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69" documentId="13_ncr:1_{2F549E4F-A2D3-4856-B58E-F6CB4C32CAEC}" xr6:coauthVersionLast="47" xr6:coauthVersionMax="47" xr10:uidLastSave="{C70BDAC2-27D9-40BF-BF48-3229F716D4F1}"/>
  <workbookProtection workbookAlgorithmName="SHA-512" workbookHashValue="CrxJzoHAL0xgccPvGoamVDqftyBod8dScoMBgJz2ZMAObt7nM+CN79VXjfQWJc4nJhLDtpY7+gPsF3vGAbSi6w==" workbookSaltValue="TDT3Q2cxdu+hM8IA2d25G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E82" i="16" s="1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L43" i="16"/>
  <c r="J43" i="16"/>
  <c r="F43" i="16"/>
  <c r="D123" i="16" l="1"/>
  <c r="D43" i="16"/>
  <c r="G43" i="16"/>
  <c r="E43" i="16"/>
  <c r="K43" i="16"/>
  <c r="I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6E5FB6C-B5BB-486A-A43F-22D1C4579E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E65733C-B4D9-46DF-9F72-3C35A92034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D0F52E-DC12-4698-886D-E719DD6B27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973312-D841-4502-B3F2-D64F4652B7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1B4C208-8CF3-4219-97C9-C7D2208FF2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5FEC984-EDBA-4DC5-B525-7FCF3F7071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FFA3702-E5D9-492A-B8B1-53AAC9C783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C798BB8-6C33-4EE6-AC8E-C183479EDA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B7708DA-2CFF-47B2-BD11-3D2051317E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B60236-3486-423D-A48D-6EBEE3A092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EE1DE5E-266A-463C-B09C-BB344CFF42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F93A1C9-E009-4D47-8240-8FB0508224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0EF6FAC-9EEE-42D9-AFC2-EC14A57374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53D1CDC-B834-4245-8E17-1B1FFC7898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DBE2597-FE77-4DD7-B929-DAB9E2016C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226FD6E-3427-4BB4-9E6B-9D4CD9E620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ADAD9F8-9AD2-495A-8020-F13CE09046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16B301E-3ED3-4FD2-8296-D977817EAB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6AB5DE0-398C-4F0C-9ADD-15665C036F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A50FF38-AB35-40F2-9116-1F5E333CE3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E5BF3CF-AC31-438E-A5BF-A7F59F3F7E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6ECA9B6-1C4B-470D-8261-CF0C37C3C5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F51B9A5-44D5-40A4-9F26-D981EEDA7D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36E3D19-9E8A-4EB7-AD70-BC7F83F37B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A06FB86-1612-46A4-B989-9012E006CA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9576453-19E1-4575-A640-2795488A7F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619DA93-70A2-4E9D-9168-4EC7FBD5A9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7F4F06B-BB37-4A94-8DBE-46D875EA62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4A69E84-99F3-4632-A28D-BD9C39A40D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DBD274C-05F4-48E0-A6BE-9B5214F1DB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2A92BD4-7D31-4E87-AE7A-11CCD517DB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BFBC9EE-3D04-4763-B2C2-C83226AE75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<sst xmlns="http://schemas.openxmlformats.org/spreadsheetml/2006/main" count="2976" uniqueCount="1849">
  <si>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</si>
  <si>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</si>
  <si>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</si>
  <si>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</si>
  <si>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</si>
  <si>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</si>
  <si>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</si>
  <si>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Zaragoza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</si>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</sst>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4EE72733-0802-4FAA-B835-D16FC27C1714}"/>
    <cellStyle name="Normal" xfId="0" builtinId="0"/>
    <cellStyle name="Normal 2" xfId="1" xr:uid="{7A41C277-6E51-4440-A288-C30E7EC5609C}"/>
    <cellStyle name="Normal 3" xfId="3" xr:uid="{9A7FB8B7-664A-4D9E-9514-F21ED722605E}"/>
    <cellStyle name="Normal 3 2" xfId="4" xr:uid="{DEF29C2A-333D-4516-8CE9-845B66773A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BB-458D-B1BE-E0A7C58EED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BB-458D-B1BE-E0A7C58EED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8078</c:v>
                </c:pt>
                <c:pt idx="1">
                  <c:v>21374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B-458D-B1BE-E0A7C58E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DD-4E67-8CBD-B1E5D98F3B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DD-4E67-8CBD-B1E5D98F3B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DD-4E67-8CBD-B1E5D98F3BE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46</c:v>
                </c:pt>
                <c:pt idx="1">
                  <c:v>1175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D-4E67-8CBD-B1E5D98F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9-49E4-B112-9BECC39233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99-49E4-B112-9BECC39233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99-49E4-B112-9BECC39233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99-49E4-B112-9BECC392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8-4B1F-A950-7B696C0FEA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38-4B1F-A950-7B696C0FEA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16</c:v>
                </c:pt>
                <c:pt idx="1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38-4B1F-A950-7B696C0FE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02-4784-B6CC-6F8B095C05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02-4784-B6CC-6F8B095C05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10777</c:v>
                </c:pt>
                <c:pt idx="1">
                  <c:v>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2-4784-B6CC-6F8B095C0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2207</c:v>
              </c:pt>
              <c:pt idx="1">
                <c:v>4424</c:v>
              </c:pt>
              <c:pt idx="2">
                <c:v>62</c:v>
              </c:pt>
              <c:pt idx="3">
                <c:v>11</c:v>
              </c:pt>
              <c:pt idx="4">
                <c:v>1374</c:v>
              </c:pt>
            </c:numLit>
          </c:val>
          <c:extLst>
            <c:ext xmlns:c16="http://schemas.microsoft.com/office/drawing/2014/chart" uri="{C3380CC4-5D6E-409C-BE32-E72D297353CC}">
              <c16:uniqueId val="{00000000-D320-43F2-9EA7-CEBD99AF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1809</c:v>
              </c:pt>
              <c:pt idx="1">
                <c:v>3205</c:v>
              </c:pt>
              <c:pt idx="2">
                <c:v>49</c:v>
              </c:pt>
              <c:pt idx="3">
                <c:v>30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DBA-42D1-BFE1-61703265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31</c:v>
              </c:pt>
              <c:pt idx="2">
                <c:v>7</c:v>
              </c:pt>
              <c:pt idx="3">
                <c:v>1</c:v>
              </c:pt>
              <c:pt idx="4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AD5A-435D-A217-38027659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66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0BD-4C4C-9BE6-48988338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2746</c:v>
              </c:pt>
              <c:pt idx="1">
                <c:v>74</c:v>
              </c:pt>
              <c:pt idx="2">
                <c:v>1245</c:v>
              </c:pt>
              <c:pt idx="3">
                <c:v>43</c:v>
              </c:pt>
              <c:pt idx="4">
                <c:v>36</c:v>
              </c:pt>
              <c:pt idx="5">
                <c:v>219</c:v>
              </c:pt>
              <c:pt idx="6">
                <c:v>6</c:v>
              </c:pt>
              <c:pt idx="7">
                <c:v>234</c:v>
              </c:pt>
              <c:pt idx="8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4C41-4868-8331-5C5F23AD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</c:v>
              </c:pt>
              <c:pt idx="1">
                <c:v>70</c:v>
              </c:pt>
              <c:pt idx="2">
                <c:v>351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2D7F-498A-BE2A-45670578F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50-4323-89ED-84EAE358D4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50-4323-89ED-84EAE358D4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50-4323-89ED-84EAE358D4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720</c:v>
                </c:pt>
                <c:pt idx="1">
                  <c:v>693</c:v>
                </c:pt>
                <c:pt idx="2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0-4323-89ED-84EAE358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17652</c:v>
              </c:pt>
              <c:pt idx="1">
                <c:v>4869</c:v>
              </c:pt>
              <c:pt idx="2">
                <c:v>2074</c:v>
              </c:pt>
              <c:pt idx="3">
                <c:v>924</c:v>
              </c:pt>
              <c:pt idx="4">
                <c:v>189</c:v>
              </c:pt>
              <c:pt idx="5">
                <c:v>104</c:v>
              </c:pt>
              <c:pt idx="6">
                <c:v>390</c:v>
              </c:pt>
              <c:pt idx="7">
                <c:v>8353</c:v>
              </c:pt>
              <c:pt idx="8">
                <c:v>125</c:v>
              </c:pt>
              <c:pt idx="9">
                <c:v>363</c:v>
              </c:pt>
              <c:pt idx="10">
                <c:v>211</c:v>
              </c:pt>
              <c:pt idx="11">
                <c:v>353</c:v>
              </c:pt>
              <c:pt idx="12">
                <c:v>2003</c:v>
              </c:pt>
              <c:pt idx="13">
                <c:v>977</c:v>
              </c:pt>
              <c:pt idx="14">
                <c:v>6890</c:v>
              </c:pt>
              <c:pt idx="15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0-FD92-44FA-96A1-E3664327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36928581824021"/>
          <c:y val="5.8116645303058045E-2"/>
          <c:w val="0.2793343470689490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215</c:v>
              </c:pt>
              <c:pt idx="1">
                <c:v>1492</c:v>
              </c:pt>
              <c:pt idx="2">
                <c:v>236</c:v>
              </c:pt>
              <c:pt idx="3">
                <c:v>130</c:v>
              </c:pt>
              <c:pt idx="4">
                <c:v>832</c:v>
              </c:pt>
              <c:pt idx="5">
                <c:v>323</c:v>
              </c:pt>
              <c:pt idx="6">
                <c:v>70</c:v>
              </c:pt>
              <c:pt idx="7">
                <c:v>112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F2F2-4B23-95A8-361CFA5E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47</c:v>
              </c:pt>
              <c:pt idx="1">
                <c:v>414</c:v>
              </c:pt>
              <c:pt idx="2">
                <c:v>103</c:v>
              </c:pt>
              <c:pt idx="3">
                <c:v>70</c:v>
              </c:pt>
              <c:pt idx="4">
                <c:v>279</c:v>
              </c:pt>
              <c:pt idx="5">
                <c:v>750</c:v>
              </c:pt>
              <c:pt idx="6">
                <c:v>174</c:v>
              </c:pt>
              <c:pt idx="7">
                <c:v>39</c:v>
              </c:pt>
              <c:pt idx="8">
                <c:v>20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BA09-4C21-A3E4-2C110C32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665</c:v>
              </c:pt>
              <c:pt idx="1">
                <c:v>437</c:v>
              </c:pt>
              <c:pt idx="2">
                <c:v>285</c:v>
              </c:pt>
              <c:pt idx="3">
                <c:v>89</c:v>
              </c:pt>
              <c:pt idx="4">
                <c:v>144</c:v>
              </c:pt>
              <c:pt idx="5">
                <c:v>1821</c:v>
              </c:pt>
              <c:pt idx="6">
                <c:v>275</c:v>
              </c:pt>
              <c:pt idx="7">
                <c:v>73</c:v>
              </c:pt>
              <c:pt idx="8">
                <c:v>146</c:v>
              </c:pt>
              <c:pt idx="9">
                <c:v>516</c:v>
              </c:pt>
              <c:pt idx="10">
                <c:v>464</c:v>
              </c:pt>
              <c:pt idx="11">
                <c:v>637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8F3C-46BE-9A85-D142E71E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437</c:v>
              </c:pt>
              <c:pt idx="1">
                <c:v>95</c:v>
              </c:pt>
              <c:pt idx="2">
                <c:v>202</c:v>
              </c:pt>
              <c:pt idx="3">
                <c:v>57</c:v>
              </c:pt>
              <c:pt idx="4">
                <c:v>103</c:v>
              </c:pt>
              <c:pt idx="5">
                <c:v>1341</c:v>
              </c:pt>
              <c:pt idx="6">
                <c:v>163</c:v>
              </c:pt>
              <c:pt idx="7">
                <c:v>76</c:v>
              </c:pt>
              <c:pt idx="8">
                <c:v>92</c:v>
              </c:pt>
              <c:pt idx="9">
                <c:v>372</c:v>
              </c:pt>
              <c:pt idx="10">
                <c:v>370</c:v>
              </c:pt>
              <c:pt idx="11">
                <c:v>295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44F0-481C-9517-280C9EBEB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63714560432422"/>
          <c:y val="0.10199720097824397"/>
          <c:w val="0.54992333879057198"/>
          <c:h val="0.79600559804351212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</c:v>
              </c:pt>
              <c:pt idx="1">
                <c:v>12</c:v>
              </c:pt>
              <c:pt idx="2">
                <c:v>5</c:v>
              </c:pt>
              <c:pt idx="3">
                <c:v>53</c:v>
              </c:pt>
              <c:pt idx="4">
                <c:v>1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008-4905-A048-8650B275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Constitución</c:v>
                </c:pt>
                <c:pt idx="7">
                  <c:v>Orden público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</c:v>
              </c:pt>
              <c:pt idx="1">
                <c:v>19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FDC-49B8-9201-B9E96EDBC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0.22673258865897578"/>
          <c:w val="0.28935630570931109"/>
          <c:h val="0.593046145394616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85C-4790-9220-537BAD907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FF8-4B72-B467-89335B4D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5352771497618"/>
          <c:y val="0.10721479582494049"/>
          <c:w val="0.27590488812660796"/>
          <c:h val="0.8630897881950803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Administración Pública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11</c:v>
              </c:pt>
              <c:pt idx="2">
                <c:v>11</c:v>
              </c:pt>
              <c:pt idx="3">
                <c:v>20</c:v>
              </c:pt>
              <c:pt idx="4">
                <c:v>19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4F82-490C-83BB-795DDDABA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8B-4B7A-A247-ABB865A271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8B-4B7A-A247-ABB865A27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1689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8B-4B7A-A247-ABB865A2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Drogas</c:v>
                </c:pt>
                <c:pt idx="1">
                  <c:v>Seguridad Vial 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BE2-4846-8A10-4316C405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152</c:v>
              </c:pt>
              <c:pt idx="1">
                <c:v>126</c:v>
              </c:pt>
              <c:pt idx="2">
                <c:v>70</c:v>
              </c:pt>
              <c:pt idx="3">
                <c:v>393</c:v>
              </c:pt>
              <c:pt idx="4">
                <c:v>171</c:v>
              </c:pt>
              <c:pt idx="5">
                <c:v>894</c:v>
              </c:pt>
              <c:pt idx="6">
                <c:v>78</c:v>
              </c:pt>
              <c:pt idx="7">
                <c:v>123</c:v>
              </c:pt>
              <c:pt idx="8">
                <c:v>69</c:v>
              </c:pt>
              <c:pt idx="9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FEE9-423E-9189-FD639AA9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9B-429E-AD1D-DF220C7713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9B-429E-AD1D-DF220C7713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9B-429E-AD1D-DF220C7713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29B-429E-AD1D-DF220C7713E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9B-429E-AD1D-DF220C771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14</c:v>
                </c:pt>
                <c:pt idx="1">
                  <c:v>69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B-429E-AD1D-DF220C77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64-4241-8C54-56B56E4866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64-4241-8C54-56B56E4866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64-4241-8C54-56B56E4866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64-4241-8C54-56B56E4866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D64-4241-8C54-56B56E48662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4-4241-8C54-56B56E48662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64-4241-8C54-56B56E486622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4-4241-8C54-56B56E486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29</c:v>
                </c:pt>
                <c:pt idx="1">
                  <c:v>14</c:v>
                </c:pt>
                <c:pt idx="2">
                  <c:v>19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4-4241-8C54-56B56E48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2028</c:v>
                </c:pt>
                <c:pt idx="1">
                  <c:v>156</c:v>
                </c:pt>
                <c:pt idx="2">
                  <c:v>1011</c:v>
                </c:pt>
                <c:pt idx="3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3-46E6-B118-CCB48944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7-4D21-AA7A-AEBA4F15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715</c:v>
                </c:pt>
                <c:pt idx="1">
                  <c:v>238</c:v>
                </c:pt>
                <c:pt idx="2">
                  <c:v>35</c:v>
                </c:pt>
                <c:pt idx="3">
                  <c:v>481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7-4BD1-95EC-E54178D1E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43</c:v>
                </c:pt>
                <c:pt idx="1">
                  <c:v>43</c:v>
                </c:pt>
                <c:pt idx="2">
                  <c:v>24</c:v>
                </c:pt>
                <c:pt idx="3">
                  <c:v>24</c:v>
                </c:pt>
                <c:pt idx="4">
                  <c:v>50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C-45B3-9322-4EBE9A4D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F-4DD1-865B-D098CE75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294</c:v>
              </c:pt>
              <c:pt idx="2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28DD-4137-B620-4631A6C5C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5A-40CE-A7E1-D38C5BAB5E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5A-40CE-A7E1-D38C5BAB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2772</c:v>
                </c:pt>
                <c:pt idx="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5A-40CE-A7E1-D38C5BAB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87</c:v>
              </c:pt>
              <c:pt idx="1">
                <c:v>9</c:v>
              </c:pt>
              <c:pt idx="2">
                <c:v>360</c:v>
              </c:pt>
              <c:pt idx="3">
                <c:v>81</c:v>
              </c:pt>
              <c:pt idx="4">
                <c:v>18</c:v>
              </c:pt>
              <c:pt idx="5">
                <c:v>12</c:v>
              </c:pt>
              <c:pt idx="6">
                <c:v>29</c:v>
              </c:pt>
              <c:pt idx="7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5CCA-4B6E-80B1-D58C380C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Odio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137</c:v>
              </c:pt>
              <c:pt idx="1">
                <c:v>8</c:v>
              </c:pt>
              <c:pt idx="2">
                <c:v>4</c:v>
              </c:pt>
              <c:pt idx="3">
                <c:v>61</c:v>
              </c:pt>
              <c:pt idx="4">
                <c:v>87</c:v>
              </c:pt>
              <c:pt idx="5">
                <c:v>85</c:v>
              </c:pt>
              <c:pt idx="6">
                <c:v>58</c:v>
              </c:pt>
              <c:pt idx="7">
                <c:v>1</c:v>
              </c:pt>
              <c:pt idx="8">
                <c:v>18</c:v>
              </c:pt>
              <c:pt idx="9">
                <c:v>22</c:v>
              </c:pt>
              <c:pt idx="10">
                <c:v>10</c:v>
              </c:pt>
              <c:pt idx="11">
                <c:v>2</c:v>
              </c:pt>
              <c:pt idx="12">
                <c:v>1</c:v>
              </c:pt>
              <c:pt idx="13">
                <c:v>84</c:v>
              </c:pt>
              <c:pt idx="14">
                <c:v>15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C81-4CBB-BAA0-DF5A072BA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41-40D9-A66D-771FB68E4B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41-40D9-A66D-771FB68E4B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1-40D9-A66D-771FB68E4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6D-41F1-B563-C9677E5550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6D-41F1-B563-C9677E5550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6D-41F1-B563-C9677E5550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6D-41F1-B563-C9677E5550E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D-41F1-B563-C9677E5550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14</c:v>
              </c:pt>
              <c:pt idx="2">
                <c:v>5</c:v>
              </c:pt>
              <c:pt idx="3">
                <c:v>3</c:v>
              </c:pt>
              <c:pt idx="4">
                <c:v>6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9ADC-43BC-9643-BB415245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E51-4954-8EBE-DE99EE4AE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18</c:v>
              </c:pt>
              <c:pt idx="2">
                <c:v>24</c:v>
              </c:pt>
              <c:pt idx="3">
                <c:v>27</c:v>
              </c:pt>
              <c:pt idx="4">
                <c:v>62</c:v>
              </c:pt>
              <c:pt idx="5">
                <c:v>22</c:v>
              </c:pt>
              <c:pt idx="6">
                <c:v>18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8B4-4F88-B9D6-7C0F8AEF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92F-4CF9-8D37-E3DBD07C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89-4DDD-B9C2-9F2AB22F00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89-4DDD-B9C2-9F2AB22F00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361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9-4DDD-B9C2-9F2AB22F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43-4211-A442-E93A6136AA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43-4211-A442-E93A6136AA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43-4211-A442-E93A6136AA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43-4211-A442-E93A6136AAB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43-4211-A442-E93A6136AA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92</c:v>
                </c:pt>
                <c:pt idx="1">
                  <c:v>269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43-4211-A442-E93A6136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53-41EA-AE6D-9C2B99FC89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53-41EA-AE6D-9C2B99FC89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1075</c:v>
                </c:pt>
                <c:pt idx="1">
                  <c:v>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53-41EA-AE6D-9C2B99FC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956</c:v>
              </c:pt>
              <c:pt idx="1">
                <c:v>629</c:v>
              </c:pt>
              <c:pt idx="2">
                <c:v>2</c:v>
              </c:pt>
              <c:pt idx="3">
                <c:v>14</c:v>
              </c:pt>
              <c:pt idx="4">
                <c:v>16</c:v>
              </c:pt>
              <c:pt idx="5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0-14A6-43C5-A32E-217158FD3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649</c:v>
              </c:pt>
              <c:pt idx="1">
                <c:v>389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0-B048-42CD-B466-72797DA5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19-46E0-8B2C-E6BD44B9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96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1D36-40A0-9348-319B9BF2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30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0C9-4890-95FB-E25409A5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AD1-450F-98AD-129D3DA2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5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687-4727-8A64-683C8512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BA-4E72-9AEC-B1EF58E8C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E3-4850-8038-85F2FB86B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E3-4850-8038-85F2FB86B1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98</c:v>
                </c:pt>
                <c:pt idx="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3-4850-8038-85F2FB86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100</c:v>
              </c:pt>
              <c:pt idx="2">
                <c:v>19</c:v>
              </c:pt>
              <c:pt idx="3">
                <c:v>10</c:v>
              </c:pt>
              <c:pt idx="4">
                <c:v>74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FB-4F2E-A758-2D9D28826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479</c:v>
              </c:pt>
              <c:pt idx="2">
                <c:v>13</c:v>
              </c:pt>
              <c:pt idx="3">
                <c:v>21</c:v>
              </c:pt>
              <c:pt idx="4">
                <c:v>311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CA-4F7E-AC70-33B49909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414</c:v>
              </c:pt>
              <c:pt idx="2">
                <c:v>10</c:v>
              </c:pt>
              <c:pt idx="3">
                <c:v>16</c:v>
              </c:pt>
              <c:pt idx="4">
                <c:v>302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0D-4968-AEC8-848E2EEE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25</c:v>
              </c:pt>
              <c:pt idx="2">
                <c:v>4</c:v>
              </c:pt>
              <c:pt idx="3">
                <c:v>5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F0DA-44B5-851F-606E674F5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20</c:v>
              </c:pt>
              <c:pt idx="2">
                <c:v>4</c:v>
              </c:pt>
              <c:pt idx="3">
                <c:v>4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2195-4970-AA9B-344667DBA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FC-4BE1-A684-334385464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A9-45C7-8089-E02C83C1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E6-4B99-846D-232CDE522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434</c:v>
              </c:pt>
              <c:pt idx="2">
                <c:v>17</c:v>
              </c:pt>
              <c:pt idx="3">
                <c:v>3</c:v>
              </c:pt>
              <c:pt idx="4">
                <c:v>20</c:v>
              </c:pt>
              <c:pt idx="5">
                <c:v>410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0A-4B27-9091-A1C56806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D77-49EF-B4A1-04F69453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D4-41EB-A565-03C596A944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D4-41EB-A565-03C596A944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4-41EB-A565-03C596A9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58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D3B4-4C81-A8D3-5E89631F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E7B-439D-8DF6-D69418E9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584-4C69-ACC2-D1B6AFF1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2E-4029-BD7F-02EC644857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2E-4029-BD7F-02EC644857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2E-4029-BD7F-02EC644857F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184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2E-4029-BD7F-02EC6448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F2-49C5-B781-EF2AE96A7C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F2-49C5-B781-EF2AE96A7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427</c:v>
                </c:pt>
                <c:pt idx="1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2-49C5-B781-EF2AE96A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3E2E493-3B91-44F1-8414-CD52B6B8A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61151DF-74B3-4675-AB8E-E1A680954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30DB6BC-1CC5-4034-A804-4D76FF8D7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2F0C997-3106-41C8-865D-CA6B27A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6C50B1E-2CA1-47E4-85E7-951D88C51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52A433B-0001-42D0-A76C-EF9F1FAF2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800158E-A670-42F4-BBC4-7CC9ED812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5C9638B-2508-49F8-B657-C2E23F1F8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491735F-22EB-4F5F-BF16-82396E8C0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4FE8DD1-4734-41EF-90A1-536F0535A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46CCE20-4FC8-403D-9902-503CA4C0C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3563C15-D77F-4AD9-A87D-4B0F8C542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1DFF920-696F-4F48-A8DA-6FED9F855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9FE6703-FCF2-D6D6-7E3F-6FC0B7A47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254000</xdr:colOff>
      <xdr:row>6</xdr:row>
      <xdr:rowOff>187325</xdr:rowOff>
    </xdr:from>
    <xdr:to>
      <xdr:col>21</xdr:col>
      <xdr:colOff>508000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99636EA-0E8C-F5F8-2301-E332EDEA1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152400</xdr:colOff>
      <xdr:row>8</xdr:row>
      <xdr:rowOff>63500</xdr:rowOff>
    </xdr:from>
    <xdr:to>
      <xdr:col>53</xdr:col>
      <xdr:colOff>44450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6CED00F-C620-A163-499C-781871854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50800</xdr:colOff>
      <xdr:row>7</xdr:row>
      <xdr:rowOff>9525</xdr:rowOff>
    </xdr:from>
    <xdr:to>
      <xdr:col>59</xdr:col>
      <xdr:colOff>523875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43A7FE9-55FE-8781-1098-F213A0D2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107950</xdr:colOff>
      <xdr:row>7</xdr:row>
      <xdr:rowOff>130175</xdr:rowOff>
    </xdr:from>
    <xdr:to>
      <xdr:col>71</xdr:col>
      <xdr:colOff>285750</xdr:colOff>
      <xdr:row>18</xdr:row>
      <xdr:rowOff>98425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377D372-964F-BBBC-1276-2609EA1D4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908050</xdr:colOff>
      <xdr:row>23</xdr:row>
      <xdr:rowOff>6350</xdr:rowOff>
    </xdr:from>
    <xdr:to>
      <xdr:col>71</xdr:col>
      <xdr:colOff>22225</xdr:colOff>
      <xdr:row>35</xdr:row>
      <xdr:rowOff>82550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A63CEE6-D52C-A726-6C8F-544EA2CCE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44449</xdr:rowOff>
    </xdr:from>
    <xdr:to>
      <xdr:col>4</xdr:col>
      <xdr:colOff>2971800</xdr:colOff>
      <xdr:row>25</xdr:row>
      <xdr:rowOff>19050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46CAFF1-550A-FBEB-00F3-81918D859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B8C4D77-1484-A994-6C8A-D2BEA7BCF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4B6F0F8-889C-50D8-5FE6-3612631E8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92075</xdr:rowOff>
    </xdr:from>
    <xdr:to>
      <xdr:col>19</xdr:col>
      <xdr:colOff>3168650</xdr:colOff>
      <xdr:row>20</xdr:row>
      <xdr:rowOff>57150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F3712E8-A911-726E-ADF5-4F0E3D716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34925</xdr:colOff>
      <xdr:row>3</xdr:row>
      <xdr:rowOff>34925</xdr:rowOff>
    </xdr:from>
    <xdr:to>
      <xdr:col>24</xdr:col>
      <xdr:colOff>2797175</xdr:colOff>
      <xdr:row>20</xdr:row>
      <xdr:rowOff>53975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4E9869A-18D8-E697-DE7F-4AB46E9BE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215900</xdr:colOff>
      <xdr:row>3</xdr:row>
      <xdr:rowOff>111125</xdr:rowOff>
    </xdr:from>
    <xdr:to>
      <xdr:col>29</xdr:col>
      <xdr:colOff>2978150</xdr:colOff>
      <xdr:row>22</xdr:row>
      <xdr:rowOff>85725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5C009FD-75FB-2133-7C71-5791B867B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266700</xdr:colOff>
      <xdr:row>3</xdr:row>
      <xdr:rowOff>92075</xdr:rowOff>
    </xdr:from>
    <xdr:to>
      <xdr:col>34</xdr:col>
      <xdr:colOff>3028950</xdr:colOff>
      <xdr:row>20</xdr:row>
      <xdr:rowOff>111125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4CCD42A-BD05-A3AB-F1EA-AD7F5A031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63500</xdr:rowOff>
    </xdr:from>
    <xdr:to>
      <xdr:col>39</xdr:col>
      <xdr:colOff>2882900</xdr:colOff>
      <xdr:row>20</xdr:row>
      <xdr:rowOff>82550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E749F57-71E9-AE02-08F7-A30597F2E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69850</xdr:colOff>
      <xdr:row>3</xdr:row>
      <xdr:rowOff>25400</xdr:rowOff>
    </xdr:from>
    <xdr:to>
      <xdr:col>44</xdr:col>
      <xdr:colOff>2832100</xdr:colOff>
      <xdr:row>20</xdr:row>
      <xdr:rowOff>44450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1AFFCC1-DD2D-1B6E-1DBB-BA16B9A80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3416300</xdr:colOff>
      <xdr:row>3</xdr:row>
      <xdr:rowOff>73025</xdr:rowOff>
    </xdr:from>
    <xdr:to>
      <xdr:col>49</xdr:col>
      <xdr:colOff>2578100</xdr:colOff>
      <xdr:row>20</xdr:row>
      <xdr:rowOff>92075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8D06B71-20F5-278B-8DF8-7A70C4BAD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95250</xdr:colOff>
      <xdr:row>4</xdr:row>
      <xdr:rowOff>82550</xdr:rowOff>
    </xdr:from>
    <xdr:to>
      <xdr:col>54</xdr:col>
      <xdr:colOff>2857500</xdr:colOff>
      <xdr:row>21</xdr:row>
      <xdr:rowOff>101600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6ED6B51-044A-1AF6-33B4-FBEF69F59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155575</xdr:colOff>
      <xdr:row>4</xdr:row>
      <xdr:rowOff>149225</xdr:rowOff>
    </xdr:from>
    <xdr:to>
      <xdr:col>59</xdr:col>
      <xdr:colOff>2946400</xdr:colOff>
      <xdr:row>22</xdr:row>
      <xdr:rowOff>15875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9B78C33-8294-5D71-372E-AA7F22EE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F99684-526E-4773-B417-D29092975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32C49A-DA1D-48F9-9555-1F5360680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62B0C7E-0EA7-4497-A886-6AA5F09B4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E142F8-EED0-4980-8BF4-1F420BAD9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315CDD-E2BA-48E4-8DDE-FD7B8A3FC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42CEA9-F744-4409-AF7A-AB541D1F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BE90187-D195-43E3-BF52-AAFD28B57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55995</xdr:colOff>
      <xdr:row>8</xdr:row>
      <xdr:rowOff>216477</xdr:rowOff>
    </xdr:from>
    <xdr:to>
      <xdr:col>15</xdr:col>
      <xdr:colOff>147204</xdr:colOff>
      <xdr:row>18</xdr:row>
      <xdr:rowOff>50223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E83EF922-6B28-0E4D-1DE8-39A15E853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0D06ABB0-660D-84C9-C3B2-C0FA2710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796059</xdr:colOff>
      <xdr:row>11</xdr:row>
      <xdr:rowOff>240723</xdr:rowOff>
    </xdr:from>
    <xdr:to>
      <xdr:col>43</xdr:col>
      <xdr:colOff>247650</xdr:colOff>
      <xdr:row>35</xdr:row>
      <xdr:rowOff>136813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1E61AD44-9E77-3CB2-37C8-99946DFE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436697-489F-48CD-9903-E0D27E72D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82B6B33-204B-4051-84C6-AEF2B9341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130175</xdr:colOff>
      <xdr:row>3</xdr:row>
      <xdr:rowOff>38100</xdr:rowOff>
    </xdr:from>
    <xdr:to>
      <xdr:col>12</xdr:col>
      <xdr:colOff>2876550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E90DCC4-15DA-8B30-5A7B-EBBB78022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28575</xdr:colOff>
      <xdr:row>2</xdr:row>
      <xdr:rowOff>114300</xdr:rowOff>
    </xdr:from>
    <xdr:to>
      <xdr:col>17</xdr:col>
      <xdr:colOff>2790825</xdr:colOff>
      <xdr:row>21</xdr:row>
      <xdr:rowOff>158750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1907834-78DE-FE75-130B-8E527C4A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3381375</xdr:colOff>
      <xdr:row>3</xdr:row>
      <xdr:rowOff>28575</xdr:rowOff>
    </xdr:from>
    <xdr:to>
      <xdr:col>22</xdr:col>
      <xdr:colOff>2543175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857187B-149F-C4AA-C851-4F84FE93A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3355975</xdr:colOff>
      <xdr:row>2</xdr:row>
      <xdr:rowOff>133350</xdr:rowOff>
    </xdr:from>
    <xdr:to>
      <xdr:col>34</xdr:col>
      <xdr:colOff>701675</xdr:colOff>
      <xdr:row>22</xdr:row>
      <xdr:rowOff>15875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0530E75-D8A4-EBCC-F5EB-38B0071D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223E84F-F19E-445A-B3C0-DC727CD44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C179DE5-72E8-4E4D-BF49-13220854B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B30FB71-97AB-49D3-33B6-873A891BF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3419475</xdr:colOff>
      <xdr:row>3</xdr:row>
      <xdr:rowOff>38100</xdr:rowOff>
    </xdr:from>
    <xdr:to>
      <xdr:col>17</xdr:col>
      <xdr:colOff>2581275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8E850BA-D868-4B2E-C09B-AD06EE1B4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6350</xdr:colOff>
      <xdr:row>3</xdr:row>
      <xdr:rowOff>38100</xdr:rowOff>
    </xdr:from>
    <xdr:to>
      <xdr:col>35</xdr:col>
      <xdr:colOff>19050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949E39B-2D24-495E-0E80-26099AF14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C9F9F4-60BF-4C46-AEDE-1BB07CC25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E791B8B-3528-4325-82EF-5F68E8E72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B0349BD-773F-9DD3-2375-B9D7A9668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4B4071A-8AFB-3159-AB2F-1728D54B1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818C349-73C8-4592-7603-9D04460FB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91D451C-5E2F-993F-23D9-B1A4E0A76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3355975</xdr:colOff>
      <xdr:row>3</xdr:row>
      <xdr:rowOff>57150</xdr:rowOff>
    </xdr:from>
    <xdr:to>
      <xdr:col>24</xdr:col>
      <xdr:colOff>2308225</xdr:colOff>
      <xdr:row>19</xdr:row>
      <xdr:rowOff>114300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B3DBDC5-4420-CE43-45E2-2D07DEEC1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B8D8564-63A0-921B-F2CE-D679AC80E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0AC674E-625C-86DB-91DA-B23AEAF4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EFB6068-1C5C-A4F1-A24C-E3277C70E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3616325</xdr:colOff>
      <xdr:row>3</xdr:row>
      <xdr:rowOff>95250</xdr:rowOff>
    </xdr:from>
    <xdr:to>
      <xdr:col>19</xdr:col>
      <xdr:colOff>2568575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930F1F7-808E-0559-7225-C39CBE345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66675</xdr:colOff>
      <xdr:row>3</xdr:row>
      <xdr:rowOff>95250</xdr:rowOff>
    </xdr:from>
    <xdr:to>
      <xdr:col>24</xdr:col>
      <xdr:colOff>2647950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DDFC715-AFC6-938B-F2CF-A49557396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3352800</xdr:colOff>
      <xdr:row>2</xdr:row>
      <xdr:rowOff>114300</xdr:rowOff>
    </xdr:from>
    <xdr:to>
      <xdr:col>39</xdr:col>
      <xdr:colOff>2305050</xdr:colOff>
      <xdr:row>19</xdr:row>
      <xdr:rowOff>9525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D3255BD2-F613-589A-0A55-E8510DBFE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3552825</xdr:colOff>
      <xdr:row>3</xdr:row>
      <xdr:rowOff>19050</xdr:rowOff>
    </xdr:from>
    <xdr:to>
      <xdr:col>44</xdr:col>
      <xdr:colOff>2543175</xdr:colOff>
      <xdr:row>19</xdr:row>
      <xdr:rowOff>76200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8C45609F-4E52-3A8E-617C-BB19E4D2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3051175</xdr:colOff>
      <xdr:row>2</xdr:row>
      <xdr:rowOff>0</xdr:rowOff>
    </xdr:from>
    <xdr:to>
      <xdr:col>54</xdr:col>
      <xdr:colOff>2041525</xdr:colOff>
      <xdr:row>18</xdr:row>
      <xdr:rowOff>57150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8217DCF5-A0F6-9DEF-B5B1-35530578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54</xdr:col>
      <xdr:colOff>3625850</xdr:colOff>
      <xdr:row>3</xdr:row>
      <xdr:rowOff>19050</xdr:rowOff>
    </xdr:from>
    <xdr:to>
      <xdr:col>59</xdr:col>
      <xdr:colOff>2616200</xdr:colOff>
      <xdr:row>19</xdr:row>
      <xdr:rowOff>76200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9891BE42-4993-B045-5933-97850D8A2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A926438-ED37-5992-9317-3D365B30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E037402-1BFF-0753-C2FE-4B075B221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6086DF1-A7CB-18E9-8300-47168B55C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6D673AB-9DEC-CD7B-A382-7FC93655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hUrlZfBJppxPCw5fY4eUhAg0FQcqeVKcIPJ4ljGTjAY3E9CHrtPVOLjEiAsG8GUK0QXal7eTog8y/npubfnGlw==" saltValue="VblnADaDM/ZtU92Evvcqx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8</v>
      </c>
      <c r="D5" s="12">
        <v>0</v>
      </c>
      <c r="E5" s="21">
        <v>5</v>
      </c>
    </row>
    <row r="6" spans="1:5" x14ac:dyDescent="0.25">
      <c r="A6" s="20" t="s">
        <v>1205</v>
      </c>
      <c r="B6" s="15"/>
      <c r="C6" s="12">
        <v>2</v>
      </c>
      <c r="D6" s="12">
        <v>0</v>
      </c>
      <c r="E6" s="21">
        <v>0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5"/>
      <c r="C8" s="12">
        <v>2</v>
      </c>
      <c r="D8" s="12">
        <v>0</v>
      </c>
      <c r="E8" s="21">
        <v>2</v>
      </c>
    </row>
    <row r="9" spans="1:5" x14ac:dyDescent="0.2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5"/>
      <c r="C10" s="12">
        <v>1</v>
      </c>
      <c r="D10" s="12">
        <v>0</v>
      </c>
      <c r="E10" s="21">
        <v>1</v>
      </c>
    </row>
    <row r="11" spans="1:5" x14ac:dyDescent="0.25">
      <c r="A11" s="202" t="s">
        <v>956</v>
      </c>
      <c r="B11" s="203"/>
      <c r="C11" s="29">
        <v>13</v>
      </c>
      <c r="D11" s="29">
        <v>0</v>
      </c>
      <c r="E11" s="29">
        <v>8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2"/>
    </row>
    <row r="15" spans="1:5" x14ac:dyDescent="0.25">
      <c r="A15" s="20" t="s">
        <v>1211</v>
      </c>
      <c r="B15" s="15"/>
      <c r="C15" s="22"/>
    </row>
    <row r="16" spans="1:5" x14ac:dyDescent="0.25">
      <c r="A16" s="20" t="s">
        <v>1212</v>
      </c>
      <c r="B16" s="15"/>
      <c r="C16" s="22"/>
    </row>
    <row r="17" spans="1:3" x14ac:dyDescent="0.25">
      <c r="A17" s="202" t="s">
        <v>956</v>
      </c>
      <c r="B17" s="203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1</v>
      </c>
    </row>
    <row r="22" spans="1:3" x14ac:dyDescent="0.25">
      <c r="A22" s="20" t="s">
        <v>1205</v>
      </c>
      <c r="B22" s="15"/>
      <c r="C22" s="21">
        <v>6</v>
      </c>
    </row>
    <row r="23" spans="1:3" x14ac:dyDescent="0.25">
      <c r="A23" s="20" t="s">
        <v>1206</v>
      </c>
      <c r="B23" s="15"/>
      <c r="C23" s="21">
        <v>2</v>
      </c>
    </row>
    <row r="24" spans="1:3" x14ac:dyDescent="0.25">
      <c r="A24" s="20" t="s">
        <v>1207</v>
      </c>
      <c r="B24" s="15"/>
      <c r="C24" s="21">
        <v>4</v>
      </c>
    </row>
    <row r="25" spans="1:3" x14ac:dyDescent="0.25">
      <c r="A25" s="20" t="s">
        <v>615</v>
      </c>
      <c r="B25" s="15"/>
      <c r="C25" s="21">
        <v>4</v>
      </c>
    </row>
    <row r="26" spans="1:3" x14ac:dyDescent="0.25">
      <c r="A26" s="20" t="s">
        <v>1208</v>
      </c>
      <c r="B26" s="15"/>
      <c r="C26" s="21">
        <v>41</v>
      </c>
    </row>
    <row r="27" spans="1:3" x14ac:dyDescent="0.25">
      <c r="A27" s="202" t="s">
        <v>956</v>
      </c>
      <c r="B27" s="203"/>
      <c r="C27" s="29">
        <v>58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1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58</v>
      </c>
    </row>
    <row r="34" spans="1:3" x14ac:dyDescent="0.25">
      <c r="A34" s="20" t="s">
        <v>1147</v>
      </c>
      <c r="B34" s="15"/>
      <c r="C34" s="21">
        <v>0</v>
      </c>
    </row>
    <row r="35" spans="1:3" x14ac:dyDescent="0.25">
      <c r="A35" s="20" t="s">
        <v>1215</v>
      </c>
      <c r="B35" s="15"/>
      <c r="C35" s="21">
        <v>8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2" t="s">
        <v>956</v>
      </c>
      <c r="B40" s="203"/>
      <c r="C40" s="29">
        <v>67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0</v>
      </c>
    </row>
    <row r="45" spans="1:3" x14ac:dyDescent="0.25">
      <c r="A45" s="20" t="s">
        <v>1205</v>
      </c>
      <c r="B45" s="15"/>
      <c r="C45" s="21">
        <v>1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0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4</v>
      </c>
    </row>
    <row r="50" spans="1:3" x14ac:dyDescent="0.25">
      <c r="A50" s="202" t="s">
        <v>956</v>
      </c>
      <c r="B50" s="203"/>
      <c r="C50" s="29">
        <v>5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8" t="s">
        <v>1204</v>
      </c>
      <c r="B53" s="11" t="s">
        <v>79</v>
      </c>
      <c r="C53" s="21">
        <v>0</v>
      </c>
    </row>
    <row r="54" spans="1:3" x14ac:dyDescent="0.25">
      <c r="A54" s="190"/>
      <c r="B54" s="11" t="s">
        <v>82</v>
      </c>
      <c r="C54" s="21">
        <v>0</v>
      </c>
    </row>
    <row r="55" spans="1:3" x14ac:dyDescent="0.25">
      <c r="A55" s="188" t="s">
        <v>1205</v>
      </c>
      <c r="B55" s="11" t="s">
        <v>79</v>
      </c>
      <c r="C55" s="21">
        <v>1</v>
      </c>
    </row>
    <row r="56" spans="1:3" x14ac:dyDescent="0.25">
      <c r="A56" s="190"/>
      <c r="B56" s="11" t="s">
        <v>82</v>
      </c>
      <c r="C56" s="21">
        <v>1</v>
      </c>
    </row>
    <row r="57" spans="1:3" x14ac:dyDescent="0.25">
      <c r="A57" s="188" t="s">
        <v>1206</v>
      </c>
      <c r="B57" s="11" t="s">
        <v>79</v>
      </c>
      <c r="C57" s="21">
        <v>0</v>
      </c>
    </row>
    <row r="58" spans="1:3" x14ac:dyDescent="0.25">
      <c r="A58" s="190"/>
      <c r="B58" s="11" t="s">
        <v>82</v>
      </c>
      <c r="C58" s="21">
        <v>1</v>
      </c>
    </row>
    <row r="59" spans="1:3" x14ac:dyDescent="0.25">
      <c r="A59" s="188" t="s">
        <v>1207</v>
      </c>
      <c r="B59" s="11" t="s">
        <v>79</v>
      </c>
      <c r="C59" s="21">
        <v>0</v>
      </c>
    </row>
    <row r="60" spans="1:3" x14ac:dyDescent="0.25">
      <c r="A60" s="190"/>
      <c r="B60" s="11" t="s">
        <v>82</v>
      </c>
      <c r="C60" s="21">
        <v>0</v>
      </c>
    </row>
    <row r="61" spans="1:3" x14ac:dyDescent="0.25">
      <c r="A61" s="188" t="s">
        <v>615</v>
      </c>
      <c r="B61" s="11" t="s">
        <v>79</v>
      </c>
      <c r="C61" s="21">
        <v>0</v>
      </c>
    </row>
    <row r="62" spans="1:3" x14ac:dyDescent="0.25">
      <c r="A62" s="190"/>
      <c r="B62" s="11" t="s">
        <v>82</v>
      </c>
      <c r="C62" s="21">
        <v>2</v>
      </c>
    </row>
    <row r="63" spans="1:3" x14ac:dyDescent="0.25">
      <c r="A63" s="188" t="s">
        <v>1208</v>
      </c>
      <c r="B63" s="11" t="s">
        <v>79</v>
      </c>
      <c r="C63" s="21">
        <v>4</v>
      </c>
    </row>
    <row r="64" spans="1:3" x14ac:dyDescent="0.25">
      <c r="A64" s="190"/>
      <c r="B64" s="11" t="s">
        <v>82</v>
      </c>
      <c r="C64" s="21">
        <v>1</v>
      </c>
    </row>
    <row r="65" spans="1:3" x14ac:dyDescent="0.25">
      <c r="A65" s="202" t="s">
        <v>956</v>
      </c>
      <c r="B65" s="203"/>
      <c r="C65" s="29">
        <v>10</v>
      </c>
    </row>
    <row r="66" spans="1:3" x14ac:dyDescent="0.25">
      <c r="A66" s="17"/>
    </row>
  </sheetData>
  <sheetProtection algorithmName="SHA-512" hashValue="l7v/D8IuL6d3RdxoKjQr1bS17THaZPWNlVLtll7tXN4EfAgV2DavRnp0xLdXDcag0HabcKJ0BZ1+9TEDcY6oTg==" saltValue="UjMeqgpBmzOmpXGpkQ1DS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3.5703125" bestFit="1" customWidth="1"/>
    <col min="4" max="4" width="10" bestFit="1" customWidth="1"/>
    <col min="5" max="5" width="10.5703125" bestFit="1" customWidth="1"/>
    <col min="6" max="6" width="9.71093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1" t="s">
        <v>1222</v>
      </c>
      <c r="B5" s="32" t="s">
        <v>1223</v>
      </c>
      <c r="C5" s="12">
        <v>165</v>
      </c>
      <c r="D5" s="16"/>
      <c r="E5" s="12">
        <v>16</v>
      </c>
      <c r="F5" s="22"/>
    </row>
    <row r="6" spans="1:6" x14ac:dyDescent="0.25">
      <c r="A6" s="193"/>
      <c r="B6" s="32" t="s">
        <v>1224</v>
      </c>
      <c r="C6" s="12">
        <v>20</v>
      </c>
      <c r="D6" s="12">
        <v>4</v>
      </c>
      <c r="E6" s="12">
        <v>2</v>
      </c>
      <c r="F6" s="22"/>
    </row>
    <row r="7" spans="1:6" x14ac:dyDescent="0.25">
      <c r="A7" s="10" t="s">
        <v>1225</v>
      </c>
      <c r="B7" s="32" t="s">
        <v>1226</v>
      </c>
      <c r="C7" s="16"/>
      <c r="D7" s="16"/>
      <c r="E7" s="16"/>
      <c r="F7" s="22"/>
    </row>
    <row r="8" spans="1:6" ht="22.5" x14ac:dyDescent="0.25">
      <c r="A8" s="191" t="s">
        <v>1227</v>
      </c>
      <c r="B8" s="32" t="s">
        <v>1228</v>
      </c>
      <c r="C8" s="12">
        <v>11</v>
      </c>
      <c r="D8" s="12">
        <v>5</v>
      </c>
      <c r="E8" s="12">
        <v>5</v>
      </c>
      <c r="F8" s="22"/>
    </row>
    <row r="9" spans="1:6" x14ac:dyDescent="0.25">
      <c r="A9" s="192"/>
      <c r="B9" s="32" t="s">
        <v>1229</v>
      </c>
      <c r="C9" s="12">
        <v>15</v>
      </c>
      <c r="D9" s="12">
        <v>2</v>
      </c>
      <c r="E9" s="12">
        <v>2</v>
      </c>
      <c r="F9" s="22"/>
    </row>
    <row r="10" spans="1:6" ht="22.5" x14ac:dyDescent="0.25">
      <c r="A10" s="193"/>
      <c r="B10" s="32" t="s">
        <v>1230</v>
      </c>
      <c r="C10" s="12">
        <v>28</v>
      </c>
      <c r="D10" s="12">
        <v>7</v>
      </c>
      <c r="E10" s="12">
        <v>4</v>
      </c>
      <c r="F10" s="22"/>
    </row>
    <row r="11" spans="1:6" ht="22.5" x14ac:dyDescent="0.25">
      <c r="A11" s="191" t="s">
        <v>1231</v>
      </c>
      <c r="B11" s="32" t="s">
        <v>1232</v>
      </c>
      <c r="C11" s="16"/>
      <c r="D11" s="16"/>
      <c r="E11" s="16"/>
      <c r="F11" s="22"/>
    </row>
    <row r="12" spans="1:6" x14ac:dyDescent="0.25">
      <c r="A12" s="192"/>
      <c r="B12" s="32" t="s">
        <v>1233</v>
      </c>
      <c r="C12" s="12">
        <v>55</v>
      </c>
      <c r="D12" s="12">
        <v>5</v>
      </c>
      <c r="E12" s="12">
        <v>1</v>
      </c>
      <c r="F12" s="21">
        <v>1</v>
      </c>
    </row>
    <row r="13" spans="1:6" ht="22.5" x14ac:dyDescent="0.25">
      <c r="A13" s="193"/>
      <c r="B13" s="32" t="s">
        <v>1234</v>
      </c>
      <c r="C13" s="12">
        <v>54</v>
      </c>
      <c r="D13" s="12">
        <v>9</v>
      </c>
      <c r="E13" s="12">
        <v>7</v>
      </c>
      <c r="F13" s="22"/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2"/>
    </row>
    <row r="15" spans="1:6" x14ac:dyDescent="0.25">
      <c r="A15" s="191" t="s">
        <v>1237</v>
      </c>
      <c r="B15" s="32" t="s">
        <v>1238</v>
      </c>
      <c r="C15" s="12">
        <v>1473</v>
      </c>
      <c r="D15" s="12">
        <v>271</v>
      </c>
      <c r="E15" s="12">
        <v>79</v>
      </c>
      <c r="F15" s="22"/>
    </row>
    <row r="16" spans="1:6" x14ac:dyDescent="0.25">
      <c r="A16" s="192"/>
      <c r="B16" s="32" t="s">
        <v>1239</v>
      </c>
      <c r="C16" s="16"/>
      <c r="D16" s="16"/>
      <c r="E16" s="16"/>
      <c r="F16" s="22"/>
    </row>
    <row r="17" spans="1:6" x14ac:dyDescent="0.25">
      <c r="A17" s="192"/>
      <c r="B17" s="32" t="s">
        <v>1240</v>
      </c>
      <c r="C17" s="16"/>
      <c r="D17" s="16"/>
      <c r="E17" s="16"/>
      <c r="F17" s="22"/>
    </row>
    <row r="18" spans="1:6" x14ac:dyDescent="0.25">
      <c r="A18" s="192"/>
      <c r="B18" s="32" t="s">
        <v>1241</v>
      </c>
      <c r="C18" s="12">
        <v>1</v>
      </c>
      <c r="D18" s="16"/>
      <c r="E18" s="16"/>
      <c r="F18" s="22"/>
    </row>
    <row r="19" spans="1:6" ht="22.5" x14ac:dyDescent="0.25">
      <c r="A19" s="193"/>
      <c r="B19" s="32" t="s">
        <v>1242</v>
      </c>
      <c r="C19" s="12">
        <v>10</v>
      </c>
      <c r="D19" s="12">
        <v>2</v>
      </c>
      <c r="E19" s="16"/>
      <c r="F19" s="21">
        <v>1</v>
      </c>
    </row>
    <row r="20" spans="1:6" x14ac:dyDescent="0.25">
      <c r="A20" s="10" t="s">
        <v>1243</v>
      </c>
      <c r="B20" s="32" t="s">
        <v>1244</v>
      </c>
      <c r="C20" s="12">
        <v>2</v>
      </c>
      <c r="D20" s="12">
        <v>2</v>
      </c>
      <c r="E20" s="16"/>
      <c r="F20" s="21">
        <v>2</v>
      </c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2"/>
    </row>
    <row r="22" spans="1:6" x14ac:dyDescent="0.25">
      <c r="A22" s="202" t="s">
        <v>956</v>
      </c>
      <c r="B22" s="203"/>
      <c r="C22" s="29">
        <v>1834</v>
      </c>
      <c r="D22" s="29">
        <v>307</v>
      </c>
      <c r="E22" s="29">
        <v>116</v>
      </c>
      <c r="F22" s="29">
        <v>4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4</v>
      </c>
    </row>
    <row r="26" spans="1:6" x14ac:dyDescent="0.25">
      <c r="A26" s="20" t="s">
        <v>114</v>
      </c>
      <c r="B26" s="15"/>
      <c r="C26" s="21">
        <v>3</v>
      </c>
    </row>
    <row r="27" spans="1:6" x14ac:dyDescent="0.25">
      <c r="A27" s="20" t="s">
        <v>1080</v>
      </c>
      <c r="B27" s="15"/>
      <c r="C27" s="21">
        <v>1</v>
      </c>
    </row>
    <row r="28" spans="1:6" x14ac:dyDescent="0.25">
      <c r="A28" s="202" t="s">
        <v>956</v>
      </c>
      <c r="B28" s="203"/>
      <c r="C28" s="29">
        <v>8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116</v>
      </c>
    </row>
    <row r="33" spans="1:3" x14ac:dyDescent="0.25">
      <c r="A33" s="20" t="s">
        <v>1249</v>
      </c>
      <c r="B33" s="15"/>
      <c r="C33" s="21">
        <v>41</v>
      </c>
    </row>
    <row r="34" spans="1:3" x14ac:dyDescent="0.25">
      <c r="A34" s="20" t="s">
        <v>82</v>
      </c>
      <c r="B34" s="15"/>
      <c r="C34" s="21">
        <v>6</v>
      </c>
    </row>
    <row r="35" spans="1:3" x14ac:dyDescent="0.25">
      <c r="A35" s="202" t="s">
        <v>956</v>
      </c>
      <c r="B35" s="203"/>
      <c r="C35" s="29">
        <v>163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163</v>
      </c>
    </row>
    <row r="40" spans="1:3" x14ac:dyDescent="0.25">
      <c r="A40" s="20" t="s">
        <v>1252</v>
      </c>
      <c r="B40" s="15"/>
      <c r="C40" s="21">
        <v>157</v>
      </c>
    </row>
    <row r="41" spans="1:3" x14ac:dyDescent="0.25">
      <c r="A41" s="202" t="s">
        <v>956</v>
      </c>
      <c r="B41" s="203"/>
      <c r="C41" s="29">
        <v>320</v>
      </c>
    </row>
    <row r="42" spans="1:3" x14ac:dyDescent="0.25">
      <c r="A42" s="17"/>
    </row>
  </sheetData>
  <sheetProtection algorithmName="SHA-512" hashValue="6JHRlI3bAubwASj0DZYNDvrzhsTq6vC5DxwT1ete2Fxa9sn3tGewmq27F1iFYLrlIF/itimpwq19OLqaTfImgw==" saltValue="ekMglLQdzM0Yay1usX1Cf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2"/>
      <c r="B7" s="32" t="s">
        <v>1048</v>
      </c>
      <c r="C7" s="39">
        <v>11</v>
      </c>
      <c r="D7" s="39">
        <v>0</v>
      </c>
      <c r="E7" s="39">
        <v>21</v>
      </c>
      <c r="F7" s="39">
        <v>0</v>
      </c>
      <c r="G7" s="39">
        <v>0</v>
      </c>
      <c r="H7" s="39">
        <v>30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25">
      <c r="A8" s="192"/>
      <c r="B8" s="32" t="s">
        <v>1266</v>
      </c>
      <c r="C8" s="39">
        <v>11</v>
      </c>
      <c r="D8" s="39">
        <v>0</v>
      </c>
      <c r="E8" s="39">
        <v>21</v>
      </c>
      <c r="F8" s="39">
        <v>0</v>
      </c>
      <c r="G8" s="39">
        <v>0</v>
      </c>
      <c r="H8" s="39">
        <v>30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3"/>
      <c r="B9" s="32" t="s">
        <v>1267</v>
      </c>
      <c r="C9" s="39">
        <v>0</v>
      </c>
      <c r="D9" s="39">
        <v>0</v>
      </c>
      <c r="E9" s="39">
        <v>1</v>
      </c>
      <c r="F9" s="39">
        <v>0</v>
      </c>
      <c r="G9" s="39">
        <v>0</v>
      </c>
      <c r="H9" s="39">
        <v>3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2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2"/>
      <c r="B12" s="32" t="s">
        <v>1271</v>
      </c>
      <c r="C12" s="39">
        <v>3</v>
      </c>
      <c r="D12" s="39">
        <v>0</v>
      </c>
      <c r="E12" s="39">
        <v>3</v>
      </c>
      <c r="F12" s="39">
        <v>0</v>
      </c>
      <c r="G12" s="39">
        <v>0</v>
      </c>
      <c r="H12" s="39">
        <v>5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2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2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2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2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2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2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2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2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2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2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2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2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2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2"/>
      <c r="B26" s="32" t="s">
        <v>1285</v>
      </c>
      <c r="C26" s="39">
        <v>1</v>
      </c>
      <c r="D26" s="39">
        <v>0</v>
      </c>
      <c r="E26" s="39">
        <v>6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2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2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2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2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2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2"/>
      <c r="B32" s="32" t="s">
        <v>1291</v>
      </c>
      <c r="C32" s="39">
        <v>1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2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2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2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2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2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2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2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2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2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2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2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2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2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2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2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2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2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2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2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2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2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2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2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2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2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2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2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2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2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2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2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2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2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2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2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2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2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2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2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2"/>
      <c r="B72" s="32" t="s">
        <v>1331</v>
      </c>
      <c r="C72" s="39">
        <v>0</v>
      </c>
      <c r="D72" s="39">
        <v>0</v>
      </c>
      <c r="E72" s="39">
        <v>2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2"/>
      <c r="B73" s="32" t="s">
        <v>1332</v>
      </c>
      <c r="C73" s="39">
        <v>0</v>
      </c>
      <c r="D73" s="39">
        <v>0</v>
      </c>
      <c r="E73" s="39">
        <v>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2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2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2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2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2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2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2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2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2"/>
      <c r="B82" s="32" t="s">
        <v>1341</v>
      </c>
      <c r="C82" s="39">
        <v>0</v>
      </c>
      <c r="D82" s="39">
        <v>0</v>
      </c>
      <c r="E82" s="39">
        <v>2</v>
      </c>
      <c r="F82" s="39">
        <v>0</v>
      </c>
      <c r="G82" s="39">
        <v>0</v>
      </c>
      <c r="H82" s="39">
        <v>10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2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2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2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2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2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2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2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2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2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2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2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2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2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2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2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2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2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2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2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2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2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2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2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2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2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2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2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2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2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2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2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2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2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2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2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2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2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2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2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2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2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2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2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2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2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2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2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2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2"/>
      <c r="B131" s="32" t="s">
        <v>1390</v>
      </c>
      <c r="C131" s="39">
        <v>1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2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2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2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2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2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2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2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2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2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2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2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1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2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2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2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2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2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2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2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2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2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2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2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2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2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2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2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2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2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2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2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2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2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2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2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2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2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2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2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2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2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2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2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2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2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2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2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2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2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2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2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2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2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2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2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2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2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2"/>
      <c r="B188" s="32" t="s">
        <v>1447</v>
      </c>
      <c r="C188" s="39">
        <v>1</v>
      </c>
      <c r="D188" s="39">
        <v>0</v>
      </c>
      <c r="E188" s="39">
        <v>0</v>
      </c>
      <c r="F188" s="39">
        <v>0</v>
      </c>
      <c r="G188" s="39">
        <v>0</v>
      </c>
      <c r="H188" s="39">
        <v>4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2"/>
      <c r="B189" s="32" t="s">
        <v>1448</v>
      </c>
      <c r="C189" s="39">
        <v>4</v>
      </c>
      <c r="D189" s="39">
        <v>0</v>
      </c>
      <c r="E189" s="39">
        <v>4</v>
      </c>
      <c r="F189" s="39">
        <v>0</v>
      </c>
      <c r="G189" s="39">
        <v>0</v>
      </c>
      <c r="H189" s="39">
        <v>2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2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2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2"/>
      <c r="B192" s="32" t="s">
        <v>1451</v>
      </c>
      <c r="C192" s="39">
        <v>0</v>
      </c>
      <c r="D192" s="39">
        <v>0</v>
      </c>
      <c r="E192" s="39">
        <v>1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2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2"/>
      <c r="B194" s="32" t="s">
        <v>1453</v>
      </c>
      <c r="C194" s="39">
        <v>0</v>
      </c>
      <c r="D194" s="39">
        <v>0</v>
      </c>
      <c r="E194" s="39">
        <v>1</v>
      </c>
      <c r="F194" s="39">
        <v>0</v>
      </c>
      <c r="G194" s="39">
        <v>0</v>
      </c>
      <c r="H194" s="39">
        <v>2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2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2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2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2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2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2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2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2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2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2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3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2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2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2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2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2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2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2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2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2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2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2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2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2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2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2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2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2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2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2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2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2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2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2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2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2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2"/>
      <c r="B230" s="32" t="s">
        <v>1489</v>
      </c>
      <c r="C230" s="39">
        <v>0</v>
      </c>
      <c r="D230" s="39">
        <v>0</v>
      </c>
      <c r="E230" s="39">
        <v>1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2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2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2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2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2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2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2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2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2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2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2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2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2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2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2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2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2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2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2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2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2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2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2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2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2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2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2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2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2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2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3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2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2"/>
      <c r="B264" s="32" t="s">
        <v>1524</v>
      </c>
      <c r="C264" s="39">
        <v>13</v>
      </c>
      <c r="D264" s="39">
        <v>0</v>
      </c>
      <c r="E264" s="39">
        <v>5</v>
      </c>
      <c r="F264" s="39">
        <v>0</v>
      </c>
      <c r="G264" s="39">
        <v>0</v>
      </c>
      <c r="H264" s="39">
        <v>14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2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2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2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2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2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2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2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3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2"/>
      <c r="B272" s="32" t="s">
        <v>1532</v>
      </c>
      <c r="C272" s="39">
        <v>0</v>
      </c>
      <c r="D272" s="39">
        <v>0</v>
      </c>
      <c r="E272" s="39">
        <v>1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2"/>
      <c r="B273" s="32" t="s">
        <v>967</v>
      </c>
      <c r="C273" s="39">
        <v>1</v>
      </c>
      <c r="D273" s="39">
        <v>0</v>
      </c>
      <c r="E273" s="39">
        <v>2</v>
      </c>
      <c r="F273" s="39">
        <v>0</v>
      </c>
      <c r="G273" s="39">
        <v>0</v>
      </c>
      <c r="H273" s="39">
        <v>2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2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2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2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2"/>
      <c r="B276" s="32" t="s">
        <v>1535</v>
      </c>
      <c r="C276" s="39">
        <v>0</v>
      </c>
      <c r="D276" s="39">
        <v>0</v>
      </c>
      <c r="E276" s="39">
        <v>1</v>
      </c>
      <c r="F276" s="39">
        <v>0</v>
      </c>
      <c r="G276" s="39">
        <v>0</v>
      </c>
      <c r="H276" s="39">
        <v>1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2"/>
      <c r="B277" s="32" t="s">
        <v>1536</v>
      </c>
      <c r="C277" s="39">
        <v>0</v>
      </c>
      <c r="D277" s="39">
        <v>0</v>
      </c>
      <c r="E277" s="39">
        <v>1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2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2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2"/>
      <c r="B280" s="32" t="s">
        <v>1539</v>
      </c>
      <c r="C280" s="39">
        <v>1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2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2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2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2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2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2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1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2"/>
      <c r="B287" s="32" t="s">
        <v>926</v>
      </c>
      <c r="C287" s="39">
        <v>0</v>
      </c>
      <c r="D287" s="39">
        <v>0</v>
      </c>
      <c r="E287" s="39">
        <v>1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2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2"/>
      <c r="B289" s="32" t="s">
        <v>1546</v>
      </c>
      <c r="C289" s="39">
        <v>0</v>
      </c>
      <c r="D289" s="39">
        <v>0</v>
      </c>
      <c r="E289" s="39">
        <v>8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2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2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2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2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3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2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2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2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3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2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8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2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8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2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3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2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1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2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2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1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2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8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2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1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2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2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2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2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2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3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FX40OHLYfplhxoKZcSpYkEByvy+vPkpcWZvl6OE6jmq7LB8NGOfPLaLAZRue9daeF4Bv/VZwMgLHTfUYgUuAvw==" saltValue="YvPGwuSHkx61lwrd7pO2i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3" width="4.42578125" customWidth="1"/>
    <col min="4" max="4" width="5.42578125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1" t="s">
        <v>1571</v>
      </c>
      <c r="B5" s="11" t="s">
        <v>1572</v>
      </c>
      <c r="C5" s="12">
        <v>1</v>
      </c>
      <c r="D5" s="12">
        <v>1</v>
      </c>
      <c r="E5" s="13">
        <v>0</v>
      </c>
    </row>
    <row r="6" spans="1:5" x14ac:dyDescent="0.25">
      <c r="A6" s="192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2"/>
      <c r="B7" s="11" t="s">
        <v>1574</v>
      </c>
      <c r="C7" s="12">
        <v>0</v>
      </c>
      <c r="D7" s="12">
        <v>2</v>
      </c>
      <c r="E7" s="13">
        <v>-1</v>
      </c>
    </row>
    <row r="8" spans="1:5" x14ac:dyDescent="0.25">
      <c r="A8" s="192"/>
      <c r="B8" s="11" t="s">
        <v>1575</v>
      </c>
      <c r="C8" s="12">
        <v>11</v>
      </c>
      <c r="D8" s="12">
        <v>9</v>
      </c>
      <c r="E8" s="13">
        <v>0.22222222222222199</v>
      </c>
    </row>
    <row r="9" spans="1:5" x14ac:dyDescent="0.25">
      <c r="A9" s="192"/>
      <c r="B9" s="11" t="s">
        <v>1576</v>
      </c>
      <c r="C9" s="12">
        <v>1</v>
      </c>
      <c r="D9" s="12">
        <v>2</v>
      </c>
      <c r="E9" s="13">
        <v>-0.5</v>
      </c>
    </row>
    <row r="10" spans="1:5" x14ac:dyDescent="0.25">
      <c r="A10" s="192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2"/>
      <c r="B11" s="11" t="s">
        <v>1578</v>
      </c>
      <c r="C11" s="12">
        <v>22</v>
      </c>
      <c r="D11" s="12">
        <v>15</v>
      </c>
      <c r="E11" s="13">
        <v>0.46666666666666701</v>
      </c>
    </row>
    <row r="12" spans="1:5" x14ac:dyDescent="0.25">
      <c r="A12" s="192"/>
      <c r="B12" s="11" t="s">
        <v>1579</v>
      </c>
      <c r="C12" s="12">
        <v>2</v>
      </c>
      <c r="D12" s="12">
        <v>7</v>
      </c>
      <c r="E12" s="13">
        <v>-0.71428571428571397</v>
      </c>
    </row>
    <row r="13" spans="1:5" x14ac:dyDescent="0.25">
      <c r="A13" s="192"/>
      <c r="B13" s="11" t="s">
        <v>1580</v>
      </c>
      <c r="C13" s="12">
        <v>12</v>
      </c>
      <c r="D13" s="12">
        <v>9</v>
      </c>
      <c r="E13" s="13">
        <v>0.33333333333333298</v>
      </c>
    </row>
    <row r="14" spans="1:5" x14ac:dyDescent="0.25">
      <c r="A14" s="192"/>
      <c r="B14" s="11" t="s">
        <v>1581</v>
      </c>
      <c r="C14" s="12">
        <v>6</v>
      </c>
      <c r="D14" s="12">
        <v>0</v>
      </c>
      <c r="E14" s="13">
        <v>6</v>
      </c>
    </row>
    <row r="15" spans="1:5" x14ac:dyDescent="0.25">
      <c r="A15" s="192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3"/>
      <c r="B16" s="11" t="s">
        <v>111</v>
      </c>
      <c r="C16" s="12">
        <v>45</v>
      </c>
      <c r="D16" s="12">
        <v>38</v>
      </c>
      <c r="E16" s="13">
        <v>0.18421052631578899</v>
      </c>
    </row>
    <row r="17" spans="1:1" x14ac:dyDescent="0.25">
      <c r="A17" s="17"/>
    </row>
  </sheetData>
  <sheetProtection algorithmName="SHA-512" hashValue="Yv4360UaxkWB8R3v+fveBO0ApCk3XzbIIvugsc3zzy9VzXKDY1u3NfAQORxTW+hK7cg09CTK+yjhCkgU9OLrOw==" saltValue="XOxbEX/2m3/pOfK1MqZn0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16</v>
      </c>
      <c r="D5" s="12">
        <v>12</v>
      </c>
      <c r="E5" s="13">
        <v>0.33333333333333298</v>
      </c>
    </row>
    <row r="6" spans="1:5" x14ac:dyDescent="0.25">
      <c r="A6" s="10" t="s">
        <v>1587</v>
      </c>
      <c r="B6" s="11" t="s">
        <v>1588</v>
      </c>
      <c r="C6" s="12">
        <v>123</v>
      </c>
      <c r="D6" s="12">
        <v>177</v>
      </c>
      <c r="E6" s="13">
        <v>-0.305084745762712</v>
      </c>
    </row>
    <row r="7" spans="1:5" ht="22.5" x14ac:dyDescent="0.25">
      <c r="A7" s="10" t="s">
        <v>1589</v>
      </c>
      <c r="B7" s="11" t="s">
        <v>1590</v>
      </c>
      <c r="C7" s="12">
        <v>97</v>
      </c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16</v>
      </c>
      <c r="D8" s="16"/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6"/>
      <c r="E10" s="13">
        <v>0</v>
      </c>
    </row>
    <row r="11" spans="1:5" ht="22.5" x14ac:dyDescent="0.25">
      <c r="A11" s="10" t="s">
        <v>1597</v>
      </c>
      <c r="B11" s="15"/>
      <c r="C11" s="12">
        <v>468</v>
      </c>
      <c r="D11" s="16"/>
      <c r="E11" s="13">
        <v>0</v>
      </c>
    </row>
    <row r="12" spans="1:5" x14ac:dyDescent="0.25">
      <c r="A12" s="10" t="s">
        <v>1598</v>
      </c>
      <c r="B12" s="15"/>
      <c r="C12" s="12">
        <v>213</v>
      </c>
      <c r="D12" s="12">
        <v>249</v>
      </c>
      <c r="E12" s="13">
        <v>-0.14457831325301199</v>
      </c>
    </row>
    <row r="13" spans="1:5" x14ac:dyDescent="0.25">
      <c r="A13" s="191" t="s">
        <v>1599</v>
      </c>
      <c r="B13" s="11" t="s">
        <v>1600</v>
      </c>
      <c r="C13" s="12">
        <v>41</v>
      </c>
      <c r="D13" s="12">
        <v>25</v>
      </c>
      <c r="E13" s="13">
        <v>0.64</v>
      </c>
    </row>
    <row r="14" spans="1:5" x14ac:dyDescent="0.25">
      <c r="A14" s="193"/>
      <c r="B14" s="11" t="s">
        <v>1601</v>
      </c>
      <c r="C14" s="12">
        <v>0</v>
      </c>
      <c r="D14" s="12">
        <v>25</v>
      </c>
      <c r="E14" s="13">
        <v>-1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8" t="s">
        <v>1603</v>
      </c>
      <c r="B17" s="11" t="s">
        <v>1604</v>
      </c>
      <c r="C17" s="12">
        <v>37</v>
      </c>
      <c r="D17" s="12">
        <v>0</v>
      </c>
      <c r="E17" s="21">
        <v>37</v>
      </c>
    </row>
    <row r="18" spans="1:5" x14ac:dyDescent="0.25">
      <c r="A18" s="189"/>
      <c r="B18" s="11" t="s">
        <v>1605</v>
      </c>
      <c r="C18" s="12">
        <v>501</v>
      </c>
      <c r="D18" s="12">
        <v>501</v>
      </c>
      <c r="E18" s="21">
        <v>387</v>
      </c>
    </row>
    <row r="19" spans="1:5" x14ac:dyDescent="0.25">
      <c r="A19" s="189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9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9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25">
      <c r="A22" s="189"/>
      <c r="B22" s="11" t="s">
        <v>983</v>
      </c>
      <c r="C22" s="12">
        <v>832</v>
      </c>
      <c r="D22" s="12">
        <v>832</v>
      </c>
      <c r="E22" s="21">
        <v>0</v>
      </c>
    </row>
    <row r="23" spans="1:5" x14ac:dyDescent="0.25">
      <c r="A23" s="189"/>
      <c r="B23" s="11" t="s">
        <v>1609</v>
      </c>
      <c r="C23" s="12">
        <v>8</v>
      </c>
      <c r="D23" s="12">
        <v>0</v>
      </c>
      <c r="E23" s="21">
        <v>0</v>
      </c>
    </row>
    <row r="24" spans="1:5" x14ac:dyDescent="0.25">
      <c r="A24" s="189"/>
      <c r="B24" s="11" t="s">
        <v>1610</v>
      </c>
      <c r="C24" s="12">
        <v>32</v>
      </c>
      <c r="D24" s="12">
        <v>0</v>
      </c>
      <c r="E24" s="21">
        <v>0</v>
      </c>
    </row>
    <row r="25" spans="1:5" x14ac:dyDescent="0.25">
      <c r="A25" s="189"/>
      <c r="B25" s="11" t="s">
        <v>1611</v>
      </c>
      <c r="C25" s="12">
        <v>0</v>
      </c>
      <c r="D25" s="12">
        <v>0</v>
      </c>
      <c r="E25" s="21">
        <v>0</v>
      </c>
    </row>
    <row r="26" spans="1:5" x14ac:dyDescent="0.25">
      <c r="A26" s="189"/>
      <c r="B26" s="11" t="s">
        <v>1612</v>
      </c>
      <c r="C26" s="12">
        <v>2812</v>
      </c>
      <c r="D26" s="12">
        <v>2812</v>
      </c>
      <c r="E26" s="21">
        <v>0</v>
      </c>
    </row>
    <row r="27" spans="1:5" x14ac:dyDescent="0.25">
      <c r="A27" s="189"/>
      <c r="B27" s="11" t="s">
        <v>1613</v>
      </c>
      <c r="C27" s="12">
        <v>0</v>
      </c>
      <c r="D27" s="12">
        <v>0</v>
      </c>
      <c r="E27" s="21">
        <v>0</v>
      </c>
    </row>
    <row r="28" spans="1:5" x14ac:dyDescent="0.25">
      <c r="A28" s="189"/>
      <c r="B28" s="11" t="s">
        <v>1614</v>
      </c>
      <c r="C28" s="12">
        <v>37</v>
      </c>
      <c r="D28" s="12">
        <v>36</v>
      </c>
      <c r="E28" s="21">
        <v>0</v>
      </c>
    </row>
    <row r="29" spans="1:5" x14ac:dyDescent="0.25">
      <c r="A29" s="189"/>
      <c r="B29" s="11" t="s">
        <v>1615</v>
      </c>
      <c r="C29" s="12">
        <v>185</v>
      </c>
      <c r="D29" s="12">
        <v>171</v>
      </c>
      <c r="E29" s="21">
        <v>153</v>
      </c>
    </row>
    <row r="30" spans="1:5" x14ac:dyDescent="0.25">
      <c r="A30" s="190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kwxuOQiN1ahiGfM9wh3/8Xi+gVQo3tigGMIREOVubM2cZGTSVUo/QHppNgqsZBiMsN0euiuXbkjtkqt2SwXZag==" saltValue="ezpKl9mhTd8OmwxGVC00z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61C7-BEE4-4573-A424-88A97657F043}"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8" t="s">
        <v>1745</v>
      </c>
      <c r="D1" s="208"/>
      <c r="E1" s="208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4"/>
    </row>
    <row r="3" spans="1:93" s="103" customFormat="1" ht="11.25" x14ac:dyDescent="0.2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4"/>
    </row>
    <row r="4" spans="1:93" s="105" customFormat="1" ht="21.75" customHeight="1" x14ac:dyDescent="0.2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0"/>
      <c r="AW6" s="209"/>
      <c r="AX6" s="209"/>
      <c r="AY6" s="209"/>
      <c r="AZ6" s="209"/>
      <c r="BA6" s="211"/>
      <c r="BE6" s="111" t="s">
        <v>113</v>
      </c>
      <c r="BF6" s="110" t="s">
        <v>114</v>
      </c>
      <c r="BG6" s="112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44866</v>
      </c>
      <c r="D7" s="119">
        <f>SUM(DatosGenerales!C15:C19)</f>
        <v>8078</v>
      </c>
      <c r="E7" s="118">
        <f>SUM(DatosGenerales!C12:C14)</f>
        <v>21374</v>
      </c>
      <c r="I7" s="120">
        <f>DatosGenerales!C31</f>
        <v>3662</v>
      </c>
      <c r="J7" s="119">
        <f>DatosGenerales!C32</f>
        <v>720</v>
      </c>
      <c r="K7" s="118">
        <f>SUM(DatosGenerales!C33:C34)</f>
        <v>693</v>
      </c>
      <c r="L7" s="119">
        <f>DatosGenerales!C36</f>
        <v>1809</v>
      </c>
      <c r="M7" s="118">
        <f>DatosGenerales!C95</f>
        <v>1689</v>
      </c>
      <c r="N7" s="121">
        <f>L7-M7</f>
        <v>120</v>
      </c>
      <c r="O7" s="121"/>
      <c r="Q7" s="120">
        <f>DatosGenerales!C36</f>
        <v>1809</v>
      </c>
      <c r="R7" s="119">
        <f>DatosGenerales!C49</f>
        <v>3205</v>
      </c>
      <c r="S7" s="119">
        <f>DatosGenerales!C50</f>
        <v>49</v>
      </c>
      <c r="T7" s="119">
        <f>DatosGenerales!C62</f>
        <v>30</v>
      </c>
      <c r="U7" s="119">
        <f>DatosGenerales!C78</f>
        <v>12</v>
      </c>
      <c r="V7" s="122">
        <f>SUM(Q7:U7)</f>
        <v>5105</v>
      </c>
      <c r="Z7" s="120">
        <f>SUM(DatosGenerales!C106,DatosGenerales!C107,DatosGenerales!C109)</f>
        <v>2772</v>
      </c>
      <c r="AA7" s="119">
        <f>SUM(DatosGenerales!C108,DatosGenerales!C110)</f>
        <v>338</v>
      </c>
      <c r="AB7" s="119">
        <f>DatosGenerales!C106</f>
        <v>1075</v>
      </c>
      <c r="AC7" s="122">
        <f>DatosGenerales!C107</f>
        <v>1565</v>
      </c>
      <c r="AH7" s="120">
        <f>SUM(DatosGenerales!C115,DatosGenerales!C116,DatosGenerales!C118)</f>
        <v>250</v>
      </c>
      <c r="AI7" s="119">
        <f>SUM(DatosGenerales!C117,DatosGenerales!C119)</f>
        <v>33</v>
      </c>
      <c r="AJ7" s="119">
        <f>DatosGenerales!C115</f>
        <v>98</v>
      </c>
      <c r="AK7" s="122">
        <f>DatosGenerales!C116</f>
        <v>134</v>
      </c>
      <c r="AP7" s="120">
        <f>SUM(DatosGenerales!C135:C136)</f>
        <v>184</v>
      </c>
      <c r="AQ7" s="119">
        <f>SUM(DatosGenerales!C137:C138)</f>
        <v>0</v>
      </c>
      <c r="AR7" s="122">
        <f>SUM(DatosGenerales!C139:C140)</f>
        <v>5</v>
      </c>
      <c r="AV7" s="120">
        <f>DatosGenerales!C145</f>
        <v>9</v>
      </c>
      <c r="AW7" s="119">
        <f>DatosGenerales!C146</f>
        <v>31</v>
      </c>
      <c r="AX7" s="119">
        <f>DatosGenerales!C147</f>
        <v>7</v>
      </c>
      <c r="AY7" s="119">
        <f>DatosGenerales!C148</f>
        <v>1</v>
      </c>
      <c r="AZ7" s="119">
        <f>DatosGenerales!C149</f>
        <v>69</v>
      </c>
      <c r="BA7" s="122">
        <f>DatosGenerales!C150</f>
        <v>0</v>
      </c>
      <c r="BE7" s="120">
        <f>DatosGenerales!C151</f>
        <v>31</v>
      </c>
      <c r="BF7" s="119">
        <f>DatosGenerales!C152</f>
        <v>66</v>
      </c>
      <c r="BG7" s="122">
        <f>DatosGenerales!C154</f>
        <v>20</v>
      </c>
      <c r="BK7" s="120">
        <f>SUM(DatosGenerales!C297:C311)</f>
        <v>2746</v>
      </c>
      <c r="BL7" s="119">
        <f>SUM(DatosGenerales!C294:C296)</f>
        <v>74</v>
      </c>
      <c r="BM7" s="119">
        <f>SUM(DatosGenerales!C312:C344)</f>
        <v>1245</v>
      </c>
      <c r="BN7" s="119">
        <f>SUM(DatosGenerales!C289)</f>
        <v>43</v>
      </c>
      <c r="BO7" s="119">
        <f>SUM(DatosGenerales!C356:C364)</f>
        <v>36</v>
      </c>
      <c r="BP7" s="119">
        <f>SUM(DatosGenerales!C286:C288)</f>
        <v>219</v>
      </c>
      <c r="BQ7" s="119">
        <f>SUM(DatosGenerales!C345:C355)</f>
        <v>6</v>
      </c>
      <c r="BR7" s="119">
        <f>SUM(DatosGenerales!C290:C292)</f>
        <v>234</v>
      </c>
      <c r="BS7" s="122">
        <f>SUM(DatosGenerales!C283:C285)</f>
        <v>0</v>
      </c>
      <c r="BT7" s="122">
        <f>SUM(DatosGenerales!C293)</f>
        <v>0</v>
      </c>
      <c r="BU7" s="122">
        <f>SUM(DatosGenerales!C365:C377)</f>
        <v>57</v>
      </c>
      <c r="BY7" s="120">
        <f>DatosGenerales!C246</f>
        <v>0</v>
      </c>
      <c r="BZ7" s="119">
        <f>DatosGenerales!C247</f>
        <v>0</v>
      </c>
      <c r="CA7" s="122">
        <f>DatosGenerales!C248</f>
        <v>60</v>
      </c>
      <c r="CF7" s="120">
        <f>DatosDiscapacidad!C5</f>
        <v>16</v>
      </c>
      <c r="CG7" s="122">
        <f>DatosDiscapacidad!C11</f>
        <v>468</v>
      </c>
      <c r="CM7" s="120">
        <f>DatosGenerales!C40</f>
        <v>10777</v>
      </c>
      <c r="CN7" s="122">
        <f>DatosGenerales!C41</f>
        <v>3936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427</v>
      </c>
      <c r="BL53" s="130">
        <f>SUM(DatosGenerales!C311,DatosGenerales!C300,DatosGenerales!C309)</f>
        <v>794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46</v>
      </c>
      <c r="BL66" s="130">
        <f>SUM(DatosGenerales!C299:C300)</f>
        <v>1175</v>
      </c>
      <c r="BM66" s="130">
        <f>SUM(DatosGenerales!C308:C309)</f>
        <v>0</v>
      </c>
      <c r="BN66" s="130"/>
      <c r="BO66" s="117"/>
      <c r="BP66" s="117"/>
      <c r="BQ66" s="117"/>
      <c r="BR66" s="117"/>
      <c r="BS66" s="117"/>
    </row>
  </sheetData>
  <sheetProtection algorithmName="SHA-512" hashValue="kIVnSN8Vq0AVDWnbrX5eptbfSmA50SBq4jwG8wD9PrN5NbJ5f/IxGvVZKK6+dgUjGlJ+bboaqCei+BV0LgMs3A==" saltValue="mH7ryuxihQdJqwJcKFOoE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8DAA-3B13-41A8-B96E-BECFE6187F4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r+gblWrJzgJHzzbszyx0FBzGDAPHSHk2OYXQsX10NNSC9wlqwDKYLBibwNgj0MOOpQOdhk6Tgc7EqSKHOpA/wg==" saltValue="Ew7TjfXM3eGUbL183zoTv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FB2-2E5A-4800-A94E-2FDCAB2E8322}">
  <dimension ref="A1:BM13"/>
  <sheetViews>
    <sheetView showGridLines="0" zoomScale="110" zoomScaleNormal="11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7"/>
      <c r="BD4" s="137"/>
      <c r="BE4" s="206" t="s">
        <v>1811</v>
      </c>
      <c r="BF4" s="214"/>
      <c r="BG4" s="214"/>
      <c r="BH4" s="214"/>
      <c r="BI4" s="214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7" t="s">
        <v>245</v>
      </c>
      <c r="D6" s="138" t="s">
        <v>20</v>
      </c>
      <c r="E6" s="230" t="s">
        <v>114</v>
      </c>
      <c r="F6" s="231"/>
      <c r="G6" s="138" t="s">
        <v>1012</v>
      </c>
      <c r="I6" s="101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3"/>
      <c r="AQ6" s="103"/>
    </row>
    <row r="7" spans="1:65" s="105" customFormat="1" ht="35.25" customHeight="1" x14ac:dyDescent="0.25">
      <c r="C7" s="228"/>
      <c r="D7" s="139"/>
      <c r="E7" s="140" t="s">
        <v>1010</v>
      </c>
      <c r="F7" s="141" t="s">
        <v>1011</v>
      </c>
      <c r="G7" s="139"/>
      <c r="I7" s="101"/>
      <c r="L7" s="232"/>
      <c r="M7" s="233"/>
      <c r="N7" s="233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9"/>
      <c r="D8" s="146">
        <f>DatosMenores!C65</f>
        <v>2028</v>
      </c>
      <c r="E8" s="146">
        <f>DatosMenores!C66</f>
        <v>156</v>
      </c>
      <c r="F8" s="147">
        <f>DatosMenores!C67</f>
        <v>1011</v>
      </c>
      <c r="G8" s="148">
        <f>DatosMenores!C68</f>
        <v>146</v>
      </c>
      <c r="H8" s="105"/>
      <c r="I8" s="101"/>
      <c r="L8" s="118">
        <f>DatosMenores!C55</f>
        <v>57</v>
      </c>
      <c r="M8" s="119">
        <f>DatosMenores!C56</f>
        <v>294</v>
      </c>
      <c r="N8" s="119">
        <f>DatosMenores!C57</f>
        <v>304</v>
      </c>
      <c r="O8" s="119">
        <f>DatosMenores!C58</f>
        <v>0</v>
      </c>
      <c r="P8" s="118">
        <f>DatosMenores!C59</f>
        <v>0</v>
      </c>
      <c r="Q8" s="119">
        <f>DatosMenores!C60</f>
        <v>63</v>
      </c>
      <c r="R8" s="118">
        <f>DatosMenores!C61</f>
        <v>0</v>
      </c>
      <c r="U8" s="118">
        <f>DatosMenores!C33</f>
        <v>653</v>
      </c>
      <c r="V8" s="119">
        <f>SUM(DatosMenores!C34:C37)</f>
        <v>87</v>
      </c>
      <c r="W8" s="119">
        <f>DatosMenores!C38</f>
        <v>9</v>
      </c>
      <c r="X8" s="119">
        <f>DatosMenores!C39</f>
        <v>360</v>
      </c>
      <c r="Y8" s="119">
        <f>DatosMenores!C40</f>
        <v>81</v>
      </c>
      <c r="Z8" s="119">
        <f>DatosMenores!D41</f>
        <v>0</v>
      </c>
      <c r="AA8" s="119">
        <f>DatosMenores!C42</f>
        <v>0</v>
      </c>
      <c r="AB8" s="119">
        <f>DatosMenores!C43</f>
        <v>18</v>
      </c>
      <c r="AC8" s="119">
        <f>DatosMenores!C44</f>
        <v>12</v>
      </c>
      <c r="AD8" s="119">
        <f>DatosMenores!C45</f>
        <v>29</v>
      </c>
      <c r="AE8" s="118">
        <f>DatosMenores!C46</f>
        <v>34</v>
      </c>
      <c r="AG8" s="103"/>
      <c r="AI8" s="120">
        <f>DatosMenores!C7</f>
        <v>0</v>
      </c>
      <c r="AJ8" s="119">
        <f>DatosMenores!C8</f>
        <v>137</v>
      </c>
      <c r="AK8" s="119">
        <f>DatosMenores!C9</f>
        <v>8</v>
      </c>
      <c r="AL8" s="119">
        <f>DatosMenores!C10</f>
        <v>4</v>
      </c>
      <c r="AM8" s="119">
        <f>DatosMenores!C11</f>
        <v>61</v>
      </c>
      <c r="AN8" s="118">
        <f>DatosMenores!C12</f>
        <v>87</v>
      </c>
      <c r="AO8" s="119">
        <f>DatosMenores!C13</f>
        <v>85</v>
      </c>
      <c r="AP8" s="119">
        <f>DatosMenores!C14</f>
        <v>58</v>
      </c>
      <c r="AQ8" s="118">
        <f>DatosMenores!C15</f>
        <v>1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23</v>
      </c>
      <c r="BG8" s="119">
        <f>DatosMenores!C107</f>
        <v>0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51</v>
      </c>
      <c r="BM8" s="105"/>
    </row>
    <row r="9" spans="1:65" ht="21" x14ac:dyDescent="0.25">
      <c r="B9" s="123"/>
      <c r="C9" s="218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43</v>
      </c>
      <c r="AU9" s="148">
        <f>DatosMenores!C87</f>
        <v>43</v>
      </c>
      <c r="AV9" s="148">
        <f>DatosMenores!C88</f>
        <v>24</v>
      </c>
      <c r="AW9" s="148">
        <f>DatosMenores!C89</f>
        <v>24</v>
      </c>
      <c r="AX9" s="148">
        <f>DatosMenores!C90</f>
        <v>50</v>
      </c>
      <c r="AY9" s="148">
        <f>DatosMenores!C91</f>
        <v>50</v>
      </c>
      <c r="AZ9" s="148">
        <f>DatosMenores!C92</f>
        <v>0</v>
      </c>
      <c r="BA9" s="148">
        <f>DatosMenores!C93</f>
        <v>0</v>
      </c>
      <c r="BB9" s="148">
        <f>DatosMenores!C94</f>
        <v>42</v>
      </c>
      <c r="BC9" s="148">
        <f>DatosMenores!C95</f>
        <v>4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9"/>
      <c r="D10" s="152">
        <f>DatosMenores!C69</f>
        <v>177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0" t="s">
        <v>1017</v>
      </c>
      <c r="D11" s="138" t="s">
        <v>1018</v>
      </c>
      <c r="E11" s="223" t="s">
        <v>1822</v>
      </c>
      <c r="F11" s="224"/>
      <c r="G11" s="224"/>
      <c r="H11" s="138" t="s">
        <v>1012</v>
      </c>
      <c r="AI11" s="120">
        <f>DatosMenores!C16</f>
        <v>0</v>
      </c>
      <c r="AJ11" s="119">
        <f>DatosMenores!C17</f>
        <v>0</v>
      </c>
      <c r="AK11" s="119">
        <f>DatosMenores!C18</f>
        <v>18</v>
      </c>
      <c r="AL11" s="119">
        <f>DatosMenores!C19</f>
        <v>22</v>
      </c>
      <c r="AM11" s="119">
        <f>DatosMenores!C20</f>
        <v>10</v>
      </c>
      <c r="AN11" s="119">
        <f>DatosMenores!C21</f>
        <v>2</v>
      </c>
      <c r="AO11" s="119">
        <f>DatosMenores!C23</f>
        <v>1</v>
      </c>
      <c r="AP11" s="119">
        <f>DatosMenores!C24</f>
        <v>84</v>
      </c>
      <c r="AQ11" s="119">
        <f>DatosMenores!C25</f>
        <v>15</v>
      </c>
      <c r="AR11" s="118">
        <f>DatosMenores!C26</f>
        <v>2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21" x14ac:dyDescent="0.25">
      <c r="C12" s="221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6"/>
      <c r="AY12" s="226"/>
    </row>
    <row r="13" spans="1:65" ht="12.75" customHeight="1" x14ac:dyDescent="0.25">
      <c r="C13" s="222"/>
      <c r="D13" s="155">
        <f>DatosMenores!C72</f>
        <v>715</v>
      </c>
      <c r="E13" s="156">
        <f>DatosMenores!C73</f>
        <v>238</v>
      </c>
      <c r="F13" s="122">
        <f>DatosMenores!C74</f>
        <v>35</v>
      </c>
      <c r="G13" s="122">
        <f>DatosMenores!C75</f>
        <v>481</v>
      </c>
      <c r="H13" s="157">
        <f>DatosMenores!C76</f>
        <v>51</v>
      </c>
      <c r="AT13" s="148">
        <f>DatosMenores!C96</f>
        <v>8</v>
      </c>
      <c r="AU13" s="148">
        <f>DatosMenores!C97</f>
        <v>4</v>
      </c>
      <c r="AV13" s="148">
        <f>DatosMenores!C98</f>
        <v>0</v>
      </c>
      <c r="AW13" s="148">
        <f>DatosMenores!C99</f>
        <v>0</v>
      </c>
      <c r="AX13" s="148">
        <f>DatosMenores!C100</f>
        <v>15</v>
      </c>
      <c r="AY13" s="148">
        <f>DatosMenores!C101</f>
        <v>0</v>
      </c>
    </row>
  </sheetData>
  <sheetProtection algorithmName="SHA-512" hashValue="dxN7xn4Fc2ZiZXt6VIkwMTKOHkp+90vO4u8b0H2jm9eTR29pr2AcX9F30Fi6y1Qxn+ZkmJ1cJvO/GzbZ5YmGjw==" saltValue="pU0M3U44YcSOLORMyWqdx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305D-88A8-4409-AC14-EBE505BB541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49</v>
      </c>
      <c r="F4" s="167" t="s">
        <v>1830</v>
      </c>
      <c r="G4" s="169">
        <f>DatosViolenciaDoméstica!E67</f>
        <v>47</v>
      </c>
      <c r="H4" s="170"/>
    </row>
    <row r="5" spans="1:30" x14ac:dyDescent="0.2">
      <c r="C5" s="167" t="s">
        <v>13</v>
      </c>
      <c r="D5" s="168">
        <f>DatosViolenciaDoméstica!C6</f>
        <v>526</v>
      </c>
      <c r="F5" s="167" t="s">
        <v>1831</v>
      </c>
      <c r="G5" s="171">
        <f>DatosViolenciaDoméstica!F67</f>
        <v>35</v>
      </c>
      <c r="H5" s="170"/>
    </row>
    <row r="6" spans="1:30" x14ac:dyDescent="0.2">
      <c r="C6" s="167" t="s">
        <v>1832</v>
      </c>
      <c r="D6" s="168">
        <f>DatosViolenciaDoméstica!C7</f>
        <v>98</v>
      </c>
    </row>
    <row r="7" spans="1:30" x14ac:dyDescent="0.2">
      <c r="C7" s="167" t="s">
        <v>60</v>
      </c>
      <c r="D7" s="168">
        <f>DatosViolenciaDoméstica!C8</f>
        <v>1</v>
      </c>
    </row>
    <row r="8" spans="1:30" x14ac:dyDescent="0.2">
      <c r="C8" s="167" t="s">
        <v>1833</v>
      </c>
      <c r="D8" s="168">
        <f>DatosViolenciaDoméstica!C9</f>
        <v>2</v>
      </c>
    </row>
    <row r="9" spans="1:30" x14ac:dyDescent="0.2">
      <c r="C9" s="167" t="s">
        <v>1834</v>
      </c>
      <c r="D9" s="168">
        <f>SUM(DatosViolenciaDoméstica!C10:C11)</f>
        <v>1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UxP+IU9CBiFs8UuBlm0+YqUE1F8UaUYU9s7rRZG4BC8eNJHd0/ag8q43k7dqR+9HIvCoRP01dQlw0USQXo28ng==" saltValue="QEMsSPripCXCwpQ/ct92d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316C-645C-4443-A514-DEB2E55D827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3973</v>
      </c>
      <c r="F4" s="167" t="s">
        <v>1830</v>
      </c>
      <c r="G4" s="169">
        <f>DatosViolenciaGénero!E82</f>
        <v>557</v>
      </c>
      <c r="H4" s="170"/>
    </row>
    <row r="5" spans="1:30" x14ac:dyDescent="0.2">
      <c r="C5" s="167" t="s">
        <v>40</v>
      </c>
      <c r="D5" s="168">
        <f>DatosViolenciaGénero!C5</f>
        <v>1395</v>
      </c>
      <c r="F5" s="167" t="s">
        <v>1831</v>
      </c>
      <c r="G5" s="169">
        <f>DatosViolenciaGénero!F82</f>
        <v>552</v>
      </c>
      <c r="H5" s="170"/>
    </row>
    <row r="6" spans="1:30" x14ac:dyDescent="0.2">
      <c r="C6" s="167" t="s">
        <v>1832</v>
      </c>
      <c r="D6" s="177">
        <f>DatosViolenciaGénero!C8</f>
        <v>782</v>
      </c>
    </row>
    <row r="7" spans="1:30" x14ac:dyDescent="0.2">
      <c r="C7" s="167" t="s">
        <v>60</v>
      </c>
      <c r="D7" s="177">
        <f>DatosViolenciaGénero!C9</f>
        <v>10</v>
      </c>
    </row>
    <row r="8" spans="1:30" x14ac:dyDescent="0.2">
      <c r="C8" s="167" t="s">
        <v>1836</v>
      </c>
      <c r="D8" s="168">
        <f>DatosViolenciaGénero!C11</f>
        <v>1</v>
      </c>
    </row>
    <row r="9" spans="1:30" x14ac:dyDescent="0.2">
      <c r="C9" s="167" t="s">
        <v>1837</v>
      </c>
      <c r="D9" s="168">
        <f>DatosViolenciaGénero!C12</f>
        <v>1</v>
      </c>
    </row>
    <row r="10" spans="1:30" x14ac:dyDescent="0.2">
      <c r="C10" s="167" t="s">
        <v>1829</v>
      </c>
      <c r="D10" s="177">
        <f>DatosViolenciaGénero!C6</f>
        <v>197</v>
      </c>
    </row>
    <row r="11" spans="1:30" x14ac:dyDescent="0.2">
      <c r="C11" s="167" t="s">
        <v>1833</v>
      </c>
      <c r="D11" s="177">
        <f>DatosViolenciaGénero!C10</f>
        <v>5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sXdfvz5DErIi1zX0aEKdTn9ZtqwGRWcuhCKhmHj6CVRuTC/e9a7iWeAFmB/5SX7qJFtUOQpb8ZkhESxXCYKRrQ==" saltValue="lB4Zsu/G9Rl7wkVtZR1b2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1406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1" t="s">
        <v>18</v>
      </c>
      <c r="B7" s="11" t="s">
        <v>19</v>
      </c>
      <c r="C7" s="12">
        <v>6659</v>
      </c>
      <c r="D7" s="12">
        <v>5453</v>
      </c>
      <c r="E7" s="13">
        <v>0.22116266275444699</v>
      </c>
    </row>
    <row r="8" spans="1:5" x14ac:dyDescent="0.25">
      <c r="A8" s="192"/>
      <c r="B8" s="11" t="s">
        <v>20</v>
      </c>
      <c r="C8" s="12">
        <v>44866</v>
      </c>
      <c r="D8" s="12">
        <v>44309</v>
      </c>
      <c r="E8" s="13">
        <v>1.25708095420795E-2</v>
      </c>
    </row>
    <row r="9" spans="1:5" x14ac:dyDescent="0.25">
      <c r="A9" s="192"/>
      <c r="B9" s="11" t="s">
        <v>21</v>
      </c>
      <c r="C9" s="12">
        <v>43905</v>
      </c>
      <c r="D9" s="12">
        <v>41820</v>
      </c>
      <c r="E9" s="13">
        <v>4.9856527977044499E-2</v>
      </c>
    </row>
    <row r="10" spans="1:5" x14ac:dyDescent="0.25">
      <c r="A10" s="192"/>
      <c r="B10" s="11" t="s">
        <v>22</v>
      </c>
      <c r="C10" s="12">
        <v>2266</v>
      </c>
      <c r="D10" s="12">
        <v>2045</v>
      </c>
      <c r="E10" s="13">
        <v>0.108068459657702</v>
      </c>
    </row>
    <row r="11" spans="1:5" x14ac:dyDescent="0.25">
      <c r="A11" s="193"/>
      <c r="B11" s="11" t="s">
        <v>23</v>
      </c>
      <c r="C11" s="12">
        <v>6659</v>
      </c>
      <c r="D11" s="12">
        <v>5453</v>
      </c>
      <c r="E11" s="13">
        <v>0.22116266275444699</v>
      </c>
    </row>
    <row r="12" spans="1:5" x14ac:dyDescent="0.25">
      <c r="A12" s="191" t="s">
        <v>24</v>
      </c>
      <c r="B12" s="11" t="s">
        <v>25</v>
      </c>
      <c r="C12" s="12">
        <v>12296</v>
      </c>
      <c r="D12" s="12">
        <v>11778</v>
      </c>
      <c r="E12" s="13">
        <v>4.3980302258447998E-2</v>
      </c>
    </row>
    <row r="13" spans="1:5" x14ac:dyDescent="0.25">
      <c r="A13" s="192"/>
      <c r="B13" s="11" t="s">
        <v>26</v>
      </c>
      <c r="C13" s="12">
        <v>1201</v>
      </c>
      <c r="D13" s="12">
        <v>1068</v>
      </c>
      <c r="E13" s="13">
        <v>0.12453183520599299</v>
      </c>
    </row>
    <row r="14" spans="1:5" x14ac:dyDescent="0.25">
      <c r="A14" s="193"/>
      <c r="B14" s="11" t="s">
        <v>27</v>
      </c>
      <c r="C14" s="12">
        <v>7877</v>
      </c>
      <c r="D14" s="12">
        <v>7639</v>
      </c>
      <c r="E14" s="13">
        <v>3.1155910459484199E-2</v>
      </c>
    </row>
    <row r="15" spans="1:5" x14ac:dyDescent="0.25">
      <c r="A15" s="191" t="s">
        <v>28</v>
      </c>
      <c r="B15" s="11" t="s">
        <v>29</v>
      </c>
      <c r="C15" s="12">
        <v>2207</v>
      </c>
      <c r="D15" s="12">
        <v>2100</v>
      </c>
      <c r="E15" s="13">
        <v>5.0952380952380999E-2</v>
      </c>
    </row>
    <row r="16" spans="1:5" x14ac:dyDescent="0.25">
      <c r="A16" s="192"/>
      <c r="B16" s="11" t="s">
        <v>30</v>
      </c>
      <c r="C16" s="12">
        <v>4424</v>
      </c>
      <c r="D16" s="12">
        <v>3770</v>
      </c>
      <c r="E16" s="13">
        <v>0.17347480106100799</v>
      </c>
    </row>
    <row r="17" spans="1:5" x14ac:dyDescent="0.25">
      <c r="A17" s="192"/>
      <c r="B17" s="11" t="s">
        <v>31</v>
      </c>
      <c r="C17" s="12">
        <v>62</v>
      </c>
      <c r="D17" s="12">
        <v>49</v>
      </c>
      <c r="E17" s="13">
        <v>0.265306122448979</v>
      </c>
    </row>
    <row r="18" spans="1:5" x14ac:dyDescent="0.25">
      <c r="A18" s="192"/>
      <c r="B18" s="11" t="s">
        <v>32</v>
      </c>
      <c r="C18" s="12">
        <v>11</v>
      </c>
      <c r="D18" s="12">
        <v>6</v>
      </c>
      <c r="E18" s="13">
        <v>0.83333333333333304</v>
      </c>
    </row>
    <row r="19" spans="1:5" x14ac:dyDescent="0.25">
      <c r="A19" s="193"/>
      <c r="B19" s="11" t="s">
        <v>33</v>
      </c>
      <c r="C19" s="12">
        <v>1374</v>
      </c>
      <c r="D19" s="12">
        <v>1181</v>
      </c>
      <c r="E19" s="13">
        <v>0.16342082980525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174</v>
      </c>
      <c r="E23" s="13">
        <v>-1</v>
      </c>
    </row>
    <row r="24" spans="1:5" x14ac:dyDescent="0.25">
      <c r="A24" s="10" t="s">
        <v>36</v>
      </c>
      <c r="B24" s="15"/>
      <c r="C24" s="12">
        <v>0</v>
      </c>
      <c r="D24" s="12">
        <v>6</v>
      </c>
      <c r="E24" s="13">
        <v>-1</v>
      </c>
    </row>
    <row r="25" spans="1:5" x14ac:dyDescent="0.25">
      <c r="A25" s="10" t="s">
        <v>37</v>
      </c>
      <c r="B25" s="15"/>
      <c r="C25" s="12">
        <v>337</v>
      </c>
      <c r="D25" s="16"/>
      <c r="E25" s="13">
        <v>0</v>
      </c>
    </row>
    <row r="26" spans="1:5" x14ac:dyDescent="0.25">
      <c r="A26" s="10" t="s">
        <v>38</v>
      </c>
      <c r="B26" s="15"/>
      <c r="C26" s="12">
        <v>0</v>
      </c>
      <c r="D26" s="16"/>
      <c r="E26" s="13">
        <v>0</v>
      </c>
    </row>
    <row r="27" spans="1:5" x14ac:dyDescent="0.25">
      <c r="A27" s="10" t="s">
        <v>39</v>
      </c>
      <c r="B27" s="15"/>
      <c r="C27" s="12">
        <v>0</v>
      </c>
      <c r="D27" s="16"/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3662</v>
      </c>
      <c r="D31" s="12">
        <v>4354</v>
      </c>
      <c r="E31" s="13">
        <v>-0.15893431327514901</v>
      </c>
    </row>
    <row r="32" spans="1:5" x14ac:dyDescent="0.25">
      <c r="A32" s="191" t="s">
        <v>42</v>
      </c>
      <c r="B32" s="11" t="s">
        <v>43</v>
      </c>
      <c r="C32" s="12">
        <v>720</v>
      </c>
      <c r="D32" s="12">
        <v>640</v>
      </c>
      <c r="E32" s="13">
        <v>0.125</v>
      </c>
    </row>
    <row r="33" spans="1:5" x14ac:dyDescent="0.25">
      <c r="A33" s="192"/>
      <c r="B33" s="11" t="s">
        <v>44</v>
      </c>
      <c r="C33" s="12">
        <v>577</v>
      </c>
      <c r="D33" s="12">
        <v>560</v>
      </c>
      <c r="E33" s="13">
        <v>3.0357142857142898E-2</v>
      </c>
    </row>
    <row r="34" spans="1:5" x14ac:dyDescent="0.25">
      <c r="A34" s="192"/>
      <c r="B34" s="11" t="s">
        <v>45</v>
      </c>
      <c r="C34" s="12">
        <v>116</v>
      </c>
      <c r="D34" s="12">
        <v>123</v>
      </c>
      <c r="E34" s="13">
        <v>-5.6910569105691103E-2</v>
      </c>
    </row>
    <row r="35" spans="1:5" x14ac:dyDescent="0.25">
      <c r="A35" s="192"/>
      <c r="B35" s="11" t="s">
        <v>46</v>
      </c>
      <c r="C35" s="12">
        <v>76</v>
      </c>
      <c r="D35" s="12">
        <v>98</v>
      </c>
      <c r="E35" s="13">
        <v>-0.22448979591836701</v>
      </c>
    </row>
    <row r="36" spans="1:5" x14ac:dyDescent="0.25">
      <c r="A36" s="193"/>
      <c r="B36" s="11" t="s">
        <v>47</v>
      </c>
      <c r="C36" s="12">
        <v>1809</v>
      </c>
      <c r="D36" s="12">
        <v>1682</v>
      </c>
      <c r="E36" s="13">
        <v>7.5505350772889404E-2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10777</v>
      </c>
      <c r="D40" s="12">
        <v>12669</v>
      </c>
      <c r="E40" s="13">
        <v>-0.149340910884837</v>
      </c>
    </row>
    <row r="41" spans="1:5" x14ac:dyDescent="0.25">
      <c r="A41" s="10" t="s">
        <v>50</v>
      </c>
      <c r="B41" s="15"/>
      <c r="C41" s="12">
        <v>3936</v>
      </c>
      <c r="D41" s="12">
        <v>4515</v>
      </c>
      <c r="E41" s="13">
        <v>-0.128239202657807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1" t="s">
        <v>52</v>
      </c>
      <c r="B45" s="11" t="s">
        <v>19</v>
      </c>
      <c r="C45" s="12">
        <v>1627</v>
      </c>
      <c r="D45" s="12">
        <v>1349</v>
      </c>
      <c r="E45" s="13">
        <v>0.206078576723499</v>
      </c>
    </row>
    <row r="46" spans="1:5" x14ac:dyDescent="0.25">
      <c r="A46" s="192"/>
      <c r="B46" s="11" t="s">
        <v>53</v>
      </c>
      <c r="C46" s="12">
        <v>65</v>
      </c>
      <c r="D46" s="12">
        <v>68</v>
      </c>
      <c r="E46" s="13">
        <v>-4.4117647058823498E-2</v>
      </c>
    </row>
    <row r="47" spans="1:5" x14ac:dyDescent="0.25">
      <c r="A47" s="192"/>
      <c r="B47" s="11" t="s">
        <v>54</v>
      </c>
      <c r="C47" s="12">
        <v>4450</v>
      </c>
      <c r="D47" s="12">
        <v>2682</v>
      </c>
      <c r="E47" s="13">
        <v>0.65920954511558505</v>
      </c>
    </row>
    <row r="48" spans="1:5" x14ac:dyDescent="0.25">
      <c r="A48" s="193"/>
      <c r="B48" s="11" t="s">
        <v>23</v>
      </c>
      <c r="C48" s="12">
        <v>1627</v>
      </c>
      <c r="D48" s="12">
        <v>1565</v>
      </c>
      <c r="E48" s="13">
        <v>3.96166134185304E-2</v>
      </c>
    </row>
    <row r="49" spans="1:5" x14ac:dyDescent="0.25">
      <c r="A49" s="191" t="s">
        <v>55</v>
      </c>
      <c r="B49" s="11" t="s">
        <v>56</v>
      </c>
      <c r="C49" s="12">
        <v>3205</v>
      </c>
      <c r="D49" s="12">
        <v>2662</v>
      </c>
      <c r="E49" s="13">
        <v>0.20398196844477801</v>
      </c>
    </row>
    <row r="50" spans="1:5" x14ac:dyDescent="0.25">
      <c r="A50" s="192"/>
      <c r="B50" s="11" t="s">
        <v>57</v>
      </c>
      <c r="C50" s="12">
        <v>49</v>
      </c>
      <c r="D50" s="12">
        <v>71</v>
      </c>
      <c r="E50" s="13">
        <v>-0.309859154929577</v>
      </c>
    </row>
    <row r="51" spans="1:5" x14ac:dyDescent="0.25">
      <c r="A51" s="192"/>
      <c r="B51" s="11" t="s">
        <v>58</v>
      </c>
      <c r="C51" s="12">
        <v>704</v>
      </c>
      <c r="D51" s="12">
        <v>520</v>
      </c>
      <c r="E51" s="13">
        <v>0.35384615384615398</v>
      </c>
    </row>
    <row r="52" spans="1:5" x14ac:dyDescent="0.25">
      <c r="A52" s="193"/>
      <c r="B52" s="11" t="s">
        <v>59</v>
      </c>
      <c r="C52" s="12">
        <v>208</v>
      </c>
      <c r="D52" s="12">
        <v>173</v>
      </c>
      <c r="E52" s="13">
        <v>0.20231213872832399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1" t="s">
        <v>61</v>
      </c>
      <c r="B56" s="11" t="s">
        <v>54</v>
      </c>
      <c r="C56" s="12">
        <v>37</v>
      </c>
      <c r="D56" s="12">
        <v>38</v>
      </c>
      <c r="E56" s="13">
        <v>-2.6315789473684199E-2</v>
      </c>
    </row>
    <row r="57" spans="1:5" x14ac:dyDescent="0.25">
      <c r="A57" s="192"/>
      <c r="B57" s="11" t="s">
        <v>53</v>
      </c>
      <c r="C57" s="12">
        <v>44</v>
      </c>
      <c r="D57" s="12">
        <v>2</v>
      </c>
      <c r="E57" s="13">
        <v>21</v>
      </c>
    </row>
    <row r="58" spans="1:5" x14ac:dyDescent="0.25">
      <c r="A58" s="192"/>
      <c r="B58" s="11" t="s">
        <v>19</v>
      </c>
      <c r="C58" s="12">
        <v>26</v>
      </c>
      <c r="D58" s="12">
        <v>22</v>
      </c>
      <c r="E58" s="13">
        <v>0.18181818181818199</v>
      </c>
    </row>
    <row r="59" spans="1:5" x14ac:dyDescent="0.25">
      <c r="A59" s="192"/>
      <c r="B59" s="11" t="s">
        <v>23</v>
      </c>
      <c r="C59" s="12">
        <v>26</v>
      </c>
      <c r="D59" s="12">
        <v>20</v>
      </c>
      <c r="E59" s="13">
        <v>0.3</v>
      </c>
    </row>
    <row r="60" spans="1:5" x14ac:dyDescent="0.25">
      <c r="A60" s="192"/>
      <c r="B60" s="11" t="s">
        <v>62</v>
      </c>
      <c r="C60" s="12">
        <v>23</v>
      </c>
      <c r="D60" s="12">
        <v>37</v>
      </c>
      <c r="E60" s="13">
        <v>-0.37837837837837801</v>
      </c>
    </row>
    <row r="61" spans="1:5" x14ac:dyDescent="0.25">
      <c r="A61" s="193"/>
      <c r="B61" s="11" t="s">
        <v>63</v>
      </c>
      <c r="C61" s="12">
        <v>1</v>
      </c>
      <c r="D61" s="16"/>
      <c r="E61" s="13">
        <v>0</v>
      </c>
    </row>
    <row r="62" spans="1:5" x14ac:dyDescent="0.25">
      <c r="A62" s="191" t="s">
        <v>64</v>
      </c>
      <c r="B62" s="11" t="s">
        <v>65</v>
      </c>
      <c r="C62" s="12">
        <v>30</v>
      </c>
      <c r="D62" s="12">
        <v>40</v>
      </c>
      <c r="E62" s="13">
        <v>-0.25</v>
      </c>
    </row>
    <row r="63" spans="1:5" x14ac:dyDescent="0.25">
      <c r="A63" s="192"/>
      <c r="B63" s="11" t="s">
        <v>58</v>
      </c>
      <c r="C63" s="12">
        <v>13</v>
      </c>
      <c r="D63" s="12">
        <v>11</v>
      </c>
      <c r="E63" s="13">
        <v>0.18181818181818199</v>
      </c>
    </row>
    <row r="64" spans="1:5" x14ac:dyDescent="0.25">
      <c r="A64" s="193"/>
      <c r="B64" s="11" t="s">
        <v>66</v>
      </c>
      <c r="C64" s="12">
        <v>0</v>
      </c>
      <c r="D64" s="16"/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4</v>
      </c>
      <c r="D68" s="12">
        <v>6</v>
      </c>
      <c r="E68" s="13">
        <v>-0.33333333333333298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6"/>
      <c r="E70" s="13">
        <v>0</v>
      </c>
    </row>
    <row r="71" spans="1:5" x14ac:dyDescent="0.25">
      <c r="A71" s="10" t="s">
        <v>38</v>
      </c>
      <c r="B71" s="15"/>
      <c r="C71" s="12">
        <v>0</v>
      </c>
      <c r="D71" s="16"/>
      <c r="E71" s="13">
        <v>0</v>
      </c>
    </row>
    <row r="72" spans="1:5" x14ac:dyDescent="0.25">
      <c r="A72" s="10" t="s">
        <v>39</v>
      </c>
      <c r="B72" s="15"/>
      <c r="C72" s="12">
        <v>0</v>
      </c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5"/>
      <c r="B76" s="11" t="s">
        <v>49</v>
      </c>
      <c r="C76" s="12">
        <v>20</v>
      </c>
      <c r="D76" s="12">
        <v>7</v>
      </c>
      <c r="E76" s="13">
        <v>1.8571428571428601</v>
      </c>
    </row>
    <row r="77" spans="1:5" x14ac:dyDescent="0.25">
      <c r="A77" s="196"/>
      <c r="B77" s="11" t="s">
        <v>58</v>
      </c>
      <c r="C77" s="12">
        <v>1</v>
      </c>
      <c r="D77" s="12">
        <v>0</v>
      </c>
      <c r="E77" s="13">
        <v>0</v>
      </c>
    </row>
    <row r="78" spans="1:5" x14ac:dyDescent="0.25">
      <c r="A78" s="196"/>
      <c r="B78" s="11" t="s">
        <v>65</v>
      </c>
      <c r="C78" s="12">
        <v>12</v>
      </c>
      <c r="D78" s="12">
        <v>7</v>
      </c>
      <c r="E78" s="13">
        <v>0.71428571428571397</v>
      </c>
    </row>
    <row r="79" spans="1:5" x14ac:dyDescent="0.25">
      <c r="A79" s="196"/>
      <c r="B79" s="11" t="s">
        <v>69</v>
      </c>
      <c r="C79" s="12">
        <v>5</v>
      </c>
      <c r="D79" s="12">
        <v>8</v>
      </c>
      <c r="E79" s="13">
        <v>-0.375</v>
      </c>
    </row>
    <row r="80" spans="1:5" x14ac:dyDescent="0.25">
      <c r="A80" s="197"/>
      <c r="B80" s="11" t="s">
        <v>70</v>
      </c>
      <c r="C80" s="12">
        <v>2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1" t="s">
        <v>72</v>
      </c>
      <c r="B84" s="11" t="s">
        <v>73</v>
      </c>
      <c r="C84" s="12">
        <v>5325</v>
      </c>
      <c r="D84" s="12">
        <v>4737</v>
      </c>
      <c r="E84" s="13">
        <v>0.124129195693477</v>
      </c>
    </row>
    <row r="85" spans="1:5" x14ac:dyDescent="0.25">
      <c r="A85" s="193"/>
      <c r="B85" s="11" t="s">
        <v>74</v>
      </c>
      <c r="C85" s="12">
        <v>743</v>
      </c>
      <c r="D85" s="12">
        <v>877</v>
      </c>
      <c r="E85" s="13">
        <v>-0.15279361459521101</v>
      </c>
    </row>
    <row r="86" spans="1:5" x14ac:dyDescent="0.25">
      <c r="A86" s="191" t="s">
        <v>75</v>
      </c>
      <c r="B86" s="11" t="s">
        <v>73</v>
      </c>
      <c r="C86" s="12">
        <v>4141</v>
      </c>
      <c r="D86" s="12">
        <v>3362</v>
      </c>
      <c r="E86" s="13">
        <v>0.23170731707317099</v>
      </c>
    </row>
    <row r="87" spans="1:5" x14ac:dyDescent="0.25">
      <c r="A87" s="193"/>
      <c r="B87" s="11" t="s">
        <v>74</v>
      </c>
      <c r="C87" s="12">
        <v>345</v>
      </c>
      <c r="D87" s="12">
        <v>272</v>
      </c>
      <c r="E87" s="13">
        <v>0.26838235294117602</v>
      </c>
    </row>
    <row r="88" spans="1:5" x14ac:dyDescent="0.25">
      <c r="A88" s="191" t="s">
        <v>76</v>
      </c>
      <c r="B88" s="11" t="s">
        <v>73</v>
      </c>
      <c r="C88" s="12">
        <v>327</v>
      </c>
      <c r="D88" s="12">
        <v>269</v>
      </c>
      <c r="E88" s="13">
        <v>0.215613382899628</v>
      </c>
    </row>
    <row r="89" spans="1:5" x14ac:dyDescent="0.25">
      <c r="A89" s="193"/>
      <c r="B89" s="11" t="s">
        <v>74</v>
      </c>
      <c r="C89" s="12">
        <v>15</v>
      </c>
      <c r="D89" s="12">
        <v>16</v>
      </c>
      <c r="E89" s="13">
        <v>-6.25E-2</v>
      </c>
    </row>
    <row r="90" spans="1:5" x14ac:dyDescent="0.25">
      <c r="A90" s="191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3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4" t="s">
        <v>78</v>
      </c>
      <c r="B93" s="194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1689</v>
      </c>
      <c r="D95" s="12">
        <v>1595</v>
      </c>
      <c r="E95" s="13">
        <v>5.8934169278996897E-2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2628</v>
      </c>
      <c r="D100" s="12">
        <v>3301</v>
      </c>
      <c r="E100" s="13">
        <v>-0.20387761284459199</v>
      </c>
    </row>
    <row r="101" spans="1:5" x14ac:dyDescent="0.25">
      <c r="A101" s="10" t="s">
        <v>82</v>
      </c>
      <c r="B101" s="15"/>
      <c r="C101" s="12">
        <v>1304</v>
      </c>
      <c r="D101" s="12">
        <v>1214</v>
      </c>
      <c r="E101" s="13">
        <v>7.4135090609555199E-2</v>
      </c>
    </row>
    <row r="102" spans="1:5" x14ac:dyDescent="0.25">
      <c r="A102" s="10" t="s">
        <v>80</v>
      </c>
      <c r="B102" s="15"/>
      <c r="C102" s="12">
        <v>4</v>
      </c>
      <c r="D102" s="12">
        <v>0</v>
      </c>
      <c r="E102" s="13">
        <v>0</v>
      </c>
    </row>
    <row r="103" spans="1:5" x14ac:dyDescent="0.25">
      <c r="A103" s="14"/>
    </row>
    <row r="104" spans="1:5" x14ac:dyDescent="0.25">
      <c r="A104" s="194" t="s">
        <v>83</v>
      </c>
      <c r="B104" s="194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1" t="s">
        <v>79</v>
      </c>
      <c r="B106" s="11" t="s">
        <v>84</v>
      </c>
      <c r="C106" s="12">
        <v>1075</v>
      </c>
      <c r="D106" s="12">
        <v>1068</v>
      </c>
      <c r="E106" s="13">
        <v>6.5543071161048702E-3</v>
      </c>
    </row>
    <row r="107" spans="1:5" x14ac:dyDescent="0.25">
      <c r="A107" s="192"/>
      <c r="B107" s="11" t="s">
        <v>85</v>
      </c>
      <c r="C107" s="12">
        <v>1565</v>
      </c>
      <c r="D107" s="12">
        <v>1446</v>
      </c>
      <c r="E107" s="13">
        <v>8.2295988934993097E-2</v>
      </c>
    </row>
    <row r="108" spans="1:5" x14ac:dyDescent="0.25">
      <c r="A108" s="193"/>
      <c r="B108" s="11" t="s">
        <v>86</v>
      </c>
      <c r="C108" s="12">
        <v>36</v>
      </c>
      <c r="D108" s="12">
        <v>21</v>
      </c>
      <c r="E108" s="13">
        <v>0.71428571428571397</v>
      </c>
    </row>
    <row r="109" spans="1:5" x14ac:dyDescent="0.25">
      <c r="A109" s="191" t="s">
        <v>82</v>
      </c>
      <c r="B109" s="11" t="s">
        <v>87</v>
      </c>
      <c r="C109" s="12">
        <v>132</v>
      </c>
      <c r="D109" s="12">
        <v>169</v>
      </c>
      <c r="E109" s="13">
        <v>-0.218934911242603</v>
      </c>
    </row>
    <row r="110" spans="1:5" x14ac:dyDescent="0.25">
      <c r="A110" s="193"/>
      <c r="B110" s="11" t="s">
        <v>86</v>
      </c>
      <c r="C110" s="12">
        <v>302</v>
      </c>
      <c r="D110" s="12">
        <v>307</v>
      </c>
      <c r="E110" s="13">
        <v>-1.62866449511401E-2</v>
      </c>
    </row>
    <row r="111" spans="1:5" x14ac:dyDescent="0.25">
      <c r="A111" s="10" t="s">
        <v>80</v>
      </c>
      <c r="B111" s="15"/>
      <c r="C111" s="12">
        <v>14</v>
      </c>
      <c r="D111" s="12">
        <v>3</v>
      </c>
      <c r="E111" s="13">
        <v>3.6666666666666701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1" t="s">
        <v>79</v>
      </c>
      <c r="B115" s="11" t="s">
        <v>84</v>
      </c>
      <c r="C115" s="12">
        <v>98</v>
      </c>
      <c r="D115" s="12">
        <v>73</v>
      </c>
      <c r="E115" s="13">
        <v>0.34246575342465801</v>
      </c>
    </row>
    <row r="116" spans="1:5" x14ac:dyDescent="0.25">
      <c r="A116" s="192"/>
      <c r="B116" s="11" t="s">
        <v>85</v>
      </c>
      <c r="C116" s="12">
        <v>134</v>
      </c>
      <c r="D116" s="12">
        <v>100</v>
      </c>
      <c r="E116" s="13">
        <v>0.34</v>
      </c>
    </row>
    <row r="117" spans="1:5" x14ac:dyDescent="0.25">
      <c r="A117" s="193"/>
      <c r="B117" s="11" t="s">
        <v>86</v>
      </c>
      <c r="C117" s="12">
        <v>14</v>
      </c>
      <c r="D117" s="12">
        <v>9</v>
      </c>
      <c r="E117" s="13">
        <v>0.55555555555555503</v>
      </c>
    </row>
    <row r="118" spans="1:5" x14ac:dyDescent="0.25">
      <c r="A118" s="191" t="s">
        <v>82</v>
      </c>
      <c r="B118" s="11" t="s">
        <v>87</v>
      </c>
      <c r="C118" s="12">
        <v>18</v>
      </c>
      <c r="D118" s="12">
        <v>16</v>
      </c>
      <c r="E118" s="13">
        <v>0.125</v>
      </c>
    </row>
    <row r="119" spans="1:5" x14ac:dyDescent="0.25">
      <c r="A119" s="193"/>
      <c r="B119" s="11" t="s">
        <v>86</v>
      </c>
      <c r="C119" s="12">
        <v>19</v>
      </c>
      <c r="D119" s="12">
        <v>17</v>
      </c>
      <c r="E119" s="13">
        <v>0.11764705882352899</v>
      </c>
    </row>
    <row r="120" spans="1:5" x14ac:dyDescent="0.25">
      <c r="A120" s="10" t="s">
        <v>80</v>
      </c>
      <c r="B120" s="15"/>
      <c r="C120" s="12">
        <v>3</v>
      </c>
      <c r="D120" s="12">
        <v>2</v>
      </c>
      <c r="E120" s="13">
        <v>0.5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1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3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1" t="s">
        <v>93</v>
      </c>
      <c r="B126" s="11" t="s">
        <v>91</v>
      </c>
      <c r="C126" s="12">
        <v>434</v>
      </c>
      <c r="D126" s="12">
        <v>313</v>
      </c>
      <c r="E126" s="13">
        <v>0.38658146964856199</v>
      </c>
    </row>
    <row r="127" spans="1:5" x14ac:dyDescent="0.25">
      <c r="A127" s="193"/>
      <c r="B127" s="11" t="s">
        <v>92</v>
      </c>
      <c r="C127" s="12">
        <v>1523</v>
      </c>
      <c r="D127" s="12">
        <v>1139</v>
      </c>
      <c r="E127" s="13">
        <v>0.33713784021071103</v>
      </c>
    </row>
    <row r="128" spans="1:5" x14ac:dyDescent="0.25">
      <c r="A128" s="191" t="s">
        <v>94</v>
      </c>
      <c r="B128" s="11" t="s">
        <v>91</v>
      </c>
      <c r="C128" s="12">
        <v>5077</v>
      </c>
      <c r="D128" s="12">
        <v>4277</v>
      </c>
      <c r="E128" s="13">
        <v>0.18704699555763399</v>
      </c>
    </row>
    <row r="129" spans="1:5" x14ac:dyDescent="0.25">
      <c r="A129" s="193"/>
      <c r="B129" s="11" t="s">
        <v>92</v>
      </c>
      <c r="C129" s="12">
        <v>13512</v>
      </c>
      <c r="D129" s="12">
        <v>13114</v>
      </c>
      <c r="E129" s="13">
        <v>3.0349245081592199E-2</v>
      </c>
    </row>
    <row r="130" spans="1:5" x14ac:dyDescent="0.25">
      <c r="A130" s="191" t="s">
        <v>95</v>
      </c>
      <c r="B130" s="11" t="s">
        <v>91</v>
      </c>
      <c r="C130" s="12">
        <v>0</v>
      </c>
      <c r="D130" s="16"/>
      <c r="E130" s="13">
        <v>0</v>
      </c>
    </row>
    <row r="131" spans="1:5" x14ac:dyDescent="0.25">
      <c r="A131" s="193"/>
      <c r="B131" s="11" t="s">
        <v>92</v>
      </c>
      <c r="C131" s="12">
        <v>0</v>
      </c>
      <c r="D131" s="16"/>
      <c r="E131" s="13">
        <v>0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1" t="s">
        <v>97</v>
      </c>
      <c r="B135" s="11" t="s">
        <v>98</v>
      </c>
      <c r="C135" s="12">
        <v>154</v>
      </c>
      <c r="D135" s="12">
        <v>139</v>
      </c>
      <c r="E135" s="13">
        <v>0.107913669064748</v>
      </c>
    </row>
    <row r="136" spans="1:5" x14ac:dyDescent="0.25">
      <c r="A136" s="193"/>
      <c r="B136" s="11" t="s">
        <v>99</v>
      </c>
      <c r="C136" s="12">
        <v>30</v>
      </c>
      <c r="D136" s="12">
        <v>20</v>
      </c>
      <c r="E136" s="13">
        <v>0.5</v>
      </c>
    </row>
    <row r="137" spans="1:5" x14ac:dyDescent="0.25">
      <c r="A137" s="191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3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91" t="s">
        <v>101</v>
      </c>
      <c r="B139" s="11" t="s">
        <v>98</v>
      </c>
      <c r="C139" s="12">
        <v>5</v>
      </c>
      <c r="D139" s="12">
        <v>0</v>
      </c>
      <c r="E139" s="13">
        <v>0</v>
      </c>
    </row>
    <row r="140" spans="1:5" x14ac:dyDescent="0.25">
      <c r="A140" s="193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117</v>
      </c>
      <c r="D144" s="12">
        <v>103</v>
      </c>
      <c r="E144" s="13">
        <v>0.13592233009708701</v>
      </c>
    </row>
    <row r="145" spans="1:5" x14ac:dyDescent="0.25">
      <c r="A145" s="191" t="s">
        <v>105</v>
      </c>
      <c r="B145" s="11" t="s">
        <v>106</v>
      </c>
      <c r="C145" s="12">
        <v>9</v>
      </c>
      <c r="D145" s="12">
        <v>4</v>
      </c>
      <c r="E145" s="13">
        <v>1.25</v>
      </c>
    </row>
    <row r="146" spans="1:5" x14ac:dyDescent="0.25">
      <c r="A146" s="192"/>
      <c r="B146" s="11" t="s">
        <v>107</v>
      </c>
      <c r="C146" s="12">
        <v>31</v>
      </c>
      <c r="D146" s="12">
        <v>54</v>
      </c>
      <c r="E146" s="13">
        <v>-0.42592592592592599</v>
      </c>
    </row>
    <row r="147" spans="1:5" x14ac:dyDescent="0.25">
      <c r="A147" s="192"/>
      <c r="B147" s="11" t="s">
        <v>108</v>
      </c>
      <c r="C147" s="12">
        <v>7</v>
      </c>
      <c r="D147" s="12">
        <v>1</v>
      </c>
      <c r="E147" s="13">
        <v>6</v>
      </c>
    </row>
    <row r="148" spans="1:5" x14ac:dyDescent="0.25">
      <c r="A148" s="192"/>
      <c r="B148" s="11" t="s">
        <v>109</v>
      </c>
      <c r="C148" s="12">
        <v>1</v>
      </c>
      <c r="D148" s="12">
        <v>0</v>
      </c>
      <c r="E148" s="13">
        <v>0</v>
      </c>
    </row>
    <row r="149" spans="1:5" x14ac:dyDescent="0.25">
      <c r="A149" s="192"/>
      <c r="B149" s="11" t="s">
        <v>110</v>
      </c>
      <c r="C149" s="12">
        <v>69</v>
      </c>
      <c r="D149" s="12">
        <v>41</v>
      </c>
      <c r="E149" s="13">
        <v>0.68292682926829296</v>
      </c>
    </row>
    <row r="150" spans="1:5" x14ac:dyDescent="0.25">
      <c r="A150" s="193"/>
      <c r="B150" s="11" t="s">
        <v>111</v>
      </c>
      <c r="C150" s="12">
        <v>0</v>
      </c>
      <c r="D150" s="12">
        <v>3</v>
      </c>
      <c r="E150" s="13">
        <v>-1</v>
      </c>
    </row>
    <row r="151" spans="1:5" x14ac:dyDescent="0.25">
      <c r="A151" s="191" t="s">
        <v>112</v>
      </c>
      <c r="B151" s="11" t="s">
        <v>113</v>
      </c>
      <c r="C151" s="12">
        <v>31</v>
      </c>
      <c r="D151" s="12">
        <v>0</v>
      </c>
      <c r="E151" s="13">
        <v>0</v>
      </c>
    </row>
    <row r="152" spans="1:5" x14ac:dyDescent="0.25">
      <c r="A152" s="193"/>
      <c r="B152" s="11" t="s">
        <v>114</v>
      </c>
      <c r="C152" s="12">
        <v>66</v>
      </c>
      <c r="D152" s="12">
        <v>92</v>
      </c>
      <c r="E152" s="13">
        <v>-0.282608695652174</v>
      </c>
    </row>
    <row r="153" spans="1:5" x14ac:dyDescent="0.25">
      <c r="A153" s="191" t="s">
        <v>115</v>
      </c>
      <c r="B153" s="11" t="s">
        <v>19</v>
      </c>
      <c r="C153" s="12">
        <v>26</v>
      </c>
      <c r="D153" s="12">
        <v>15</v>
      </c>
      <c r="E153" s="13">
        <v>0.73333333333333295</v>
      </c>
    </row>
    <row r="154" spans="1:5" x14ac:dyDescent="0.25">
      <c r="A154" s="193"/>
      <c r="B154" s="11" t="s">
        <v>23</v>
      </c>
      <c r="C154" s="12">
        <v>20</v>
      </c>
      <c r="D154" s="12">
        <v>26</v>
      </c>
      <c r="E154" s="13">
        <v>-0.230769230769231</v>
      </c>
    </row>
    <row r="155" spans="1:5" x14ac:dyDescent="0.25">
      <c r="A155" s="10" t="s">
        <v>116</v>
      </c>
      <c r="B155" s="15"/>
      <c r="C155" s="12">
        <v>0</v>
      </c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1" t="s">
        <v>118</v>
      </c>
      <c r="B159" s="11" t="s">
        <v>119</v>
      </c>
      <c r="C159" s="12">
        <v>976</v>
      </c>
      <c r="D159" s="12">
        <v>1022</v>
      </c>
      <c r="E159" s="13">
        <v>-4.5009784735812103E-2</v>
      </c>
    </row>
    <row r="160" spans="1:5" x14ac:dyDescent="0.25">
      <c r="A160" s="192"/>
      <c r="B160" s="11" t="s">
        <v>120</v>
      </c>
      <c r="C160" s="12">
        <v>438</v>
      </c>
      <c r="D160" s="12">
        <v>343</v>
      </c>
      <c r="E160" s="13">
        <v>0.27696793002915399</v>
      </c>
    </row>
    <row r="161" spans="1:5" x14ac:dyDescent="0.25">
      <c r="A161" s="192"/>
      <c r="B161" s="11" t="s">
        <v>121</v>
      </c>
      <c r="C161" s="12">
        <v>725</v>
      </c>
      <c r="D161" s="12">
        <v>676</v>
      </c>
      <c r="E161" s="13">
        <v>7.2485207100591698E-2</v>
      </c>
    </row>
    <row r="162" spans="1:5" x14ac:dyDescent="0.25">
      <c r="A162" s="192"/>
      <c r="B162" s="11" t="s">
        <v>122</v>
      </c>
      <c r="C162" s="12">
        <v>0</v>
      </c>
      <c r="D162" s="16"/>
      <c r="E162" s="13">
        <v>0</v>
      </c>
    </row>
    <row r="163" spans="1:5" x14ac:dyDescent="0.25">
      <c r="A163" s="192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2"/>
      <c r="B164" s="11" t="s">
        <v>124</v>
      </c>
      <c r="C164" s="12">
        <v>40</v>
      </c>
      <c r="D164" s="12">
        <v>40</v>
      </c>
      <c r="E164" s="13">
        <v>0</v>
      </c>
    </row>
    <row r="165" spans="1:5" x14ac:dyDescent="0.25">
      <c r="A165" s="192"/>
      <c r="B165" s="11" t="s">
        <v>125</v>
      </c>
      <c r="C165" s="12">
        <v>1403</v>
      </c>
      <c r="D165" s="12">
        <v>1245</v>
      </c>
      <c r="E165" s="13">
        <v>0.12690763052208801</v>
      </c>
    </row>
    <row r="166" spans="1:5" x14ac:dyDescent="0.25">
      <c r="A166" s="192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2"/>
      <c r="B167" s="11" t="s">
        <v>127</v>
      </c>
      <c r="C167" s="12">
        <v>565</v>
      </c>
      <c r="D167" s="12">
        <v>524</v>
      </c>
      <c r="E167" s="13">
        <v>7.8244274809160297E-2</v>
      </c>
    </row>
    <row r="168" spans="1:5" x14ac:dyDescent="0.25">
      <c r="A168" s="192"/>
      <c r="B168" s="11" t="s">
        <v>128</v>
      </c>
      <c r="C168" s="12">
        <v>550</v>
      </c>
      <c r="D168" s="12">
        <v>664</v>
      </c>
      <c r="E168" s="13">
        <v>-0.171686746987952</v>
      </c>
    </row>
    <row r="169" spans="1:5" x14ac:dyDescent="0.25">
      <c r="A169" s="192"/>
      <c r="B169" s="11" t="s">
        <v>129</v>
      </c>
      <c r="C169" s="12">
        <v>95</v>
      </c>
      <c r="D169" s="12">
        <v>44</v>
      </c>
      <c r="E169" s="13">
        <v>1.1590909090909101</v>
      </c>
    </row>
    <row r="170" spans="1:5" x14ac:dyDescent="0.25">
      <c r="A170" s="192"/>
      <c r="B170" s="11" t="s">
        <v>130</v>
      </c>
      <c r="C170" s="12">
        <v>731</v>
      </c>
      <c r="D170" s="12">
        <v>665</v>
      </c>
      <c r="E170" s="13">
        <v>9.9248120300751905E-2</v>
      </c>
    </row>
    <row r="171" spans="1:5" x14ac:dyDescent="0.25">
      <c r="A171" s="192"/>
      <c r="B171" s="11" t="s">
        <v>131</v>
      </c>
      <c r="C171" s="12">
        <v>0</v>
      </c>
      <c r="D171" s="12">
        <v>5</v>
      </c>
      <c r="E171" s="13">
        <v>-1</v>
      </c>
    </row>
    <row r="172" spans="1:5" x14ac:dyDescent="0.25">
      <c r="A172" s="192"/>
      <c r="B172" s="11" t="s">
        <v>132</v>
      </c>
      <c r="C172" s="12">
        <v>3</v>
      </c>
      <c r="D172" s="12">
        <v>1</v>
      </c>
      <c r="E172" s="13">
        <v>2</v>
      </c>
    </row>
    <row r="173" spans="1:5" x14ac:dyDescent="0.25">
      <c r="A173" s="192"/>
      <c r="B173" s="11" t="s">
        <v>133</v>
      </c>
      <c r="C173" s="12">
        <v>20</v>
      </c>
      <c r="D173" s="12">
        <v>13</v>
      </c>
      <c r="E173" s="13">
        <v>0.53846153846153799</v>
      </c>
    </row>
    <row r="174" spans="1:5" x14ac:dyDescent="0.25">
      <c r="A174" s="192"/>
      <c r="B174" s="11" t="s">
        <v>134</v>
      </c>
      <c r="C174" s="12">
        <v>2</v>
      </c>
      <c r="D174" s="12">
        <v>4</v>
      </c>
      <c r="E174" s="13">
        <v>-0.5</v>
      </c>
    </row>
    <row r="175" spans="1:5" x14ac:dyDescent="0.25">
      <c r="A175" s="192"/>
      <c r="B175" s="11" t="s">
        <v>135</v>
      </c>
      <c r="C175" s="12">
        <v>115</v>
      </c>
      <c r="D175" s="12">
        <v>88</v>
      </c>
      <c r="E175" s="13">
        <v>0.30681818181818199</v>
      </c>
    </row>
    <row r="176" spans="1:5" x14ac:dyDescent="0.25">
      <c r="A176" s="192"/>
      <c r="B176" s="11" t="s">
        <v>136</v>
      </c>
      <c r="C176" s="12">
        <v>1798</v>
      </c>
      <c r="D176" s="12">
        <v>1789</v>
      </c>
      <c r="E176" s="13">
        <v>5.0307434320849597E-3</v>
      </c>
    </row>
    <row r="177" spans="1:5" x14ac:dyDescent="0.25">
      <c r="A177" s="192"/>
      <c r="B177" s="11" t="s">
        <v>137</v>
      </c>
      <c r="C177" s="12">
        <v>0</v>
      </c>
      <c r="D177" s="16"/>
      <c r="E177" s="13">
        <v>0</v>
      </c>
    </row>
    <row r="178" spans="1:5" x14ac:dyDescent="0.25">
      <c r="A178" s="192"/>
      <c r="B178" s="11" t="s">
        <v>138</v>
      </c>
      <c r="C178" s="12">
        <v>0</v>
      </c>
      <c r="D178" s="16"/>
      <c r="E178" s="13">
        <v>0</v>
      </c>
    </row>
    <row r="179" spans="1:5" x14ac:dyDescent="0.25">
      <c r="A179" s="192"/>
      <c r="B179" s="11" t="s">
        <v>139</v>
      </c>
      <c r="C179" s="12">
        <v>1175</v>
      </c>
      <c r="D179" s="12">
        <v>1012</v>
      </c>
      <c r="E179" s="13">
        <v>0.16106719367588901</v>
      </c>
    </row>
    <row r="180" spans="1:5" x14ac:dyDescent="0.25">
      <c r="A180" s="192"/>
      <c r="B180" s="11" t="s">
        <v>140</v>
      </c>
      <c r="C180" s="12">
        <v>224</v>
      </c>
      <c r="D180" s="12">
        <v>301</v>
      </c>
      <c r="E180" s="13">
        <v>-0.25581395348837199</v>
      </c>
    </row>
    <row r="181" spans="1:5" x14ac:dyDescent="0.25">
      <c r="A181" s="192"/>
      <c r="B181" s="11" t="s">
        <v>141</v>
      </c>
      <c r="C181" s="12">
        <v>11</v>
      </c>
      <c r="D181" s="12">
        <v>15</v>
      </c>
      <c r="E181" s="13">
        <v>-0.266666666666667</v>
      </c>
    </row>
    <row r="182" spans="1:5" x14ac:dyDescent="0.25">
      <c r="A182" s="192"/>
      <c r="B182" s="11" t="s">
        <v>142</v>
      </c>
      <c r="C182" s="12">
        <v>9</v>
      </c>
      <c r="D182" s="12">
        <v>10</v>
      </c>
      <c r="E182" s="13">
        <v>-0.1</v>
      </c>
    </row>
    <row r="183" spans="1:5" x14ac:dyDescent="0.25">
      <c r="A183" s="192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2"/>
      <c r="B184" s="11" t="s">
        <v>144</v>
      </c>
      <c r="C184" s="12">
        <v>7</v>
      </c>
      <c r="D184" s="12">
        <v>7</v>
      </c>
      <c r="E184" s="13">
        <v>0</v>
      </c>
    </row>
    <row r="185" spans="1:5" x14ac:dyDescent="0.25">
      <c r="A185" s="192"/>
      <c r="B185" s="11" t="s">
        <v>145</v>
      </c>
      <c r="C185" s="12">
        <v>14</v>
      </c>
      <c r="D185" s="12">
        <v>25</v>
      </c>
      <c r="E185" s="13">
        <v>-0.44</v>
      </c>
    </row>
    <row r="186" spans="1:5" x14ac:dyDescent="0.25">
      <c r="A186" s="192"/>
      <c r="B186" s="11" t="s">
        <v>146</v>
      </c>
      <c r="C186" s="12">
        <v>0</v>
      </c>
      <c r="D186" s="12">
        <v>3</v>
      </c>
      <c r="E186" s="13">
        <v>-1</v>
      </c>
    </row>
    <row r="187" spans="1:5" x14ac:dyDescent="0.25">
      <c r="A187" s="192"/>
      <c r="B187" s="11" t="s">
        <v>147</v>
      </c>
      <c r="C187" s="12">
        <v>82</v>
      </c>
      <c r="D187" s="12">
        <v>79</v>
      </c>
      <c r="E187" s="13">
        <v>3.7974683544303799E-2</v>
      </c>
    </row>
    <row r="188" spans="1:5" x14ac:dyDescent="0.25">
      <c r="A188" s="192"/>
      <c r="B188" s="11" t="s">
        <v>148</v>
      </c>
      <c r="C188" s="12">
        <v>5</v>
      </c>
      <c r="D188" s="12">
        <v>10</v>
      </c>
      <c r="E188" s="13">
        <v>-0.5</v>
      </c>
    </row>
    <row r="189" spans="1:5" x14ac:dyDescent="0.25">
      <c r="A189" s="192"/>
      <c r="B189" s="11" t="s">
        <v>149</v>
      </c>
      <c r="C189" s="12">
        <v>9</v>
      </c>
      <c r="D189" s="12">
        <v>10</v>
      </c>
      <c r="E189" s="13">
        <v>-0.1</v>
      </c>
    </row>
    <row r="190" spans="1:5" x14ac:dyDescent="0.25">
      <c r="A190" s="192"/>
      <c r="B190" s="11" t="s">
        <v>150</v>
      </c>
      <c r="C190" s="12">
        <v>0</v>
      </c>
      <c r="D190" s="16"/>
      <c r="E190" s="13">
        <v>0</v>
      </c>
    </row>
    <row r="191" spans="1:5" x14ac:dyDescent="0.25">
      <c r="A191" s="192"/>
      <c r="B191" s="11" t="s">
        <v>151</v>
      </c>
      <c r="C191" s="12">
        <v>313</v>
      </c>
      <c r="D191" s="12">
        <v>260</v>
      </c>
      <c r="E191" s="13">
        <v>0.20384615384615401</v>
      </c>
    </row>
    <row r="192" spans="1:5" x14ac:dyDescent="0.25">
      <c r="A192" s="192"/>
      <c r="B192" s="11" t="s">
        <v>152</v>
      </c>
      <c r="C192" s="12">
        <v>0</v>
      </c>
      <c r="D192" s="16"/>
      <c r="E192" s="13">
        <v>0</v>
      </c>
    </row>
    <row r="193" spans="1:5" x14ac:dyDescent="0.25">
      <c r="A193" s="192"/>
      <c r="B193" s="11" t="s">
        <v>153</v>
      </c>
      <c r="C193" s="12">
        <v>3</v>
      </c>
      <c r="D193" s="12">
        <v>1</v>
      </c>
      <c r="E193" s="13">
        <v>2</v>
      </c>
    </row>
    <row r="194" spans="1:5" x14ac:dyDescent="0.25">
      <c r="A194" s="192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92"/>
      <c r="B195" s="11" t="s">
        <v>155</v>
      </c>
      <c r="C195" s="12">
        <v>0</v>
      </c>
      <c r="D195" s="12">
        <v>16</v>
      </c>
      <c r="E195" s="13">
        <v>-1</v>
      </c>
    </row>
    <row r="196" spans="1:5" x14ac:dyDescent="0.25">
      <c r="A196" s="192"/>
      <c r="B196" s="11" t="s">
        <v>156</v>
      </c>
      <c r="C196" s="12">
        <v>0</v>
      </c>
      <c r="D196" s="16"/>
      <c r="E196" s="13">
        <v>0</v>
      </c>
    </row>
    <row r="197" spans="1:5" x14ac:dyDescent="0.25">
      <c r="A197" s="192"/>
      <c r="B197" s="11" t="s">
        <v>157</v>
      </c>
      <c r="C197" s="12">
        <v>22</v>
      </c>
      <c r="D197" s="12">
        <v>37</v>
      </c>
      <c r="E197" s="13">
        <v>-0.40540540540540498</v>
      </c>
    </row>
    <row r="198" spans="1:5" x14ac:dyDescent="0.25">
      <c r="A198" s="192"/>
      <c r="B198" s="11" t="s">
        <v>158</v>
      </c>
      <c r="C198" s="12">
        <v>442</v>
      </c>
      <c r="D198" s="12">
        <v>410</v>
      </c>
      <c r="E198" s="13">
        <v>7.8048780487804906E-2</v>
      </c>
    </row>
    <row r="199" spans="1:5" x14ac:dyDescent="0.25">
      <c r="A199" s="192"/>
      <c r="B199" s="11" t="s">
        <v>159</v>
      </c>
      <c r="C199" s="12">
        <v>4</v>
      </c>
      <c r="D199" s="12">
        <v>5</v>
      </c>
      <c r="E199" s="13">
        <v>-0.2</v>
      </c>
    </row>
    <row r="200" spans="1:5" x14ac:dyDescent="0.25">
      <c r="A200" s="193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1" t="s">
        <v>161</v>
      </c>
      <c r="B201" s="11" t="s">
        <v>162</v>
      </c>
      <c r="C201" s="12">
        <v>998</v>
      </c>
      <c r="D201" s="12">
        <v>1027</v>
      </c>
      <c r="E201" s="13">
        <v>-2.8237585199610501E-2</v>
      </c>
    </row>
    <row r="202" spans="1:5" x14ac:dyDescent="0.25">
      <c r="A202" s="192"/>
      <c r="B202" s="11" t="s">
        <v>120</v>
      </c>
      <c r="C202" s="12">
        <v>423</v>
      </c>
      <c r="D202" s="12">
        <v>347</v>
      </c>
      <c r="E202" s="13">
        <v>0.219020172910663</v>
      </c>
    </row>
    <row r="203" spans="1:5" x14ac:dyDescent="0.25">
      <c r="A203" s="192"/>
      <c r="B203" s="11" t="s">
        <v>163</v>
      </c>
      <c r="C203" s="12">
        <v>720</v>
      </c>
      <c r="D203" s="12">
        <v>697</v>
      </c>
      <c r="E203" s="13">
        <v>3.2998565279770402E-2</v>
      </c>
    </row>
    <row r="204" spans="1:5" x14ac:dyDescent="0.25">
      <c r="A204" s="192"/>
      <c r="B204" s="11" t="s">
        <v>122</v>
      </c>
      <c r="C204" s="12">
        <v>0</v>
      </c>
      <c r="D204" s="16"/>
      <c r="E204" s="13">
        <v>0</v>
      </c>
    </row>
    <row r="205" spans="1:5" x14ac:dyDescent="0.25">
      <c r="A205" s="192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2"/>
      <c r="B206" s="11" t="s">
        <v>124</v>
      </c>
      <c r="C206" s="12">
        <v>40</v>
      </c>
      <c r="D206" s="12">
        <v>40</v>
      </c>
      <c r="E206" s="13">
        <v>0</v>
      </c>
    </row>
    <row r="207" spans="1:5" x14ac:dyDescent="0.25">
      <c r="A207" s="192"/>
      <c r="B207" s="11" t="s">
        <v>125</v>
      </c>
      <c r="C207" s="12">
        <v>1381</v>
      </c>
      <c r="D207" s="12">
        <v>1301</v>
      </c>
      <c r="E207" s="13">
        <v>6.1491160645657197E-2</v>
      </c>
    </row>
    <row r="208" spans="1:5" x14ac:dyDescent="0.25">
      <c r="A208" s="192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2"/>
      <c r="B209" s="11" t="s">
        <v>127</v>
      </c>
      <c r="C209" s="12">
        <v>572</v>
      </c>
      <c r="D209" s="12">
        <v>534</v>
      </c>
      <c r="E209" s="13">
        <v>7.1161048689138598E-2</v>
      </c>
    </row>
    <row r="210" spans="1:5" x14ac:dyDescent="0.25">
      <c r="A210" s="192"/>
      <c r="B210" s="11" t="s">
        <v>165</v>
      </c>
      <c r="C210" s="12">
        <v>566</v>
      </c>
      <c r="D210" s="12">
        <v>697</v>
      </c>
      <c r="E210" s="13">
        <v>-0.18794835007173599</v>
      </c>
    </row>
    <row r="211" spans="1:5" x14ac:dyDescent="0.25">
      <c r="A211" s="192"/>
      <c r="B211" s="11" t="s">
        <v>129</v>
      </c>
      <c r="C211" s="12">
        <v>95</v>
      </c>
      <c r="D211" s="12">
        <v>46</v>
      </c>
      <c r="E211" s="13">
        <v>1.0652173913043499</v>
      </c>
    </row>
    <row r="212" spans="1:5" x14ac:dyDescent="0.25">
      <c r="A212" s="192"/>
      <c r="B212" s="11" t="s">
        <v>130</v>
      </c>
      <c r="C212" s="12">
        <v>727</v>
      </c>
      <c r="D212" s="12">
        <v>670</v>
      </c>
      <c r="E212" s="13">
        <v>8.5074626865671604E-2</v>
      </c>
    </row>
    <row r="213" spans="1:5" x14ac:dyDescent="0.25">
      <c r="A213" s="192"/>
      <c r="B213" s="11" t="s">
        <v>131</v>
      </c>
      <c r="C213" s="12">
        <v>1</v>
      </c>
      <c r="D213" s="12">
        <v>4</v>
      </c>
      <c r="E213" s="13">
        <v>-0.75</v>
      </c>
    </row>
    <row r="214" spans="1:5" x14ac:dyDescent="0.25">
      <c r="A214" s="192"/>
      <c r="B214" s="11" t="s">
        <v>132</v>
      </c>
      <c r="C214" s="12">
        <v>4</v>
      </c>
      <c r="D214" s="12">
        <v>1</v>
      </c>
      <c r="E214" s="13">
        <v>3</v>
      </c>
    </row>
    <row r="215" spans="1:5" x14ac:dyDescent="0.25">
      <c r="A215" s="192"/>
      <c r="B215" s="11" t="s">
        <v>133</v>
      </c>
      <c r="C215" s="12">
        <v>18</v>
      </c>
      <c r="D215" s="12">
        <v>15</v>
      </c>
      <c r="E215" s="13">
        <v>0.2</v>
      </c>
    </row>
    <row r="216" spans="1:5" x14ac:dyDescent="0.25">
      <c r="A216" s="192"/>
      <c r="B216" s="11" t="s">
        <v>134</v>
      </c>
      <c r="C216" s="12">
        <v>2</v>
      </c>
      <c r="D216" s="12">
        <v>4</v>
      </c>
      <c r="E216" s="13">
        <v>-0.5</v>
      </c>
    </row>
    <row r="217" spans="1:5" x14ac:dyDescent="0.25">
      <c r="A217" s="192"/>
      <c r="B217" s="11" t="s">
        <v>135</v>
      </c>
      <c r="C217" s="12">
        <v>0</v>
      </c>
      <c r="D217" s="16"/>
      <c r="E217" s="13">
        <v>0</v>
      </c>
    </row>
    <row r="218" spans="1:5" x14ac:dyDescent="0.25">
      <c r="A218" s="192"/>
      <c r="B218" s="11" t="s">
        <v>136</v>
      </c>
      <c r="C218" s="12">
        <v>0</v>
      </c>
      <c r="D218" s="16"/>
      <c r="E218" s="13">
        <v>0</v>
      </c>
    </row>
    <row r="219" spans="1:5" x14ac:dyDescent="0.25">
      <c r="A219" s="192"/>
      <c r="B219" s="11" t="s">
        <v>137</v>
      </c>
      <c r="C219" s="12">
        <v>0</v>
      </c>
      <c r="D219" s="16"/>
      <c r="E219" s="13">
        <v>0</v>
      </c>
    </row>
    <row r="220" spans="1:5" x14ac:dyDescent="0.25">
      <c r="A220" s="192"/>
      <c r="B220" s="11" t="s">
        <v>138</v>
      </c>
      <c r="C220" s="12">
        <v>0</v>
      </c>
      <c r="D220" s="16"/>
      <c r="E220" s="13">
        <v>0</v>
      </c>
    </row>
    <row r="221" spans="1:5" x14ac:dyDescent="0.25">
      <c r="A221" s="192"/>
      <c r="B221" s="11" t="s">
        <v>139</v>
      </c>
      <c r="C221" s="12">
        <v>1197</v>
      </c>
      <c r="D221" s="12">
        <v>998</v>
      </c>
      <c r="E221" s="13">
        <v>0.19939879759519</v>
      </c>
    </row>
    <row r="222" spans="1:5" x14ac:dyDescent="0.25">
      <c r="A222" s="192"/>
      <c r="B222" s="11" t="s">
        <v>166</v>
      </c>
      <c r="C222" s="12">
        <v>224</v>
      </c>
      <c r="D222" s="12">
        <v>301</v>
      </c>
      <c r="E222" s="13">
        <v>-0.25581395348837199</v>
      </c>
    </row>
    <row r="223" spans="1:5" x14ac:dyDescent="0.25">
      <c r="A223" s="192"/>
      <c r="B223" s="11" t="s">
        <v>141</v>
      </c>
      <c r="C223" s="12">
        <v>14</v>
      </c>
      <c r="D223" s="12">
        <v>13</v>
      </c>
      <c r="E223" s="13">
        <v>7.69230769230769E-2</v>
      </c>
    </row>
    <row r="224" spans="1:5" x14ac:dyDescent="0.25">
      <c r="A224" s="192"/>
      <c r="B224" s="11" t="s">
        <v>142</v>
      </c>
      <c r="C224" s="12">
        <v>9</v>
      </c>
      <c r="D224" s="12">
        <v>10</v>
      </c>
      <c r="E224" s="13">
        <v>-0.1</v>
      </c>
    </row>
    <row r="225" spans="1:5" x14ac:dyDescent="0.25">
      <c r="A225" s="192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2"/>
      <c r="B226" s="11" t="s">
        <v>144</v>
      </c>
      <c r="C226" s="12">
        <v>7</v>
      </c>
      <c r="D226" s="12">
        <v>9</v>
      </c>
      <c r="E226" s="13">
        <v>-0.22222222222222199</v>
      </c>
    </row>
    <row r="227" spans="1:5" x14ac:dyDescent="0.25">
      <c r="A227" s="192"/>
      <c r="B227" s="11" t="s">
        <v>167</v>
      </c>
      <c r="C227" s="12">
        <v>9</v>
      </c>
      <c r="D227" s="12">
        <v>16</v>
      </c>
      <c r="E227" s="13">
        <v>-0.4375</v>
      </c>
    </row>
    <row r="228" spans="1:5" x14ac:dyDescent="0.25">
      <c r="A228" s="192"/>
      <c r="B228" s="11" t="s">
        <v>146</v>
      </c>
      <c r="C228" s="12">
        <v>0</v>
      </c>
      <c r="D228" s="12">
        <v>3</v>
      </c>
      <c r="E228" s="13">
        <v>-1</v>
      </c>
    </row>
    <row r="229" spans="1:5" x14ac:dyDescent="0.25">
      <c r="A229" s="192"/>
      <c r="B229" s="11" t="s">
        <v>147</v>
      </c>
      <c r="C229" s="12">
        <v>80</v>
      </c>
      <c r="D229" s="12">
        <v>81</v>
      </c>
      <c r="E229" s="13">
        <v>-1.2345679012345699E-2</v>
      </c>
    </row>
    <row r="230" spans="1:5" x14ac:dyDescent="0.25">
      <c r="A230" s="192"/>
      <c r="B230" s="11" t="s">
        <v>148</v>
      </c>
      <c r="C230" s="12">
        <v>5</v>
      </c>
      <c r="D230" s="12">
        <v>10</v>
      </c>
      <c r="E230" s="13">
        <v>-0.5</v>
      </c>
    </row>
    <row r="231" spans="1:5" x14ac:dyDescent="0.25">
      <c r="A231" s="192"/>
      <c r="B231" s="11" t="s">
        <v>149</v>
      </c>
      <c r="C231" s="12">
        <v>9</v>
      </c>
      <c r="D231" s="12">
        <v>5</v>
      </c>
      <c r="E231" s="13">
        <v>0.8</v>
      </c>
    </row>
    <row r="232" spans="1:5" x14ac:dyDescent="0.25">
      <c r="A232" s="192"/>
      <c r="B232" s="11" t="s">
        <v>150</v>
      </c>
      <c r="C232" s="12">
        <v>0</v>
      </c>
      <c r="D232" s="16"/>
      <c r="E232" s="13">
        <v>0</v>
      </c>
    </row>
    <row r="233" spans="1:5" x14ac:dyDescent="0.25">
      <c r="A233" s="192"/>
      <c r="B233" s="11" t="s">
        <v>151</v>
      </c>
      <c r="C233" s="12">
        <v>324</v>
      </c>
      <c r="D233" s="12">
        <v>245</v>
      </c>
      <c r="E233" s="13">
        <v>0.32244897959183699</v>
      </c>
    </row>
    <row r="234" spans="1:5" x14ac:dyDescent="0.25">
      <c r="A234" s="192"/>
      <c r="B234" s="11" t="s">
        <v>152</v>
      </c>
      <c r="C234" s="12">
        <v>0</v>
      </c>
      <c r="D234" s="16"/>
      <c r="E234" s="13">
        <v>0</v>
      </c>
    </row>
    <row r="235" spans="1:5" x14ac:dyDescent="0.25">
      <c r="A235" s="192"/>
      <c r="B235" s="11" t="s">
        <v>153</v>
      </c>
      <c r="C235" s="12">
        <v>4</v>
      </c>
      <c r="D235" s="12">
        <v>1</v>
      </c>
      <c r="E235" s="13">
        <v>3</v>
      </c>
    </row>
    <row r="236" spans="1:5" x14ac:dyDescent="0.25">
      <c r="A236" s="192"/>
      <c r="B236" s="11" t="s">
        <v>154</v>
      </c>
      <c r="C236" s="12">
        <v>0</v>
      </c>
      <c r="D236" s="12">
        <v>23</v>
      </c>
      <c r="E236" s="13">
        <v>-1</v>
      </c>
    </row>
    <row r="237" spans="1:5" x14ac:dyDescent="0.25">
      <c r="A237" s="192"/>
      <c r="B237" s="11" t="s">
        <v>155</v>
      </c>
      <c r="C237" s="12">
        <v>0</v>
      </c>
      <c r="D237" s="12">
        <v>16</v>
      </c>
      <c r="E237" s="13">
        <v>-1</v>
      </c>
    </row>
    <row r="238" spans="1:5" x14ac:dyDescent="0.25">
      <c r="A238" s="192"/>
      <c r="B238" s="11" t="s">
        <v>156</v>
      </c>
      <c r="C238" s="12">
        <v>0</v>
      </c>
      <c r="D238" s="16"/>
      <c r="E238" s="13">
        <v>0</v>
      </c>
    </row>
    <row r="239" spans="1:5" x14ac:dyDescent="0.25">
      <c r="A239" s="192"/>
      <c r="B239" s="11" t="s">
        <v>157</v>
      </c>
      <c r="C239" s="12">
        <v>22</v>
      </c>
      <c r="D239" s="12">
        <v>37</v>
      </c>
      <c r="E239" s="13">
        <v>-0.40540540540540498</v>
      </c>
    </row>
    <row r="240" spans="1:5" x14ac:dyDescent="0.25">
      <c r="A240" s="192"/>
      <c r="B240" s="11" t="s">
        <v>158</v>
      </c>
      <c r="C240" s="12">
        <v>442</v>
      </c>
      <c r="D240" s="12">
        <v>410</v>
      </c>
      <c r="E240" s="13">
        <v>7.8048780487804906E-2</v>
      </c>
    </row>
    <row r="241" spans="1:5" x14ac:dyDescent="0.25">
      <c r="A241" s="192"/>
      <c r="B241" s="11" t="s">
        <v>159</v>
      </c>
      <c r="C241" s="12">
        <v>4</v>
      </c>
      <c r="D241" s="12">
        <v>5</v>
      </c>
      <c r="E241" s="13">
        <v>-0.2</v>
      </c>
    </row>
    <row r="242" spans="1:5" x14ac:dyDescent="0.25">
      <c r="A242" s="193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13</v>
      </c>
      <c r="E246" s="13">
        <v>-1</v>
      </c>
    </row>
    <row r="247" spans="1:5" x14ac:dyDescent="0.25">
      <c r="A247" s="10" t="s">
        <v>170</v>
      </c>
      <c r="B247" s="15"/>
      <c r="C247" s="12">
        <v>0</v>
      </c>
      <c r="D247" s="12">
        <v>0</v>
      </c>
      <c r="E247" s="13">
        <v>0</v>
      </c>
    </row>
    <row r="248" spans="1:5" x14ac:dyDescent="0.25">
      <c r="A248" s="10" t="s">
        <v>171</v>
      </c>
      <c r="B248" s="15"/>
      <c r="C248" s="12">
        <v>60</v>
      </c>
      <c r="D248" s="12">
        <v>8</v>
      </c>
      <c r="E248" s="13">
        <v>6.5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115</v>
      </c>
      <c r="D252" s="12">
        <v>158</v>
      </c>
      <c r="E252" s="13">
        <v>-0.272151898734177</v>
      </c>
    </row>
    <row r="253" spans="1:5" x14ac:dyDescent="0.25">
      <c r="A253" s="191" t="s">
        <v>174</v>
      </c>
      <c r="B253" s="11" t="s">
        <v>175</v>
      </c>
      <c r="C253" s="12">
        <v>0</v>
      </c>
      <c r="D253" s="12">
        <v>6</v>
      </c>
      <c r="E253" s="13">
        <v>-1</v>
      </c>
    </row>
    <row r="254" spans="1:5" x14ac:dyDescent="0.25">
      <c r="A254" s="192"/>
      <c r="B254" s="11" t="s">
        <v>176</v>
      </c>
      <c r="C254" s="12">
        <v>1</v>
      </c>
      <c r="D254" s="12">
        <v>0</v>
      </c>
      <c r="E254" s="13">
        <v>0</v>
      </c>
    </row>
    <row r="255" spans="1:5" x14ac:dyDescent="0.25">
      <c r="A255" s="193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4</v>
      </c>
      <c r="E256" s="13">
        <v>-1</v>
      </c>
    </row>
    <row r="257" spans="1:5" x14ac:dyDescent="0.25">
      <c r="A257" s="10" t="s">
        <v>179</v>
      </c>
      <c r="B257" s="15"/>
      <c r="C257" s="12">
        <v>24</v>
      </c>
      <c r="D257" s="12">
        <v>32</v>
      </c>
      <c r="E257" s="13">
        <v>-0.25</v>
      </c>
    </row>
    <row r="258" spans="1:5" x14ac:dyDescent="0.25">
      <c r="A258" s="10" t="s">
        <v>111</v>
      </c>
      <c r="B258" s="15"/>
      <c r="C258" s="12">
        <v>76</v>
      </c>
      <c r="D258" s="12">
        <v>26</v>
      </c>
      <c r="E258" s="13">
        <v>1.92307692307692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38</v>
      </c>
      <c r="D262" s="12">
        <v>20</v>
      </c>
      <c r="E262" s="13">
        <v>0.9</v>
      </c>
    </row>
    <row r="263" spans="1:5" x14ac:dyDescent="0.25">
      <c r="A263" s="191" t="s">
        <v>69</v>
      </c>
      <c r="B263" s="11" t="s">
        <v>182</v>
      </c>
      <c r="C263" s="12">
        <v>4</v>
      </c>
      <c r="D263" s="12">
        <v>0</v>
      </c>
      <c r="E263" s="13">
        <v>0</v>
      </c>
    </row>
    <row r="264" spans="1:5" x14ac:dyDescent="0.25">
      <c r="A264" s="193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43</v>
      </c>
      <c r="D266" s="12">
        <v>22</v>
      </c>
      <c r="E266" s="13">
        <v>0.95454545454545403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1" t="s">
        <v>187</v>
      </c>
      <c r="B271" s="11" t="s">
        <v>188</v>
      </c>
      <c r="C271" s="12">
        <v>5</v>
      </c>
      <c r="D271" s="12">
        <v>6</v>
      </c>
      <c r="E271" s="13">
        <v>-0.16666666666666699</v>
      </c>
    </row>
    <row r="272" spans="1:5" x14ac:dyDescent="0.25">
      <c r="A272" s="193"/>
      <c r="B272" s="11" t="s">
        <v>189</v>
      </c>
      <c r="C272" s="12">
        <v>75</v>
      </c>
      <c r="D272" s="12">
        <v>100</v>
      </c>
      <c r="E272" s="13">
        <v>-0.25</v>
      </c>
    </row>
    <row r="273" spans="1:5" x14ac:dyDescent="0.25">
      <c r="A273" s="10" t="s">
        <v>190</v>
      </c>
      <c r="B273" s="15"/>
      <c r="C273" s="12">
        <v>10</v>
      </c>
      <c r="D273" s="12">
        <v>13</v>
      </c>
      <c r="E273" s="13">
        <v>-0.230769230769231</v>
      </c>
    </row>
    <row r="274" spans="1:5" x14ac:dyDescent="0.25">
      <c r="A274" s="10" t="s">
        <v>191</v>
      </c>
      <c r="B274" s="15"/>
      <c r="C274" s="12">
        <v>10</v>
      </c>
      <c r="D274" s="12">
        <v>13</v>
      </c>
      <c r="E274" s="13">
        <v>-0.230769230769231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8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9"/>
      <c r="B284" s="11" t="s">
        <v>200</v>
      </c>
      <c r="C284" s="12">
        <v>0</v>
      </c>
      <c r="D284" s="12">
        <v>0</v>
      </c>
      <c r="E284" s="21">
        <v>0</v>
      </c>
    </row>
    <row r="285" spans="1:5" x14ac:dyDescent="0.25">
      <c r="A285" s="190"/>
      <c r="B285" s="11" t="s">
        <v>201</v>
      </c>
      <c r="C285" s="16"/>
      <c r="D285" s="16"/>
      <c r="E285" s="22"/>
    </row>
    <row r="286" spans="1:5" x14ac:dyDescent="0.25">
      <c r="A286" s="188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9"/>
      <c r="B287" s="11" t="s">
        <v>204</v>
      </c>
      <c r="C287" s="12">
        <v>83</v>
      </c>
      <c r="D287" s="12">
        <v>34</v>
      </c>
      <c r="E287" s="21">
        <v>4</v>
      </c>
    </row>
    <row r="288" spans="1:5" x14ac:dyDescent="0.25">
      <c r="A288" s="190"/>
      <c r="B288" s="11" t="s">
        <v>205</v>
      </c>
      <c r="C288" s="12">
        <v>136</v>
      </c>
      <c r="D288" s="12">
        <v>73</v>
      </c>
      <c r="E288" s="21">
        <v>7</v>
      </c>
    </row>
    <row r="289" spans="1:5" x14ac:dyDescent="0.25">
      <c r="A289" s="20" t="s">
        <v>206</v>
      </c>
      <c r="B289" s="11" t="s">
        <v>207</v>
      </c>
      <c r="C289" s="12">
        <v>43</v>
      </c>
      <c r="D289" s="12">
        <v>85</v>
      </c>
      <c r="E289" s="21">
        <v>29</v>
      </c>
    </row>
    <row r="290" spans="1:5" x14ac:dyDescent="0.25">
      <c r="A290" s="188" t="s">
        <v>208</v>
      </c>
      <c r="B290" s="11" t="s">
        <v>209</v>
      </c>
      <c r="C290" s="12">
        <v>187</v>
      </c>
      <c r="D290" s="12">
        <v>99</v>
      </c>
      <c r="E290" s="21">
        <v>0</v>
      </c>
    </row>
    <row r="291" spans="1:5" x14ac:dyDescent="0.25">
      <c r="A291" s="189"/>
      <c r="B291" s="11" t="s">
        <v>210</v>
      </c>
      <c r="C291" s="12">
        <v>10</v>
      </c>
      <c r="D291" s="12">
        <v>10</v>
      </c>
      <c r="E291" s="21">
        <v>0</v>
      </c>
    </row>
    <row r="292" spans="1:5" x14ac:dyDescent="0.25">
      <c r="A292" s="190"/>
      <c r="B292" s="11" t="s">
        <v>211</v>
      </c>
      <c r="C292" s="12">
        <v>37</v>
      </c>
      <c r="D292" s="12">
        <v>37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8" t="s">
        <v>214</v>
      </c>
      <c r="B294" s="11" t="s">
        <v>205</v>
      </c>
      <c r="C294" s="12">
        <v>42</v>
      </c>
      <c r="D294" s="12">
        <v>9</v>
      </c>
      <c r="E294" s="21">
        <v>21</v>
      </c>
    </row>
    <row r="295" spans="1:5" x14ac:dyDescent="0.25">
      <c r="A295" s="189"/>
      <c r="B295" s="11" t="s">
        <v>215</v>
      </c>
      <c r="C295" s="12">
        <v>32</v>
      </c>
      <c r="D295" s="12">
        <v>40</v>
      </c>
      <c r="E295" s="21">
        <v>9</v>
      </c>
    </row>
    <row r="296" spans="1:5" x14ac:dyDescent="0.25">
      <c r="A296" s="190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88" t="s">
        <v>217</v>
      </c>
      <c r="B297" s="11" t="s">
        <v>218</v>
      </c>
      <c r="C297" s="12">
        <v>221</v>
      </c>
      <c r="D297" s="12">
        <v>203</v>
      </c>
      <c r="E297" s="21">
        <v>12</v>
      </c>
    </row>
    <row r="298" spans="1:5" x14ac:dyDescent="0.25">
      <c r="A298" s="189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9"/>
      <c r="B299" s="11" t="s">
        <v>220</v>
      </c>
      <c r="C299" s="12">
        <v>417</v>
      </c>
      <c r="D299" s="12">
        <v>479</v>
      </c>
      <c r="E299" s="21">
        <v>291</v>
      </c>
    </row>
    <row r="300" spans="1:5" x14ac:dyDescent="0.25">
      <c r="A300" s="189"/>
      <c r="B300" s="11" t="s">
        <v>221</v>
      </c>
      <c r="C300" s="12">
        <v>758</v>
      </c>
      <c r="D300" s="12">
        <v>595</v>
      </c>
      <c r="E300" s="21">
        <v>26</v>
      </c>
    </row>
    <row r="301" spans="1:5" x14ac:dyDescent="0.25">
      <c r="A301" s="189"/>
      <c r="B301" s="11" t="s">
        <v>222</v>
      </c>
      <c r="C301" s="12">
        <v>143</v>
      </c>
      <c r="D301" s="12">
        <v>81</v>
      </c>
      <c r="E301" s="21">
        <v>3</v>
      </c>
    </row>
    <row r="302" spans="1:5" x14ac:dyDescent="0.25">
      <c r="A302" s="189"/>
      <c r="B302" s="11" t="s">
        <v>223</v>
      </c>
      <c r="C302" s="12">
        <v>452</v>
      </c>
      <c r="D302" s="12">
        <v>633</v>
      </c>
      <c r="E302" s="21">
        <v>439</v>
      </c>
    </row>
    <row r="303" spans="1:5" x14ac:dyDescent="0.25">
      <c r="A303" s="189"/>
      <c r="B303" s="11" t="s">
        <v>224</v>
      </c>
      <c r="C303" s="12">
        <v>182</v>
      </c>
      <c r="D303" s="12">
        <v>161</v>
      </c>
      <c r="E303" s="21">
        <v>14</v>
      </c>
    </row>
    <row r="304" spans="1:5" x14ac:dyDescent="0.25">
      <c r="A304" s="189"/>
      <c r="B304" s="11" t="s">
        <v>225</v>
      </c>
      <c r="C304" s="12">
        <v>6</v>
      </c>
      <c r="D304" s="12">
        <v>0</v>
      </c>
      <c r="E304" s="21">
        <v>0</v>
      </c>
    </row>
    <row r="305" spans="1:5" x14ac:dyDescent="0.25">
      <c r="A305" s="189"/>
      <c r="B305" s="11" t="s">
        <v>226</v>
      </c>
      <c r="C305" s="12">
        <v>516</v>
      </c>
      <c r="D305" s="12">
        <v>76</v>
      </c>
      <c r="E305" s="21">
        <v>212</v>
      </c>
    </row>
    <row r="306" spans="1:5" x14ac:dyDescent="0.25">
      <c r="A306" s="189"/>
      <c r="B306" s="11" t="s">
        <v>227</v>
      </c>
      <c r="C306" s="12">
        <v>1</v>
      </c>
      <c r="D306" s="12">
        <v>0</v>
      </c>
      <c r="E306" s="21">
        <v>2</v>
      </c>
    </row>
    <row r="307" spans="1:5" x14ac:dyDescent="0.25">
      <c r="A307" s="189"/>
      <c r="B307" s="11" t="s">
        <v>228</v>
      </c>
      <c r="C307" s="12">
        <v>4</v>
      </c>
      <c r="D307" s="12">
        <v>3</v>
      </c>
      <c r="E307" s="21">
        <v>0</v>
      </c>
    </row>
    <row r="308" spans="1:5" x14ac:dyDescent="0.25">
      <c r="A308" s="189"/>
      <c r="B308" s="11" t="s">
        <v>229</v>
      </c>
      <c r="C308" s="12">
        <v>0</v>
      </c>
      <c r="D308" s="12">
        <v>0</v>
      </c>
      <c r="E308" s="21">
        <v>0</v>
      </c>
    </row>
    <row r="309" spans="1:5" x14ac:dyDescent="0.25">
      <c r="A309" s="189"/>
      <c r="B309" s="11" t="s">
        <v>230</v>
      </c>
      <c r="C309" s="12">
        <v>0</v>
      </c>
      <c r="D309" s="12">
        <v>0</v>
      </c>
      <c r="E309" s="21">
        <v>0</v>
      </c>
    </row>
    <row r="310" spans="1:5" x14ac:dyDescent="0.25">
      <c r="A310" s="189"/>
      <c r="B310" s="11" t="s">
        <v>231</v>
      </c>
      <c r="C310" s="12">
        <v>10</v>
      </c>
      <c r="D310" s="12">
        <v>5</v>
      </c>
      <c r="E310" s="21">
        <v>3</v>
      </c>
    </row>
    <row r="311" spans="1:5" x14ac:dyDescent="0.25">
      <c r="A311" s="190"/>
      <c r="B311" s="11" t="s">
        <v>232</v>
      </c>
      <c r="C311" s="12">
        <v>36</v>
      </c>
      <c r="D311" s="12">
        <v>25</v>
      </c>
      <c r="E311" s="21">
        <v>1</v>
      </c>
    </row>
    <row r="312" spans="1:5" x14ac:dyDescent="0.25">
      <c r="A312" s="188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9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9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9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9"/>
      <c r="B316" s="11" t="s">
        <v>238</v>
      </c>
      <c r="C316" s="12">
        <v>70</v>
      </c>
      <c r="D316" s="12">
        <v>89</v>
      </c>
      <c r="E316" s="21">
        <v>7</v>
      </c>
    </row>
    <row r="317" spans="1:5" x14ac:dyDescent="0.25">
      <c r="A317" s="189"/>
      <c r="B317" s="11" t="s">
        <v>239</v>
      </c>
      <c r="C317" s="12">
        <v>8</v>
      </c>
      <c r="D317" s="12">
        <v>12</v>
      </c>
      <c r="E317" s="21">
        <v>9</v>
      </c>
    </row>
    <row r="318" spans="1:5" x14ac:dyDescent="0.25">
      <c r="A318" s="189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9"/>
      <c r="B319" s="11" t="s">
        <v>241</v>
      </c>
      <c r="C319" s="12">
        <v>351</v>
      </c>
      <c r="D319" s="12">
        <v>326</v>
      </c>
      <c r="E319" s="21">
        <v>15</v>
      </c>
    </row>
    <row r="320" spans="1:5" x14ac:dyDescent="0.25">
      <c r="A320" s="189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89"/>
      <c r="B321" s="11" t="s">
        <v>243</v>
      </c>
      <c r="C321" s="12">
        <v>0</v>
      </c>
      <c r="D321" s="12">
        <v>0</v>
      </c>
      <c r="E321" s="21">
        <v>0</v>
      </c>
    </row>
    <row r="322" spans="1:5" x14ac:dyDescent="0.25">
      <c r="A322" s="189"/>
      <c r="B322" s="11" t="s">
        <v>244</v>
      </c>
      <c r="C322" s="12">
        <v>11</v>
      </c>
      <c r="D322" s="12">
        <v>18</v>
      </c>
      <c r="E322" s="21">
        <v>12</v>
      </c>
    </row>
    <row r="323" spans="1:5" x14ac:dyDescent="0.25">
      <c r="A323" s="189"/>
      <c r="B323" s="11" t="s">
        <v>245</v>
      </c>
      <c r="C323" s="12">
        <v>15</v>
      </c>
      <c r="D323" s="12">
        <v>7</v>
      </c>
      <c r="E323" s="21">
        <v>0</v>
      </c>
    </row>
    <row r="324" spans="1:5" x14ac:dyDescent="0.25">
      <c r="A324" s="189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9"/>
      <c r="B325" s="11" t="s">
        <v>247</v>
      </c>
      <c r="C325" s="12">
        <v>2</v>
      </c>
      <c r="D325" s="12">
        <v>0</v>
      </c>
      <c r="E325" s="21">
        <v>2</v>
      </c>
    </row>
    <row r="326" spans="1:5" x14ac:dyDescent="0.25">
      <c r="A326" s="189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9"/>
      <c r="B327" s="11" t="s">
        <v>249</v>
      </c>
      <c r="C327" s="12">
        <v>6</v>
      </c>
      <c r="D327" s="12">
        <v>6</v>
      </c>
      <c r="E327" s="21">
        <v>0</v>
      </c>
    </row>
    <row r="328" spans="1:5" x14ac:dyDescent="0.25">
      <c r="A328" s="189"/>
      <c r="B328" s="11" t="s">
        <v>250</v>
      </c>
      <c r="C328" s="12">
        <v>1</v>
      </c>
      <c r="D328" s="12">
        <v>0</v>
      </c>
      <c r="E328" s="21">
        <v>0</v>
      </c>
    </row>
    <row r="329" spans="1:5" x14ac:dyDescent="0.25">
      <c r="A329" s="189"/>
      <c r="B329" s="11" t="s">
        <v>251</v>
      </c>
      <c r="C329" s="12">
        <v>715</v>
      </c>
      <c r="D329" s="12">
        <v>826</v>
      </c>
      <c r="E329" s="21">
        <v>329</v>
      </c>
    </row>
    <row r="330" spans="1:5" x14ac:dyDescent="0.25">
      <c r="A330" s="189"/>
      <c r="B330" s="11" t="s">
        <v>252</v>
      </c>
      <c r="C330" s="12">
        <v>18</v>
      </c>
      <c r="D330" s="12">
        <v>18</v>
      </c>
      <c r="E330" s="21">
        <v>2</v>
      </c>
    </row>
    <row r="331" spans="1:5" x14ac:dyDescent="0.25">
      <c r="A331" s="189"/>
      <c r="B331" s="11" t="s">
        <v>253</v>
      </c>
      <c r="C331" s="12">
        <v>0</v>
      </c>
      <c r="D331" s="12">
        <v>0</v>
      </c>
      <c r="E331" s="21">
        <v>2</v>
      </c>
    </row>
    <row r="332" spans="1:5" x14ac:dyDescent="0.25">
      <c r="A332" s="189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9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25">
      <c r="A334" s="189"/>
      <c r="B334" s="11" t="s">
        <v>256</v>
      </c>
      <c r="C334" s="12">
        <v>4</v>
      </c>
      <c r="D334" s="12">
        <v>1</v>
      </c>
      <c r="E334" s="21">
        <v>1</v>
      </c>
    </row>
    <row r="335" spans="1:5" x14ac:dyDescent="0.25">
      <c r="A335" s="189"/>
      <c r="B335" s="11" t="s">
        <v>257</v>
      </c>
      <c r="C335" s="12">
        <v>14</v>
      </c>
      <c r="D335" s="12">
        <v>37</v>
      </c>
      <c r="E335" s="21">
        <v>23</v>
      </c>
    </row>
    <row r="336" spans="1:5" x14ac:dyDescent="0.25">
      <c r="A336" s="189"/>
      <c r="B336" s="11" t="s">
        <v>258</v>
      </c>
      <c r="C336" s="12">
        <v>0</v>
      </c>
      <c r="D336" s="12">
        <v>0</v>
      </c>
      <c r="E336" s="21">
        <v>0</v>
      </c>
    </row>
    <row r="337" spans="1:5" x14ac:dyDescent="0.25">
      <c r="A337" s="189"/>
      <c r="B337" s="11" t="s">
        <v>259</v>
      </c>
      <c r="C337" s="12">
        <v>0</v>
      </c>
      <c r="D337" s="12">
        <v>2</v>
      </c>
      <c r="E337" s="21">
        <v>0</v>
      </c>
    </row>
    <row r="338" spans="1:5" x14ac:dyDescent="0.25">
      <c r="A338" s="189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89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9"/>
      <c r="B340" s="11" t="s">
        <v>262</v>
      </c>
      <c r="C340" s="12">
        <v>23</v>
      </c>
      <c r="D340" s="12">
        <v>29</v>
      </c>
      <c r="E340" s="21">
        <v>6</v>
      </c>
    </row>
    <row r="341" spans="1:5" x14ac:dyDescent="0.25">
      <c r="A341" s="189"/>
      <c r="B341" s="11" t="s">
        <v>263</v>
      </c>
      <c r="C341" s="12">
        <v>0</v>
      </c>
      <c r="D341" s="12">
        <v>2</v>
      </c>
      <c r="E341" s="21">
        <v>0</v>
      </c>
    </row>
    <row r="342" spans="1:5" x14ac:dyDescent="0.25">
      <c r="A342" s="189"/>
      <c r="B342" s="11" t="s">
        <v>264</v>
      </c>
      <c r="C342" s="12">
        <v>5</v>
      </c>
      <c r="D342" s="12">
        <v>8</v>
      </c>
      <c r="E342" s="21">
        <v>2</v>
      </c>
    </row>
    <row r="343" spans="1:5" x14ac:dyDescent="0.25">
      <c r="A343" s="189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90"/>
      <c r="B344" s="11" t="s">
        <v>266</v>
      </c>
      <c r="C344" s="12">
        <v>2</v>
      </c>
      <c r="D344" s="12">
        <v>898</v>
      </c>
      <c r="E344" s="21">
        <v>2</v>
      </c>
    </row>
    <row r="345" spans="1:5" x14ac:dyDescent="0.25">
      <c r="A345" s="188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9"/>
      <c r="B346" s="11" t="s">
        <v>269</v>
      </c>
      <c r="C346" s="12">
        <v>5</v>
      </c>
      <c r="D346" s="12">
        <v>2</v>
      </c>
      <c r="E346" s="21">
        <v>3</v>
      </c>
    </row>
    <row r="347" spans="1:5" x14ac:dyDescent="0.25">
      <c r="A347" s="189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9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9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9"/>
      <c r="B350" s="11" t="s">
        <v>273</v>
      </c>
      <c r="C350" s="12">
        <v>0</v>
      </c>
      <c r="D350" s="12">
        <v>0</v>
      </c>
      <c r="E350" s="21">
        <v>0</v>
      </c>
    </row>
    <row r="351" spans="1:5" x14ac:dyDescent="0.25">
      <c r="A351" s="189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9"/>
      <c r="B352" s="11" t="s">
        <v>275</v>
      </c>
      <c r="C352" s="12">
        <v>1</v>
      </c>
      <c r="D352" s="12">
        <v>0</v>
      </c>
      <c r="E352" s="21">
        <v>0</v>
      </c>
    </row>
    <row r="353" spans="1:5" x14ac:dyDescent="0.25">
      <c r="A353" s="189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9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90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8" t="s">
        <v>279</v>
      </c>
      <c r="B356" s="11" t="s">
        <v>280</v>
      </c>
      <c r="C356" s="12">
        <v>13</v>
      </c>
      <c r="D356" s="12">
        <v>4</v>
      </c>
      <c r="E356" s="21">
        <v>1</v>
      </c>
    </row>
    <row r="357" spans="1:5" x14ac:dyDescent="0.25">
      <c r="A357" s="189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9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9"/>
      <c r="B359" s="11" t="s">
        <v>283</v>
      </c>
      <c r="C359" s="12">
        <v>22</v>
      </c>
      <c r="D359" s="12">
        <v>4</v>
      </c>
      <c r="E359" s="21">
        <v>2</v>
      </c>
    </row>
    <row r="360" spans="1:5" x14ac:dyDescent="0.25">
      <c r="A360" s="189"/>
      <c r="B360" s="11" t="s">
        <v>284</v>
      </c>
      <c r="C360" s="12">
        <v>1</v>
      </c>
      <c r="D360" s="12">
        <v>0</v>
      </c>
      <c r="E360" s="21">
        <v>0</v>
      </c>
    </row>
    <row r="361" spans="1:5" x14ac:dyDescent="0.25">
      <c r="A361" s="189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9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9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90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8" t="s">
        <v>289</v>
      </c>
      <c r="B365" s="11" t="s">
        <v>290</v>
      </c>
      <c r="C365" s="12">
        <v>0</v>
      </c>
      <c r="D365" s="12">
        <v>0</v>
      </c>
      <c r="E365" s="21">
        <v>1</v>
      </c>
    </row>
    <row r="366" spans="1:5" x14ac:dyDescent="0.25">
      <c r="A366" s="189"/>
      <c r="B366" s="11" t="s">
        <v>291</v>
      </c>
      <c r="C366" s="12">
        <v>1</v>
      </c>
      <c r="D366" s="12">
        <v>0</v>
      </c>
      <c r="E366" s="21">
        <v>0</v>
      </c>
    </row>
    <row r="367" spans="1:5" x14ac:dyDescent="0.25">
      <c r="A367" s="189"/>
      <c r="B367" s="11" t="s">
        <v>292</v>
      </c>
      <c r="C367" s="16"/>
      <c r="D367" s="16"/>
      <c r="E367" s="22"/>
    </row>
    <row r="368" spans="1:5" x14ac:dyDescent="0.25">
      <c r="A368" s="189"/>
      <c r="B368" s="11" t="s">
        <v>293</v>
      </c>
      <c r="C368" s="12">
        <v>17</v>
      </c>
      <c r="D368" s="12">
        <v>16</v>
      </c>
      <c r="E368" s="21">
        <v>0</v>
      </c>
    </row>
    <row r="369" spans="1:5" x14ac:dyDescent="0.25">
      <c r="A369" s="189"/>
      <c r="B369" s="11" t="s">
        <v>209</v>
      </c>
      <c r="C369" s="12">
        <v>1</v>
      </c>
      <c r="D369" s="12">
        <v>1</v>
      </c>
      <c r="E369" s="21">
        <v>3</v>
      </c>
    </row>
    <row r="370" spans="1:5" x14ac:dyDescent="0.25">
      <c r="A370" s="189"/>
      <c r="B370" s="11" t="s">
        <v>294</v>
      </c>
      <c r="C370" s="12">
        <v>9</v>
      </c>
      <c r="D370" s="12">
        <v>11</v>
      </c>
      <c r="E370" s="21">
        <v>0</v>
      </c>
    </row>
    <row r="371" spans="1:5" x14ac:dyDescent="0.25">
      <c r="A371" s="189"/>
      <c r="B371" s="11" t="s">
        <v>295</v>
      </c>
      <c r="C371" s="12">
        <v>10</v>
      </c>
      <c r="D371" s="12">
        <v>0</v>
      </c>
      <c r="E371" s="21">
        <v>0</v>
      </c>
    </row>
    <row r="372" spans="1:5" x14ac:dyDescent="0.25">
      <c r="A372" s="189"/>
      <c r="B372" s="11" t="s">
        <v>296</v>
      </c>
      <c r="C372" s="12">
        <v>19</v>
      </c>
      <c r="D372" s="12">
        <v>1</v>
      </c>
      <c r="E372" s="21">
        <v>1</v>
      </c>
    </row>
    <row r="373" spans="1:5" x14ac:dyDescent="0.25">
      <c r="A373" s="189"/>
      <c r="B373" s="11" t="s">
        <v>297</v>
      </c>
      <c r="C373" s="12">
        <v>0</v>
      </c>
      <c r="D373" s="12">
        <v>0</v>
      </c>
      <c r="E373" s="21">
        <v>0</v>
      </c>
    </row>
    <row r="374" spans="1:5" x14ac:dyDescent="0.25">
      <c r="A374" s="189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9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9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90"/>
      <c r="B377" s="11" t="s">
        <v>301</v>
      </c>
      <c r="C377" s="12">
        <v>0</v>
      </c>
      <c r="D377" s="12">
        <v>0</v>
      </c>
      <c r="E377" s="21">
        <v>0</v>
      </c>
    </row>
  </sheetData>
  <sheetProtection algorithmName="SHA-512" hashValue="zjm8CF2FMrK58apNovrFp7FX0VNK2Fr0dNP0IgJrueZuCm66KXVQL0OzH21tBRJoJesTtk61Ah14iHSX4db1Gg==" saltValue="a/uYn1fb6bbWZKTvcSsDa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0258-98A3-4D73-95D5-BFB691DD3D1F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Tfjvejs/aXc5BT04STKapkGpFNSKPWlOxPOW5WBBRXaQy7Ut7ud9MzHN0o08ZEb+m2tlEh83t92niubAuwid/g==" saltValue="pLctRSiEz4xRVJvkyFIE1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8FD6-D2A2-452C-993C-6BDE9DAE1F5D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IT26UWDgVDPdz/pD8Yv+u2dHG2Tc6xp/celFlsei5CYKQkV3RH+UEPeXhGNHUTuGAph0p0DbPeuZDypYxuwoew==" saltValue="mYKvoPW5QCNhSTYwq7q6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7CCD-E903-483C-ACD0-29F3DBA39897}"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0</v>
      </c>
      <c r="N6" s="182">
        <f>DatosMedioAmbiente!C55</f>
        <v>1</v>
      </c>
      <c r="O6" s="182">
        <f>DatosMedioAmbiente!C57</f>
        <v>0</v>
      </c>
      <c r="P6" s="182">
        <f>DatosMedioAmbiente!C59</f>
        <v>0</v>
      </c>
      <c r="Q6" s="182">
        <f>DatosMedioAmbiente!C61</f>
        <v>0</v>
      </c>
      <c r="R6" s="182">
        <f>DatosMedioAmbiente!C63</f>
        <v>4</v>
      </c>
      <c r="S6" s="180"/>
      <c r="U6" s="183">
        <f>DatosMedioAmbiente!C54</f>
        <v>0</v>
      </c>
      <c r="V6" s="183">
        <f>DatosMedioAmbiente!C56</f>
        <v>1</v>
      </c>
      <c r="W6" s="183">
        <f>DatosMedioAmbiente!C58</f>
        <v>1</v>
      </c>
      <c r="X6" s="183">
        <f>DatosMedioAmbiente!C60</f>
        <v>0</v>
      </c>
      <c r="Y6" s="183">
        <f>DatosMedioAmbiente!C62</f>
        <v>2</v>
      </c>
      <c r="Z6" s="183">
        <f>DatosMedioAmbiente!C64</f>
        <v>1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w/FA608sySSrlFciVfmUOZfTVb9tReXMmSVR4ytJOfFTJtXo9Oh4n93jpoZod4BtlsZ1Zz53AY/QC26sRZHTuw==" saltValue="esltK3LMUO5XrMH396HbH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CCF7-866B-46BD-8D77-804EC354CB80}"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1642</v>
      </c>
      <c r="F2" s="76" t="s">
        <v>978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232</v>
      </c>
      <c r="AL2" s="76" t="s">
        <v>647</v>
      </c>
      <c r="AM2" s="76" t="s">
        <v>647</v>
      </c>
      <c r="AN2" s="76" t="s">
        <v>647</v>
      </c>
      <c r="AO2" s="76" t="s">
        <v>647</v>
      </c>
      <c r="AR2" s="76" t="s">
        <v>653</v>
      </c>
      <c r="AS2" s="76" t="s">
        <v>653</v>
      </c>
      <c r="AU2" s="76" t="s">
        <v>653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334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1643</v>
      </c>
      <c r="F3" s="76" t="s">
        <v>1638</v>
      </c>
      <c r="G3" s="76" t="s">
        <v>1629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1632</v>
      </c>
      <c r="M3" s="76" t="s">
        <v>1629</v>
      </c>
      <c r="N3" s="76" t="s">
        <v>1630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1160</v>
      </c>
      <c r="AD3" s="76" t="s">
        <v>649</v>
      </c>
      <c r="AE3" s="76" t="s">
        <v>1205</v>
      </c>
      <c r="AF3" s="76" t="s">
        <v>1214</v>
      </c>
      <c r="AI3" s="76" t="s">
        <v>238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1208</v>
      </c>
      <c r="AX3" s="76" t="s">
        <v>1206</v>
      </c>
      <c r="BA3" s="76" t="s">
        <v>1812</v>
      </c>
      <c r="BC3" s="76" t="s">
        <v>1814</v>
      </c>
      <c r="BD3" s="76" t="s">
        <v>962</v>
      </c>
      <c r="BF3" s="76" t="s">
        <v>114</v>
      </c>
      <c r="BG3" s="76" t="s">
        <v>114</v>
      </c>
      <c r="BH3" s="76" t="s">
        <v>1164</v>
      </c>
      <c r="BI3" s="76" t="s">
        <v>1169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1648</v>
      </c>
      <c r="F4" s="76" t="s">
        <v>1204</v>
      </c>
      <c r="G4" s="76" t="s">
        <v>1630</v>
      </c>
      <c r="H4" s="76" t="s">
        <v>1630</v>
      </c>
      <c r="I4" s="76" t="s">
        <v>1630</v>
      </c>
      <c r="J4" s="76" t="s">
        <v>1630</v>
      </c>
      <c r="K4" s="76" t="s">
        <v>1630</v>
      </c>
      <c r="L4" s="76" t="s">
        <v>978</v>
      </c>
      <c r="M4" s="76" t="s">
        <v>978</v>
      </c>
      <c r="N4" s="76" t="s">
        <v>1633</v>
      </c>
      <c r="O4" s="76" t="s">
        <v>1630</v>
      </c>
      <c r="P4" s="76" t="s">
        <v>1683</v>
      </c>
      <c r="Q4" s="76" t="s">
        <v>1683</v>
      </c>
      <c r="R4" s="76" t="s">
        <v>1062</v>
      </c>
      <c r="S4" s="76" t="s">
        <v>1683</v>
      </c>
      <c r="T4" s="76" t="s">
        <v>1683</v>
      </c>
      <c r="V4" s="76" t="s">
        <v>31</v>
      </c>
      <c r="W4" s="76" t="s">
        <v>1777</v>
      </c>
      <c r="AA4" s="76" t="s">
        <v>1153</v>
      </c>
      <c r="AB4" s="76" t="s">
        <v>1157</v>
      </c>
      <c r="AD4" s="76" t="s">
        <v>651</v>
      </c>
      <c r="AE4" s="76" t="s">
        <v>1207</v>
      </c>
      <c r="AF4" s="76" t="s">
        <v>1215</v>
      </c>
      <c r="AI4" s="76" t="s">
        <v>241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X4" s="76" t="s">
        <v>615</v>
      </c>
      <c r="BA4" s="76" t="s">
        <v>1813</v>
      </c>
      <c r="BC4" s="76" t="s">
        <v>989</v>
      </c>
      <c r="BD4" s="76" t="s">
        <v>963</v>
      </c>
      <c r="BF4" s="76" t="s">
        <v>1080</v>
      </c>
      <c r="BG4" s="76" t="s">
        <v>1080</v>
      </c>
      <c r="BH4" s="76" t="s">
        <v>1165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F5" s="76" t="s">
        <v>1645</v>
      </c>
      <c r="G5" s="76" t="s">
        <v>978</v>
      </c>
      <c r="H5" s="76" t="s">
        <v>978</v>
      </c>
      <c r="I5" s="76" t="s">
        <v>1632</v>
      </c>
      <c r="J5" s="76" t="s">
        <v>1632</v>
      </c>
      <c r="K5" s="76" t="s">
        <v>1632</v>
      </c>
      <c r="L5" s="76" t="s">
        <v>1641</v>
      </c>
      <c r="M5" s="76" t="s">
        <v>1643</v>
      </c>
      <c r="N5" s="76" t="s">
        <v>1634</v>
      </c>
      <c r="O5" s="76" t="s">
        <v>978</v>
      </c>
      <c r="P5" s="76" t="s">
        <v>1684</v>
      </c>
      <c r="Q5" s="76" t="s">
        <v>1685</v>
      </c>
      <c r="R5" s="76" t="s">
        <v>1063</v>
      </c>
      <c r="S5" s="76" t="s">
        <v>1684</v>
      </c>
      <c r="T5" s="76" t="s">
        <v>1684</v>
      </c>
      <c r="V5" s="76" t="s">
        <v>32</v>
      </c>
      <c r="AD5" s="76" t="s">
        <v>655</v>
      </c>
      <c r="AE5" s="76" t="s">
        <v>1208</v>
      </c>
      <c r="AI5" s="76" t="s">
        <v>111</v>
      </c>
      <c r="AL5" s="76" t="s">
        <v>655</v>
      </c>
      <c r="AM5" s="76" t="s">
        <v>655</v>
      </c>
      <c r="AN5" s="76" t="s">
        <v>655</v>
      </c>
      <c r="AO5" s="76" t="s">
        <v>655</v>
      </c>
      <c r="AV5" s="76" t="s">
        <v>653</v>
      </c>
      <c r="AX5" s="76" t="s">
        <v>1208</v>
      </c>
      <c r="BC5" s="76" t="s">
        <v>990</v>
      </c>
      <c r="BD5" s="76" t="s">
        <v>964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1634</v>
      </c>
      <c r="F6" s="76" t="s">
        <v>1652</v>
      </c>
      <c r="G6" s="76" t="s">
        <v>1643</v>
      </c>
      <c r="H6" s="76" t="s">
        <v>1642</v>
      </c>
      <c r="I6" s="76" t="s">
        <v>1636</v>
      </c>
      <c r="J6" s="76" t="s">
        <v>1636</v>
      </c>
      <c r="K6" s="76" t="s">
        <v>1634</v>
      </c>
      <c r="L6" s="76" t="s">
        <v>1642</v>
      </c>
      <c r="M6" s="76" t="s">
        <v>1645</v>
      </c>
      <c r="N6" s="76" t="s">
        <v>978</v>
      </c>
      <c r="O6" s="76" t="s">
        <v>1642</v>
      </c>
      <c r="P6" s="76" t="s">
        <v>1685</v>
      </c>
      <c r="Q6" s="76" t="s">
        <v>1686</v>
      </c>
      <c r="R6" s="76" t="s">
        <v>1064</v>
      </c>
      <c r="S6" s="76" t="s">
        <v>1685</v>
      </c>
      <c r="T6" s="76" t="s">
        <v>1685</v>
      </c>
      <c r="V6" s="76" t="s">
        <v>33</v>
      </c>
      <c r="AD6" s="76" t="s">
        <v>657</v>
      </c>
      <c r="AL6" s="76" t="s">
        <v>657</v>
      </c>
      <c r="AM6" s="76" t="s">
        <v>657</v>
      </c>
      <c r="AN6" s="76" t="s">
        <v>657</v>
      </c>
      <c r="AO6" s="76" t="s">
        <v>657</v>
      </c>
      <c r="AV6" s="76" t="s">
        <v>655</v>
      </c>
      <c r="BC6" s="76" t="s">
        <v>993</v>
      </c>
      <c r="BD6" s="76" t="s">
        <v>965</v>
      </c>
    </row>
    <row r="7" spans="1:61" x14ac:dyDescent="0.2">
      <c r="C7" s="76" t="s">
        <v>1755</v>
      </c>
      <c r="D7" s="76" t="s">
        <v>1635</v>
      </c>
      <c r="F7" s="76" t="s">
        <v>111</v>
      </c>
      <c r="G7" s="76" t="s">
        <v>1646</v>
      </c>
      <c r="H7" s="76" t="s">
        <v>1643</v>
      </c>
      <c r="I7" s="76" t="s">
        <v>978</v>
      </c>
      <c r="J7" s="76" t="s">
        <v>978</v>
      </c>
      <c r="K7" s="76" t="s">
        <v>978</v>
      </c>
      <c r="L7" s="76" t="s">
        <v>1646</v>
      </c>
      <c r="M7" s="76" t="s">
        <v>1646</v>
      </c>
      <c r="N7" s="76" t="s">
        <v>1643</v>
      </c>
      <c r="O7" s="76" t="s">
        <v>1643</v>
      </c>
      <c r="P7" s="76" t="s">
        <v>1686</v>
      </c>
      <c r="R7" s="76" t="s">
        <v>1065</v>
      </c>
      <c r="S7" s="76" t="s">
        <v>1686</v>
      </c>
      <c r="T7" s="76" t="s">
        <v>1686</v>
      </c>
      <c r="AD7" s="76" t="s">
        <v>659</v>
      </c>
      <c r="AL7" s="76" t="s">
        <v>659</v>
      </c>
      <c r="AM7" s="76" t="s">
        <v>659</v>
      </c>
      <c r="AV7" s="76" t="s">
        <v>657</v>
      </c>
      <c r="BC7" s="76" t="s">
        <v>1815</v>
      </c>
      <c r="BD7" s="76" t="s">
        <v>966</v>
      </c>
    </row>
    <row r="8" spans="1:61" x14ac:dyDescent="0.2">
      <c r="C8" s="76" t="s">
        <v>1756</v>
      </c>
      <c r="D8" s="76" t="s">
        <v>1636</v>
      </c>
      <c r="G8" s="76" t="s">
        <v>1648</v>
      </c>
      <c r="H8" s="76" t="s">
        <v>1646</v>
      </c>
      <c r="I8" s="76" t="s">
        <v>1642</v>
      </c>
      <c r="J8" s="76" t="s">
        <v>1642</v>
      </c>
      <c r="K8" s="76" t="s">
        <v>1641</v>
      </c>
      <c r="L8" s="76" t="s">
        <v>1647</v>
      </c>
      <c r="M8" s="76" t="s">
        <v>1652</v>
      </c>
      <c r="N8" s="76" t="s">
        <v>1646</v>
      </c>
      <c r="O8" s="76" t="s">
        <v>1646</v>
      </c>
      <c r="R8" s="76" t="s">
        <v>1066</v>
      </c>
      <c r="AV8" s="76" t="s">
        <v>659</v>
      </c>
      <c r="BC8" s="76" t="s">
        <v>995</v>
      </c>
      <c r="BD8" s="76" t="s">
        <v>518</v>
      </c>
    </row>
    <row r="9" spans="1:61" x14ac:dyDescent="0.2">
      <c r="C9" s="76" t="s">
        <v>209</v>
      </c>
      <c r="D9" s="76" t="s">
        <v>978</v>
      </c>
      <c r="G9" s="76" t="s">
        <v>1652</v>
      </c>
      <c r="H9" s="76" t="s">
        <v>1648</v>
      </c>
      <c r="I9" s="76" t="s">
        <v>1643</v>
      </c>
      <c r="J9" s="76" t="s">
        <v>1643</v>
      </c>
      <c r="K9" s="76" t="s">
        <v>1642</v>
      </c>
      <c r="L9" s="76" t="s">
        <v>1648</v>
      </c>
      <c r="N9" s="76" t="s">
        <v>1652</v>
      </c>
      <c r="O9" s="76" t="s">
        <v>1648</v>
      </c>
      <c r="R9" s="76" t="s">
        <v>1067</v>
      </c>
      <c r="BC9" s="76" t="s">
        <v>980</v>
      </c>
      <c r="BD9" s="76" t="s">
        <v>967</v>
      </c>
    </row>
    <row r="10" spans="1:61" x14ac:dyDescent="0.2">
      <c r="C10" s="76" t="s">
        <v>289</v>
      </c>
      <c r="D10" s="76" t="s">
        <v>1638</v>
      </c>
      <c r="G10" s="76" t="s">
        <v>111</v>
      </c>
      <c r="H10" s="76" t="s">
        <v>1652</v>
      </c>
      <c r="I10" s="76" t="s">
        <v>1644</v>
      </c>
      <c r="J10" s="76" t="s">
        <v>1644</v>
      </c>
      <c r="K10" s="76" t="s">
        <v>1646</v>
      </c>
      <c r="L10" s="76" t="s">
        <v>1653</v>
      </c>
      <c r="O10" s="76" t="s">
        <v>1652</v>
      </c>
      <c r="BD10" s="76" t="s">
        <v>969</v>
      </c>
    </row>
    <row r="11" spans="1:61" x14ac:dyDescent="0.2">
      <c r="D11" s="76" t="s">
        <v>1642</v>
      </c>
      <c r="H11" s="76" t="s">
        <v>111</v>
      </c>
      <c r="I11" s="76" t="s">
        <v>1646</v>
      </c>
      <c r="J11" s="76" t="s">
        <v>1646</v>
      </c>
      <c r="K11" s="76" t="s">
        <v>1647</v>
      </c>
      <c r="O11" s="76" t="s">
        <v>111</v>
      </c>
      <c r="BD11" s="76" t="s">
        <v>970</v>
      </c>
    </row>
    <row r="12" spans="1:61" x14ac:dyDescent="0.2">
      <c r="D12" s="76" t="s">
        <v>1643</v>
      </c>
      <c r="I12" s="76" t="s">
        <v>1648</v>
      </c>
      <c r="J12" s="76" t="s">
        <v>1648</v>
      </c>
      <c r="K12" s="76" t="s">
        <v>1648</v>
      </c>
      <c r="BD12" s="76" t="s">
        <v>971</v>
      </c>
    </row>
    <row r="13" spans="1:61" x14ac:dyDescent="0.2">
      <c r="D13" s="76" t="s">
        <v>1644</v>
      </c>
      <c r="I13" s="76" t="s">
        <v>1652</v>
      </c>
      <c r="J13" s="76" t="s">
        <v>1652</v>
      </c>
      <c r="K13" s="76" t="s">
        <v>1652</v>
      </c>
      <c r="BD13" s="76" t="s">
        <v>972</v>
      </c>
    </row>
    <row r="14" spans="1:61" x14ac:dyDescent="0.2">
      <c r="D14" s="76" t="s">
        <v>1646</v>
      </c>
      <c r="I14" s="76" t="s">
        <v>111</v>
      </c>
      <c r="J14" s="76" t="s">
        <v>111</v>
      </c>
      <c r="BD14" s="76" t="s">
        <v>974</v>
      </c>
    </row>
    <row r="15" spans="1:61" x14ac:dyDescent="0.2">
      <c r="D15" s="76" t="s">
        <v>1648</v>
      </c>
      <c r="BD15" s="76" t="s">
        <v>111</v>
      </c>
    </row>
    <row r="16" spans="1:61" x14ac:dyDescent="0.2">
      <c r="D16" s="76" t="s">
        <v>1652</v>
      </c>
      <c r="BD16" s="76" t="s">
        <v>975</v>
      </c>
    </row>
    <row r="17" spans="4:56" x14ac:dyDescent="0.2">
      <c r="D17" s="76" t="s">
        <v>111</v>
      </c>
      <c r="BD17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3803B-8498-4C22-A5A3-7C21973599D8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956</v>
      </c>
      <c r="D4" s="93">
        <f>SUM(DatosViolenciaGénero!D63:D69)</f>
        <v>649</v>
      </c>
    </row>
    <row r="5" spans="2:4" x14ac:dyDescent="0.2">
      <c r="B5" s="92" t="s">
        <v>1630</v>
      </c>
      <c r="C5" s="93">
        <f>SUM(DatosViolenciaGénero!C70:C73)</f>
        <v>629</v>
      </c>
      <c r="D5" s="93">
        <f>SUM(DatosViolenciaGénero!D70:D73)</f>
        <v>389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2</v>
      </c>
      <c r="D7" s="93">
        <f>SUM(DatosViolenciaGénero!D75:D77)</f>
        <v>1</v>
      </c>
    </row>
    <row r="8" spans="2:4" ht="12.75" customHeight="1" x14ac:dyDescent="0.2">
      <c r="B8" s="92" t="s">
        <v>1684</v>
      </c>
      <c r="C8" s="93">
        <f>DatosViolenciaGénero!C81</f>
        <v>14</v>
      </c>
      <c r="D8" s="93">
        <f>DatosViolenciaGénero!D81</f>
        <v>4</v>
      </c>
    </row>
    <row r="9" spans="2:4" ht="12.75" customHeight="1" x14ac:dyDescent="0.2">
      <c r="B9" s="92" t="s">
        <v>1685</v>
      </c>
      <c r="C9" s="93">
        <f>DatosViolenciaGénero!C78</f>
        <v>16</v>
      </c>
      <c r="D9" s="93">
        <f>DatosViolenciaGénero!D78</f>
        <v>3</v>
      </c>
    </row>
    <row r="10" spans="2:4" ht="12.75" customHeight="1" x14ac:dyDescent="0.2">
      <c r="B10" s="92" t="s">
        <v>1686</v>
      </c>
      <c r="C10" s="93">
        <f>SUM(DatosViolenciaGénero!C79:C80)</f>
        <v>527</v>
      </c>
      <c r="D10" s="93">
        <f>SUM(DatosViolenciaGénero!D79:D80)</f>
        <v>336</v>
      </c>
    </row>
    <row r="14" spans="2:4" ht="12.95" customHeight="1" thickTop="1" thickBot="1" x14ac:dyDescent="0.25">
      <c r="B14" s="237" t="s">
        <v>1690</v>
      </c>
      <c r="C14" s="237"/>
    </row>
    <row r="15" spans="2:4" ht="13.5" thickTop="1" x14ac:dyDescent="0.2">
      <c r="B15" s="94" t="s">
        <v>1688</v>
      </c>
      <c r="C15" s="95">
        <f>DatosViolenciaGénero!C38</f>
        <v>361</v>
      </c>
    </row>
    <row r="16" spans="2:4" ht="13.5" thickBot="1" x14ac:dyDescent="0.25">
      <c r="B16" s="96" t="s">
        <v>1689</v>
      </c>
      <c r="C16" s="97">
        <f>DatosViolenciaGénero!C39</f>
        <v>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B946-9E46-4289-B482-FE92FAE42C79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92</v>
      </c>
      <c r="D4" s="93">
        <f>SUM(DatosViolenciaDoméstica!D48:D54)</f>
        <v>57</v>
      </c>
    </row>
    <row r="5" spans="2:4" x14ac:dyDescent="0.2">
      <c r="B5" s="92" t="s">
        <v>1630</v>
      </c>
      <c r="C5" s="93">
        <f>SUM(DatosViolenciaDoméstica!C55:C58)</f>
        <v>14</v>
      </c>
      <c r="D5" s="93">
        <f>SUM(DatosViolenciaDoméstica!D55:D58)</f>
        <v>2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5</v>
      </c>
      <c r="D7" s="93">
        <f>SUM(DatosViolenciaDoméstica!D60:D62)</f>
        <v>1</v>
      </c>
    </row>
    <row r="8" spans="2:4" ht="12.75" customHeight="1" x14ac:dyDescent="0.2">
      <c r="B8" s="92" t="s">
        <v>1684</v>
      </c>
      <c r="C8" s="93">
        <f>DatosViolenciaDoméstica!C66</f>
        <v>3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6</v>
      </c>
      <c r="D9" s="93">
        <f>DatosViolenciaDoméstica!D63</f>
        <v>1</v>
      </c>
    </row>
    <row r="10" spans="2:4" ht="12.75" customHeight="1" x14ac:dyDescent="0.2">
      <c r="B10" s="92" t="s">
        <v>1686</v>
      </c>
      <c r="C10" s="93">
        <f>SUM(DatosViolenciaDoméstica!C64:C65)</f>
        <v>27</v>
      </c>
      <c r="D10" s="93">
        <f>SUM(DatosViolenciaDoméstica!D64:D65)</f>
        <v>21</v>
      </c>
    </row>
    <row r="14" spans="2:4" ht="12.95" customHeight="1" thickTop="1" thickBot="1" x14ac:dyDescent="0.25">
      <c r="B14" s="237" t="s">
        <v>1687</v>
      </c>
      <c r="C14" s="237"/>
    </row>
    <row r="15" spans="2:4" ht="13.5" thickTop="1" x14ac:dyDescent="0.2">
      <c r="B15" s="94" t="s">
        <v>1688</v>
      </c>
      <c r="C15" s="95">
        <f>DatosViolenciaDoméstica!C33</f>
        <v>20</v>
      </c>
    </row>
    <row r="16" spans="2:4" ht="13.5" thickBot="1" x14ac:dyDescent="0.25">
      <c r="B16" s="96" t="s">
        <v>1689</v>
      </c>
      <c r="C16" s="97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730D-FC5E-4293-A647-686037B5F256}"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">
      <c r="B5" s="238" t="s">
        <v>1666</v>
      </c>
      <c r="C5" s="80" t="s">
        <v>1018</v>
      </c>
      <c r="D5" s="81">
        <f>DatosMenores!C86</f>
        <v>43</v>
      </c>
      <c r="E5" s="82" t="s">
        <v>1667</v>
      </c>
      <c r="F5" s="83">
        <f>DatosMenores!C105+DatosMenores!C106</f>
        <v>23</v>
      </c>
    </row>
    <row r="6" spans="2:6" ht="33.75" x14ac:dyDescent="0.2">
      <c r="B6" s="239"/>
      <c r="C6" s="80" t="s">
        <v>1012</v>
      </c>
      <c r="D6" s="81">
        <f>DatosMenores!C87</f>
        <v>43</v>
      </c>
      <c r="E6" s="84" t="s">
        <v>1668</v>
      </c>
      <c r="F6" s="83">
        <f>DatosMenores!C107</f>
        <v>0</v>
      </c>
    </row>
    <row r="7" spans="2:6" ht="33.75" x14ac:dyDescent="0.2">
      <c r="B7" s="238" t="s">
        <v>1669</v>
      </c>
      <c r="C7" s="80" t="s">
        <v>1018</v>
      </c>
      <c r="D7" s="81">
        <f>DatosMenores!C88</f>
        <v>24</v>
      </c>
      <c r="E7" s="84" t="s">
        <v>1670</v>
      </c>
      <c r="F7" s="83">
        <f>DatosMenores!C108</f>
        <v>0</v>
      </c>
    </row>
    <row r="8" spans="2:6" ht="33.75" x14ac:dyDescent="0.2">
      <c r="B8" s="239"/>
      <c r="C8" s="80" t="s">
        <v>1012</v>
      </c>
      <c r="D8" s="81">
        <f>DatosMenores!C89</f>
        <v>24</v>
      </c>
      <c r="E8" s="84" t="s">
        <v>1671</v>
      </c>
      <c r="F8" s="83">
        <f>DatosMenores!C109</f>
        <v>0</v>
      </c>
    </row>
    <row r="9" spans="2:6" ht="33.75" x14ac:dyDescent="0.2">
      <c r="B9" s="238" t="s">
        <v>266</v>
      </c>
      <c r="C9" s="80" t="s">
        <v>1018</v>
      </c>
      <c r="D9" s="81">
        <f>DatosMenores!C90</f>
        <v>50</v>
      </c>
      <c r="E9" s="84" t="s">
        <v>1672</v>
      </c>
      <c r="F9" s="83">
        <f>DatosMenores!C110</f>
        <v>0</v>
      </c>
    </row>
    <row r="10" spans="2:6" ht="22.5" x14ac:dyDescent="0.2">
      <c r="B10" s="239"/>
      <c r="C10" s="80" t="s">
        <v>1012</v>
      </c>
      <c r="D10" s="81">
        <f>DatosMenores!C91</f>
        <v>50</v>
      </c>
      <c r="E10" s="84" t="s">
        <v>1673</v>
      </c>
      <c r="F10" s="83">
        <f>DatosMenores!C111</f>
        <v>0</v>
      </c>
    </row>
    <row r="11" spans="2:6" ht="45" x14ac:dyDescent="0.2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51</v>
      </c>
    </row>
    <row r="12" spans="2:6" x14ac:dyDescent="0.2">
      <c r="B12" s="239"/>
      <c r="C12" s="80" t="s">
        <v>1012</v>
      </c>
      <c r="D12" s="81">
        <f>DatosMenores!C93</f>
        <v>0</v>
      </c>
    </row>
    <row r="13" spans="2:6" x14ac:dyDescent="0.2">
      <c r="B13" s="238" t="s">
        <v>1676</v>
      </c>
      <c r="C13" s="80" t="s">
        <v>1018</v>
      </c>
      <c r="D13" s="81">
        <f>DatosMenores!C94</f>
        <v>42</v>
      </c>
    </row>
    <row r="14" spans="2:6" x14ac:dyDescent="0.2">
      <c r="B14" s="239"/>
      <c r="C14" s="80" t="s">
        <v>1012</v>
      </c>
      <c r="D14" s="81">
        <f>DatosMenores!C95</f>
        <v>4</v>
      </c>
    </row>
    <row r="15" spans="2:6" x14ac:dyDescent="0.2">
      <c r="B15" s="238" t="s">
        <v>1677</v>
      </c>
      <c r="C15" s="80" t="s">
        <v>1018</v>
      </c>
      <c r="D15" s="81">
        <f>DatosMenores!C96</f>
        <v>8</v>
      </c>
    </row>
    <row r="16" spans="2:6" x14ac:dyDescent="0.2">
      <c r="B16" s="239"/>
      <c r="C16" s="80" t="s">
        <v>1012</v>
      </c>
      <c r="D16" s="81">
        <f>DatosMenores!C97</f>
        <v>4</v>
      </c>
    </row>
    <row r="17" spans="2:4" x14ac:dyDescent="0.2">
      <c r="B17" s="238" t="s">
        <v>1678</v>
      </c>
      <c r="C17" s="80" t="s">
        <v>1018</v>
      </c>
      <c r="D17" s="81">
        <f>DatosMenores!C98</f>
        <v>0</v>
      </c>
    </row>
    <row r="18" spans="2:4" x14ac:dyDescent="0.2">
      <c r="B18" s="239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15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AD4D-32C1-46D5-A74E-6BFED63F4933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1" t="s">
        <v>1628</v>
      </c>
      <c r="C11" s="241"/>
      <c r="D11" s="59">
        <f>DatosDelitos!C5+DatosDelitos!C13-DatosDelitos!C17</f>
        <v>17652</v>
      </c>
      <c r="E11" s="60">
        <f>DatosDelitos!H5+DatosDelitos!H13-DatosDelitos!H17</f>
        <v>665</v>
      </c>
      <c r="F11" s="60">
        <f>DatosDelitos!I5+DatosDelitos!I13-DatosDelitos!I17</f>
        <v>437</v>
      </c>
      <c r="G11" s="60">
        <f>DatosDelitos!J5+DatosDelitos!J13-DatosDelitos!J17</f>
        <v>24</v>
      </c>
      <c r="H11" s="61">
        <f>DatosDelitos!K5+DatosDelitos!K13-DatosDelitos!K17</f>
        <v>33</v>
      </c>
      <c r="I11" s="61">
        <f>DatosDelitos!L5+DatosDelitos!L13-DatosDelitos!L17</f>
        <v>14</v>
      </c>
      <c r="J11" s="61">
        <f>DatosDelitos!M5+DatosDelitos!M13-DatosDelitos!M17</f>
        <v>10</v>
      </c>
      <c r="K11" s="61">
        <f>DatosDelitos!O5+DatosDelitos!O13-DatosDelitos!O17</f>
        <v>0</v>
      </c>
      <c r="L11" s="62">
        <f>DatosDelitos!P5+DatosDelitos!P13-DatosDelitos!P17</f>
        <v>152</v>
      </c>
    </row>
    <row r="12" spans="2:13" ht="13.35" customHeight="1" x14ac:dyDescent="0.2">
      <c r="B12" s="242" t="s">
        <v>329</v>
      </c>
      <c r="C12" s="242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2" t="s">
        <v>347</v>
      </c>
      <c r="C13" s="242"/>
      <c r="D13" s="63">
        <f>DatosDelitos!C20</f>
        <v>10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2" t="s">
        <v>352</v>
      </c>
      <c r="C14" s="242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2" t="s">
        <v>1629</v>
      </c>
      <c r="C15" s="242"/>
      <c r="D15" s="63">
        <f>DatosDelitos!C17+DatosDelitos!C44</f>
        <v>4869</v>
      </c>
      <c r="E15" s="64">
        <f>DatosDelitos!H17+DatosDelitos!H44</f>
        <v>437</v>
      </c>
      <c r="F15" s="64">
        <f>DatosDelitos!I16+DatosDelitos!I44</f>
        <v>95</v>
      </c>
      <c r="G15" s="64">
        <f>DatosDelitos!J17+DatosDelitos!J44</f>
        <v>12</v>
      </c>
      <c r="H15" s="64">
        <f>DatosDelitos!K17+DatosDelitos!K44</f>
        <v>0</v>
      </c>
      <c r="I15" s="64">
        <f>DatosDelitos!L17+DatosDelitos!L44</f>
        <v>2</v>
      </c>
      <c r="J15" s="64">
        <f>DatosDelitos!M17+DatosDelitos!M44</f>
        <v>0</v>
      </c>
      <c r="K15" s="64">
        <f>DatosDelitos!O17+DatosDelitos!O44</f>
        <v>0</v>
      </c>
      <c r="L15" s="65">
        <f>DatosDelitos!P17+DatosDelitos!P44</f>
        <v>126</v>
      </c>
    </row>
    <row r="16" spans="2:13" ht="13.35" customHeight="1" x14ac:dyDescent="0.2">
      <c r="B16" s="242" t="s">
        <v>1630</v>
      </c>
      <c r="C16" s="242"/>
      <c r="D16" s="63">
        <f>DatosDelitos!C30</f>
        <v>2074</v>
      </c>
      <c r="E16" s="64">
        <f>DatosDelitos!H30</f>
        <v>285</v>
      </c>
      <c r="F16" s="64">
        <f>DatosDelitos!I30</f>
        <v>202</v>
      </c>
      <c r="G16" s="64">
        <f>DatosDelitos!J30</f>
        <v>5</v>
      </c>
      <c r="H16" s="64">
        <f>DatosDelitos!K30</f>
        <v>0</v>
      </c>
      <c r="I16" s="64">
        <f>DatosDelitos!L30</f>
        <v>0</v>
      </c>
      <c r="J16" s="64">
        <f>DatosDelitos!M30</f>
        <v>2</v>
      </c>
      <c r="K16" s="64">
        <f>DatosDelitos!O30</f>
        <v>0</v>
      </c>
      <c r="L16" s="65">
        <f>DatosDelitos!P30</f>
        <v>70</v>
      </c>
    </row>
    <row r="17" spans="2:12" ht="13.35" customHeight="1" x14ac:dyDescent="0.2">
      <c r="B17" s="243" t="s">
        <v>1631</v>
      </c>
      <c r="C17" s="243"/>
      <c r="D17" s="63">
        <f>DatosDelitos!C42-DatosDelitos!C44</f>
        <v>41</v>
      </c>
      <c r="E17" s="64">
        <f>DatosDelitos!H42-DatosDelitos!H44</f>
        <v>1</v>
      </c>
      <c r="F17" s="64">
        <f>DatosDelitos!I42-DatosDelitos!I44</f>
        <v>1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2" t="s">
        <v>1632</v>
      </c>
      <c r="C18" s="242"/>
      <c r="D18" s="63">
        <f>DatosDelitos!C50</f>
        <v>924</v>
      </c>
      <c r="E18" s="64">
        <f>DatosDelitos!H50</f>
        <v>89</v>
      </c>
      <c r="F18" s="64">
        <f>DatosDelitos!I50</f>
        <v>57</v>
      </c>
      <c r="G18" s="64">
        <f>DatosDelitos!J50</f>
        <v>53</v>
      </c>
      <c r="H18" s="64">
        <f>DatosDelitos!K50</f>
        <v>19</v>
      </c>
      <c r="I18" s="64">
        <f>DatosDelitos!L50</f>
        <v>0</v>
      </c>
      <c r="J18" s="64">
        <f>DatosDelitos!M50</f>
        <v>0</v>
      </c>
      <c r="K18" s="64">
        <f>DatosDelitos!O50</f>
        <v>0</v>
      </c>
      <c r="L18" s="65">
        <f>DatosDelitos!P50</f>
        <v>14</v>
      </c>
    </row>
    <row r="19" spans="2:12" ht="13.35" customHeight="1" x14ac:dyDescent="0.2">
      <c r="B19" s="242" t="s">
        <v>1633</v>
      </c>
      <c r="C19" s="242"/>
      <c r="D19" s="63">
        <f>DatosDelitos!C72</f>
        <v>5</v>
      </c>
      <c r="E19" s="64">
        <f>DatosDelitos!H72</f>
        <v>3</v>
      </c>
      <c r="F19" s="64">
        <f>DatosDelitos!I72</f>
        <v>3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1</v>
      </c>
      <c r="K19" s="64">
        <f>DatosDelitos!O72</f>
        <v>0</v>
      </c>
      <c r="L19" s="65">
        <f>DatosDelitos!P72</f>
        <v>2</v>
      </c>
    </row>
    <row r="20" spans="2:12" ht="27" customHeight="1" x14ac:dyDescent="0.2">
      <c r="B20" s="242" t="s">
        <v>1634</v>
      </c>
      <c r="C20" s="242"/>
      <c r="D20" s="63">
        <f>DatosDelitos!C74</f>
        <v>189</v>
      </c>
      <c r="E20" s="64">
        <f>DatosDelitos!H74</f>
        <v>22</v>
      </c>
      <c r="F20" s="64">
        <f>DatosDelitos!I74</f>
        <v>13</v>
      </c>
      <c r="G20" s="64">
        <f>DatosDelitos!J74</f>
        <v>1</v>
      </c>
      <c r="H20" s="64">
        <f>DatosDelitos!K74</f>
        <v>0</v>
      </c>
      <c r="I20" s="64">
        <f>DatosDelitos!L74</f>
        <v>0</v>
      </c>
      <c r="J20" s="64">
        <f>DatosDelitos!M74</f>
        <v>2</v>
      </c>
      <c r="K20" s="64">
        <f>DatosDelitos!O74</f>
        <v>0</v>
      </c>
      <c r="L20" s="65">
        <f>DatosDelitos!P74</f>
        <v>6</v>
      </c>
    </row>
    <row r="21" spans="2:12" ht="13.35" customHeight="1" x14ac:dyDescent="0.2">
      <c r="B21" s="243" t="s">
        <v>1635</v>
      </c>
      <c r="C21" s="243"/>
      <c r="D21" s="63">
        <f>DatosDelitos!C82</f>
        <v>104</v>
      </c>
      <c r="E21" s="64">
        <f>DatosDelitos!H82</f>
        <v>8</v>
      </c>
      <c r="F21" s="64">
        <f>DatosDelitos!I82</f>
        <v>4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0</v>
      </c>
    </row>
    <row r="22" spans="2:12" ht="13.35" customHeight="1" x14ac:dyDescent="0.2">
      <c r="B22" s="242" t="s">
        <v>1636</v>
      </c>
      <c r="C22" s="242"/>
      <c r="D22" s="63">
        <f>DatosDelitos!C85</f>
        <v>390</v>
      </c>
      <c r="E22" s="64">
        <f>DatosDelitos!H85</f>
        <v>144</v>
      </c>
      <c r="F22" s="64">
        <f>DatosDelitos!I85</f>
        <v>103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6</v>
      </c>
    </row>
    <row r="23" spans="2:12" ht="13.35" customHeight="1" x14ac:dyDescent="0.2">
      <c r="B23" s="242" t="s">
        <v>978</v>
      </c>
      <c r="C23" s="242"/>
      <c r="D23" s="63">
        <f>DatosDelitos!C97</f>
        <v>8353</v>
      </c>
      <c r="E23" s="64">
        <f>DatosDelitos!H97</f>
        <v>1821</v>
      </c>
      <c r="F23" s="64">
        <f>DatosDelitos!I97</f>
        <v>1341</v>
      </c>
      <c r="G23" s="64">
        <f>DatosDelitos!J97</f>
        <v>4</v>
      </c>
      <c r="H23" s="64">
        <f>DatosDelitos!K97</f>
        <v>1</v>
      </c>
      <c r="I23" s="64">
        <f>DatosDelitos!L97</f>
        <v>1</v>
      </c>
      <c r="J23" s="64">
        <f>DatosDelitos!M97</f>
        <v>2</v>
      </c>
      <c r="K23" s="64">
        <f>DatosDelitos!O97</f>
        <v>0</v>
      </c>
      <c r="L23" s="65">
        <f>DatosDelitos!P97</f>
        <v>393</v>
      </c>
    </row>
    <row r="24" spans="2:12" ht="27" customHeight="1" x14ac:dyDescent="0.2">
      <c r="B24" s="242" t="s">
        <v>1637</v>
      </c>
      <c r="C24" s="242"/>
      <c r="D24" s="63">
        <f>DatosDelitos!C131</f>
        <v>6</v>
      </c>
      <c r="E24" s="64">
        <f>DatosDelitos!H131</f>
        <v>3</v>
      </c>
      <c r="F24" s="64">
        <f>DatosDelitos!I131</f>
        <v>4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1</v>
      </c>
    </row>
    <row r="25" spans="2:12" ht="13.35" customHeight="1" x14ac:dyDescent="0.2">
      <c r="B25" s="242" t="s">
        <v>1638</v>
      </c>
      <c r="C25" s="242"/>
      <c r="D25" s="63">
        <f>DatosDelitos!C137</f>
        <v>125</v>
      </c>
      <c r="E25" s="64">
        <f>DatosDelitos!H137</f>
        <v>20</v>
      </c>
      <c r="F25" s="64">
        <f>DatosDelitos!I137</f>
        <v>12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3</v>
      </c>
    </row>
    <row r="26" spans="2:12" ht="13.35" customHeight="1" x14ac:dyDescent="0.2">
      <c r="B26" s="243" t="s">
        <v>1639</v>
      </c>
      <c r="C26" s="243"/>
      <c r="D26" s="63">
        <f>DatosDelitos!C144</f>
        <v>8</v>
      </c>
      <c r="E26" s="64">
        <f>DatosDelitos!H144</f>
        <v>2</v>
      </c>
      <c r="F26" s="64">
        <f>DatosDelitos!I144</f>
        <v>1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2" t="s">
        <v>1640</v>
      </c>
      <c r="C27" s="242"/>
      <c r="D27" s="63">
        <f>DatosDelitos!C147</f>
        <v>60</v>
      </c>
      <c r="E27" s="64">
        <f>DatosDelitos!H147</f>
        <v>10</v>
      </c>
      <c r="F27" s="64">
        <f>DatosDelitos!I147</f>
        <v>8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2</v>
      </c>
    </row>
    <row r="28" spans="2:12" ht="13.35" customHeight="1" x14ac:dyDescent="0.2">
      <c r="B28" s="242" t="s">
        <v>1641</v>
      </c>
      <c r="C28" s="242"/>
      <c r="D28" s="63">
        <f>DatosDelitos!C156+SUM(DatosDelitos!C167:C172)</f>
        <v>82</v>
      </c>
      <c r="E28" s="64">
        <f>DatosDelitos!H156+SUM(DatosDelitos!H167:H172)</f>
        <v>6</v>
      </c>
      <c r="F28" s="64">
        <f>DatosDelitos!I156+SUM(DatosDelitos!I167:I172)</f>
        <v>3</v>
      </c>
      <c r="G28" s="64">
        <f>DatosDelitos!J156+SUM(DatosDelitos!J167:J172)</f>
        <v>2</v>
      </c>
      <c r="H28" s="64">
        <f>DatosDelitos!K156+SUM(DatosDelitos!K167:K172)</f>
        <v>2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2</v>
      </c>
    </row>
    <row r="29" spans="2:12" ht="13.35" customHeight="1" x14ac:dyDescent="0.2">
      <c r="B29" s="242" t="s">
        <v>1642</v>
      </c>
      <c r="C29" s="242"/>
      <c r="D29" s="63">
        <f>SUM(DatosDelitos!C173:C177)</f>
        <v>363</v>
      </c>
      <c r="E29" s="64">
        <f>SUM(DatosDelitos!H173:H177)</f>
        <v>275</v>
      </c>
      <c r="F29" s="64">
        <f>SUM(DatosDelitos!I173:I177)</f>
        <v>163</v>
      </c>
      <c r="G29" s="64">
        <f>SUM(DatosDelitos!J173:J177)</f>
        <v>3</v>
      </c>
      <c r="H29" s="64">
        <f>SUM(DatosDelitos!K173:K177)</f>
        <v>5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2</v>
      </c>
      <c r="L29" s="64">
        <f>SUM(DatosDelitos!P173:P177)</f>
        <v>171</v>
      </c>
    </row>
    <row r="30" spans="2:12" ht="13.35" customHeight="1" x14ac:dyDescent="0.2">
      <c r="B30" s="242" t="s">
        <v>1643</v>
      </c>
      <c r="C30" s="242"/>
      <c r="D30" s="63">
        <f>DatosDelitos!C178</f>
        <v>211</v>
      </c>
      <c r="E30" s="64">
        <f>DatosDelitos!H178</f>
        <v>73</v>
      </c>
      <c r="F30" s="64">
        <f>DatosDelitos!I178</f>
        <v>76</v>
      </c>
      <c r="G30" s="64">
        <f>DatosDelitos!J178</f>
        <v>0</v>
      </c>
      <c r="H30" s="64">
        <f>DatosDelitos!K178</f>
        <v>0</v>
      </c>
      <c r="I30" s="64">
        <f>DatosDelitos!L178</f>
        <v>1</v>
      </c>
      <c r="J30" s="64">
        <f>DatosDelitos!M178</f>
        <v>1</v>
      </c>
      <c r="K30" s="64">
        <f>DatosDelitos!O178</f>
        <v>1</v>
      </c>
      <c r="L30" s="64">
        <f>DatosDelitos!P178</f>
        <v>894</v>
      </c>
    </row>
    <row r="31" spans="2:12" ht="13.35" customHeight="1" x14ac:dyDescent="0.2">
      <c r="B31" s="242" t="s">
        <v>1644</v>
      </c>
      <c r="C31" s="242"/>
      <c r="D31" s="63">
        <f>DatosDelitos!C186</f>
        <v>353</v>
      </c>
      <c r="E31" s="64">
        <f>DatosDelitos!H186</f>
        <v>146</v>
      </c>
      <c r="F31" s="64">
        <f>DatosDelitos!I186</f>
        <v>92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31</v>
      </c>
    </row>
    <row r="32" spans="2:12" ht="13.35" customHeight="1" x14ac:dyDescent="0.2">
      <c r="B32" s="242" t="s">
        <v>1645</v>
      </c>
      <c r="C32" s="242"/>
      <c r="D32" s="63">
        <f>DatosDelitos!C201</f>
        <v>35</v>
      </c>
      <c r="E32" s="64">
        <f>DatosDelitos!H201</f>
        <v>4</v>
      </c>
      <c r="F32" s="64">
        <f>DatosDelitos!I201</f>
        <v>3</v>
      </c>
      <c r="G32" s="64">
        <f>DatosDelitos!J201</f>
        <v>0</v>
      </c>
      <c r="H32" s="64">
        <f>DatosDelitos!K201</f>
        <v>0</v>
      </c>
      <c r="I32" s="64">
        <f>DatosDelitos!L201</f>
        <v>2</v>
      </c>
      <c r="J32" s="64">
        <f>DatosDelitos!M201</f>
        <v>0</v>
      </c>
      <c r="K32" s="64">
        <f>DatosDelitos!O201</f>
        <v>0</v>
      </c>
      <c r="L32" s="64">
        <f>DatosDelitos!P201</f>
        <v>1</v>
      </c>
    </row>
    <row r="33" spans="2:13" ht="13.35" customHeight="1" x14ac:dyDescent="0.2">
      <c r="B33" s="242" t="s">
        <v>1646</v>
      </c>
      <c r="C33" s="242"/>
      <c r="D33" s="63">
        <f>DatosDelitos!C223</f>
        <v>2003</v>
      </c>
      <c r="E33" s="64">
        <f>DatosDelitos!H223</f>
        <v>516</v>
      </c>
      <c r="F33" s="64">
        <f>DatosDelitos!I223</f>
        <v>372</v>
      </c>
      <c r="G33" s="64">
        <f>DatosDelitos!J223</f>
        <v>2</v>
      </c>
      <c r="H33" s="64">
        <f>DatosDelitos!K223</f>
        <v>1</v>
      </c>
      <c r="I33" s="64">
        <f>DatosDelitos!L223</f>
        <v>1</v>
      </c>
      <c r="J33" s="64">
        <f>DatosDelitos!M223</f>
        <v>2</v>
      </c>
      <c r="K33" s="64">
        <f>DatosDelitos!O223</f>
        <v>0</v>
      </c>
      <c r="L33" s="64">
        <f>DatosDelitos!P223</f>
        <v>78</v>
      </c>
    </row>
    <row r="34" spans="2:13" ht="13.35" customHeight="1" x14ac:dyDescent="0.2">
      <c r="B34" s="242" t="s">
        <v>1647</v>
      </c>
      <c r="C34" s="242"/>
      <c r="D34" s="63">
        <f>DatosDelitos!C244</f>
        <v>15</v>
      </c>
      <c r="E34" s="64">
        <f>DatosDelitos!H244</f>
        <v>9</v>
      </c>
      <c r="F34" s="64">
        <f>DatosDelitos!I244</f>
        <v>1</v>
      </c>
      <c r="G34" s="64">
        <f>DatosDelitos!J244</f>
        <v>2</v>
      </c>
      <c r="H34" s="64">
        <f>DatosDelitos!K244</f>
        <v>2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2" t="s">
        <v>1648</v>
      </c>
      <c r="C35" s="242"/>
      <c r="D35" s="63">
        <f>DatosDelitos!C271</f>
        <v>977</v>
      </c>
      <c r="E35" s="64">
        <f>DatosDelitos!H271</f>
        <v>464</v>
      </c>
      <c r="F35" s="64">
        <f>DatosDelitos!I271</f>
        <v>370</v>
      </c>
      <c r="G35" s="64">
        <f>DatosDelitos!J271</f>
        <v>4</v>
      </c>
      <c r="H35" s="64">
        <f>DatosDelitos!K271</f>
        <v>2</v>
      </c>
      <c r="I35" s="64">
        <f>DatosDelitos!L271</f>
        <v>0</v>
      </c>
      <c r="J35" s="64">
        <f>DatosDelitos!M271</f>
        <v>0</v>
      </c>
      <c r="K35" s="64">
        <f>DatosDelitos!O271</f>
        <v>6</v>
      </c>
      <c r="L35" s="64">
        <f>DatosDelitos!P271</f>
        <v>123</v>
      </c>
    </row>
    <row r="36" spans="2:13" ht="38.25" customHeight="1" x14ac:dyDescent="0.2">
      <c r="B36" s="242" t="s">
        <v>1649</v>
      </c>
      <c r="C36" s="242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2" t="s">
        <v>1650</v>
      </c>
      <c r="C37" s="242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2" t="s">
        <v>1651</v>
      </c>
      <c r="C38" s="242"/>
      <c r="D38" s="63">
        <f>DatosDelitos!C312+DatosDelitos!C318+DatosDelitos!C320</f>
        <v>3</v>
      </c>
      <c r="E38" s="64">
        <f>DatosDelitos!H312+DatosDelitos!H318+DatosDelitos!H320</f>
        <v>2</v>
      </c>
      <c r="F38" s="64">
        <f>DatosDelitos!I312+DatosDelitos!I318+DatosDelitos!I320</f>
        <v>1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6</v>
      </c>
    </row>
    <row r="39" spans="2:13" ht="13.35" customHeight="1" x14ac:dyDescent="0.2">
      <c r="B39" s="242" t="s">
        <v>1652</v>
      </c>
      <c r="C39" s="242"/>
      <c r="D39" s="63">
        <f>DatosDelitos!C323</f>
        <v>6890</v>
      </c>
      <c r="E39" s="64">
        <f>DatosDelitos!H323</f>
        <v>637</v>
      </c>
      <c r="F39" s="64">
        <f>DatosDelitos!I323</f>
        <v>295</v>
      </c>
      <c r="G39" s="64">
        <f>DatosDelitos!J323</f>
        <v>11</v>
      </c>
      <c r="H39" s="64">
        <f>DatosDelitos!K323</f>
        <v>0</v>
      </c>
      <c r="I39" s="64">
        <f>DatosDelitos!L323</f>
        <v>2</v>
      </c>
      <c r="J39" s="64">
        <f>DatosDelitos!M323</f>
        <v>1</v>
      </c>
      <c r="K39" s="64">
        <f>DatosDelitos!O323</f>
        <v>0</v>
      </c>
      <c r="L39" s="64">
        <f>DatosDelitos!P323</f>
        <v>69</v>
      </c>
    </row>
    <row r="40" spans="2:13" ht="13.35" customHeight="1" x14ac:dyDescent="0.2">
      <c r="B40" s="242" t="s">
        <v>1653</v>
      </c>
      <c r="C40" s="242"/>
      <c r="D40" s="63">
        <f>DatosDelitos!C325</f>
        <v>11</v>
      </c>
      <c r="E40" s="63">
        <f>DatosDelitos!H325</f>
        <v>2</v>
      </c>
      <c r="F40" s="63">
        <f>DatosDelitos!I325</f>
        <v>0</v>
      </c>
      <c r="G40" s="63">
        <f>DatosDelitos!J325</f>
        <v>0</v>
      </c>
      <c r="H40" s="63">
        <f>DatosDelitos!K325</f>
        <v>1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2" t="s">
        <v>952</v>
      </c>
      <c r="C41" s="242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2" t="s">
        <v>1654</v>
      </c>
      <c r="C42" s="242"/>
      <c r="D42" s="63">
        <f>DatosDelitos!C339</f>
        <v>1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5" t="s">
        <v>956</v>
      </c>
      <c r="C43" s="245"/>
      <c r="D43" s="66">
        <f>SUM(D11:D42)</f>
        <v>45754</v>
      </c>
      <c r="E43" s="66">
        <f t="shared" ref="E43:L43" si="0">SUM(E11:E42)</f>
        <v>5644</v>
      </c>
      <c r="F43" s="66">
        <f t="shared" si="0"/>
        <v>3657</v>
      </c>
      <c r="G43" s="66">
        <f t="shared" si="0"/>
        <v>123</v>
      </c>
      <c r="H43" s="66">
        <f t="shared" si="0"/>
        <v>66</v>
      </c>
      <c r="I43" s="66">
        <f t="shared" si="0"/>
        <v>23</v>
      </c>
      <c r="J43" s="66">
        <f t="shared" si="0"/>
        <v>21</v>
      </c>
      <c r="K43" s="66">
        <f t="shared" si="0"/>
        <v>9</v>
      </c>
      <c r="L43" s="66">
        <f t="shared" si="0"/>
        <v>2151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4" t="s">
        <v>1656</v>
      </c>
      <c r="C49" s="244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4" t="s">
        <v>1657</v>
      </c>
      <c r="C50" s="244"/>
      <c r="D50" s="69">
        <f>DatosDelitos!F13-DatosDelitos!F17</f>
        <v>215</v>
      </c>
      <c r="E50" s="69">
        <f>DatosDelitos!G13-DatosDelitos!G17</f>
        <v>47</v>
      </c>
    </row>
    <row r="51" spans="2:5" ht="13.35" customHeight="1" x14ac:dyDescent="0.25">
      <c r="B51" s="244" t="s">
        <v>329</v>
      </c>
      <c r="C51" s="244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4" t="s">
        <v>347</v>
      </c>
      <c r="C52" s="244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4" t="s">
        <v>352</v>
      </c>
      <c r="C53" s="244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4" t="s">
        <v>1629</v>
      </c>
      <c r="C54" s="244"/>
      <c r="D54" s="69">
        <f>DatosDelitos!F17+DatosDelitos!F44</f>
        <v>1492</v>
      </c>
      <c r="E54" s="69">
        <f>DatosDelitos!G17+DatosDelitos!G44</f>
        <v>414</v>
      </c>
    </row>
    <row r="55" spans="2:5" ht="13.35" customHeight="1" x14ac:dyDescent="0.25">
      <c r="B55" s="244" t="s">
        <v>1630</v>
      </c>
      <c r="C55" s="244"/>
      <c r="D55" s="69">
        <f>DatosDelitos!F30</f>
        <v>236</v>
      </c>
      <c r="E55" s="69">
        <f>DatosDelitos!G30</f>
        <v>103</v>
      </c>
    </row>
    <row r="56" spans="2:5" ht="13.35" customHeight="1" x14ac:dyDescent="0.25">
      <c r="B56" s="244" t="s">
        <v>1631</v>
      </c>
      <c r="C56" s="244"/>
      <c r="D56" s="69">
        <f>DatosDelitos!F42-DatosDelitos!F44</f>
        <v>1</v>
      </c>
      <c r="E56" s="69">
        <f>DatosDelitos!G42-DatosDelitos!G44</f>
        <v>0</v>
      </c>
    </row>
    <row r="57" spans="2:5" ht="13.35" customHeight="1" x14ac:dyDescent="0.25">
      <c r="B57" s="244" t="s">
        <v>1632</v>
      </c>
      <c r="C57" s="244"/>
      <c r="D57" s="69">
        <f>DatosDelitos!F50</f>
        <v>1</v>
      </c>
      <c r="E57" s="69">
        <f>DatosDelitos!G50</f>
        <v>1</v>
      </c>
    </row>
    <row r="58" spans="2:5" ht="13.35" customHeight="1" x14ac:dyDescent="0.25">
      <c r="B58" s="244" t="s">
        <v>1633</v>
      </c>
      <c r="C58" s="244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4" t="s">
        <v>1658</v>
      </c>
      <c r="C59" s="244"/>
      <c r="D59" s="69">
        <f>DatosDelitos!F74</f>
        <v>5</v>
      </c>
      <c r="E59" s="69">
        <f>DatosDelitos!G74</f>
        <v>2</v>
      </c>
    </row>
    <row r="60" spans="2:5" ht="13.35" customHeight="1" x14ac:dyDescent="0.25">
      <c r="B60" s="244" t="s">
        <v>1635</v>
      </c>
      <c r="C60" s="244"/>
      <c r="D60" s="69">
        <f>DatosDelitos!F82</f>
        <v>0</v>
      </c>
      <c r="E60" s="69">
        <f>DatosDelitos!G82</f>
        <v>0</v>
      </c>
    </row>
    <row r="61" spans="2:5" ht="13.35" customHeight="1" x14ac:dyDescent="0.25">
      <c r="B61" s="244" t="s">
        <v>1636</v>
      </c>
      <c r="C61" s="244"/>
      <c r="D61" s="69">
        <f>DatosDelitos!F85</f>
        <v>3</v>
      </c>
      <c r="E61" s="69">
        <f>DatosDelitos!G85</f>
        <v>0</v>
      </c>
    </row>
    <row r="62" spans="2:5" ht="13.35" customHeight="1" x14ac:dyDescent="0.25">
      <c r="B62" s="244" t="s">
        <v>978</v>
      </c>
      <c r="C62" s="244"/>
      <c r="D62" s="69">
        <f>DatosDelitos!F97</f>
        <v>130</v>
      </c>
      <c r="E62" s="69">
        <f>DatosDelitos!G97</f>
        <v>70</v>
      </c>
    </row>
    <row r="63" spans="2:5" ht="27" customHeight="1" x14ac:dyDescent="0.25">
      <c r="B63" s="244" t="s">
        <v>1659</v>
      </c>
      <c r="C63" s="244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4" t="s">
        <v>1638</v>
      </c>
      <c r="C64" s="244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4" t="s">
        <v>1639</v>
      </c>
      <c r="C65" s="244"/>
      <c r="D65" s="69">
        <f>DatosDelitos!F144</f>
        <v>1</v>
      </c>
      <c r="E65" s="69">
        <f>DatosDelitos!G144</f>
        <v>1</v>
      </c>
    </row>
    <row r="66" spans="2:5" ht="40.5" customHeight="1" x14ac:dyDescent="0.25">
      <c r="B66" s="244" t="s">
        <v>1640</v>
      </c>
      <c r="C66" s="244"/>
      <c r="D66" s="69">
        <f>DatosDelitos!F147</f>
        <v>1</v>
      </c>
      <c r="E66" s="69">
        <f>DatosDelitos!G147</f>
        <v>2</v>
      </c>
    </row>
    <row r="67" spans="2:5" ht="13.35" customHeight="1" x14ac:dyDescent="0.25">
      <c r="B67" s="244" t="s">
        <v>1641</v>
      </c>
      <c r="C67" s="244"/>
      <c r="D67" s="69">
        <f>DatosDelitos!F156+SUM(DatosDelitos!F167:G172)</f>
        <v>0</v>
      </c>
      <c r="E67" s="69">
        <f>DatosDelitos!G156+SUM(DatosDelitos!G167:H172)</f>
        <v>3</v>
      </c>
    </row>
    <row r="68" spans="2:5" ht="13.35" customHeight="1" x14ac:dyDescent="0.25">
      <c r="B68" s="244" t="s">
        <v>1642</v>
      </c>
      <c r="C68" s="244"/>
      <c r="D68" s="69">
        <f>SUM(DatosDelitos!F173:G177)</f>
        <v>9</v>
      </c>
      <c r="E68" s="69">
        <f>SUM(DatosDelitos!G173:H177)</f>
        <v>279</v>
      </c>
    </row>
    <row r="69" spans="2:5" ht="13.35" customHeight="1" x14ac:dyDescent="0.25">
      <c r="B69" s="244" t="s">
        <v>1643</v>
      </c>
      <c r="C69" s="244"/>
      <c r="D69" s="69">
        <f>DatosDelitos!F178</f>
        <v>832</v>
      </c>
      <c r="E69" s="69">
        <f>DatosDelitos!G178</f>
        <v>750</v>
      </c>
    </row>
    <row r="70" spans="2:5" ht="13.35" customHeight="1" x14ac:dyDescent="0.25">
      <c r="B70" s="244" t="s">
        <v>1644</v>
      </c>
      <c r="C70" s="244"/>
      <c r="D70" s="69">
        <f>DatosDelitos!F186</f>
        <v>8</v>
      </c>
      <c r="E70" s="69">
        <f>DatosDelitos!G186</f>
        <v>4</v>
      </c>
    </row>
    <row r="71" spans="2:5" ht="13.35" customHeight="1" x14ac:dyDescent="0.25">
      <c r="B71" s="244" t="s">
        <v>1645</v>
      </c>
      <c r="C71" s="244"/>
      <c r="D71" s="69">
        <f>DatosDelitos!F201</f>
        <v>1</v>
      </c>
      <c r="E71" s="69">
        <f>DatosDelitos!G201</f>
        <v>1</v>
      </c>
    </row>
    <row r="72" spans="2:5" ht="13.35" customHeight="1" x14ac:dyDescent="0.25">
      <c r="B72" s="244" t="s">
        <v>1646</v>
      </c>
      <c r="C72" s="244"/>
      <c r="D72" s="69">
        <f>DatosDelitos!F223</f>
        <v>323</v>
      </c>
      <c r="E72" s="69">
        <f>DatosDelitos!G223</f>
        <v>174</v>
      </c>
    </row>
    <row r="73" spans="2:5" ht="13.35" customHeight="1" x14ac:dyDescent="0.25">
      <c r="B73" s="244" t="s">
        <v>1647</v>
      </c>
      <c r="C73" s="244"/>
      <c r="D73" s="69">
        <f>DatosDelitos!F244</f>
        <v>1</v>
      </c>
      <c r="E73" s="69">
        <f>DatosDelitos!G244</f>
        <v>0</v>
      </c>
    </row>
    <row r="74" spans="2:5" ht="13.35" customHeight="1" x14ac:dyDescent="0.25">
      <c r="B74" s="244" t="s">
        <v>1648</v>
      </c>
      <c r="C74" s="244"/>
      <c r="D74" s="69">
        <f>DatosDelitos!F271</f>
        <v>70</v>
      </c>
      <c r="E74" s="69">
        <f>DatosDelitos!G271</f>
        <v>39</v>
      </c>
    </row>
    <row r="75" spans="2:5" ht="38.25" customHeight="1" x14ac:dyDescent="0.25">
      <c r="B75" s="244" t="s">
        <v>1649</v>
      </c>
      <c r="C75" s="244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4" t="s">
        <v>1650</v>
      </c>
      <c r="C76" s="244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4" t="s">
        <v>1651</v>
      </c>
      <c r="C77" s="244"/>
      <c r="D77" s="69">
        <f>DatosDelitos!F312+DatosDelitos!F318+DatosDelitos!F320</f>
        <v>3</v>
      </c>
      <c r="E77" s="69">
        <f>DatosDelitos!G312+DatosDelitos!G318+DatosDelitos!G320</f>
        <v>3</v>
      </c>
    </row>
    <row r="78" spans="2:5" ht="14.1" customHeight="1" x14ac:dyDescent="0.25">
      <c r="B78" s="244" t="s">
        <v>1652</v>
      </c>
      <c r="C78" s="244"/>
      <c r="D78" s="69">
        <f>DatosDelitos!F323</f>
        <v>112</v>
      </c>
      <c r="E78" s="69">
        <f>DatosDelitos!G323</f>
        <v>20</v>
      </c>
    </row>
    <row r="79" spans="2:5" ht="15" customHeight="1" x14ac:dyDescent="0.25">
      <c r="B79" s="246" t="s">
        <v>1653</v>
      </c>
      <c r="C79" s="246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6" t="s">
        <v>952</v>
      </c>
      <c r="C80" s="246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6" t="s">
        <v>1654</v>
      </c>
      <c r="C81" s="246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6" t="s">
        <v>1660</v>
      </c>
      <c r="C82" s="246"/>
      <c r="D82" s="69">
        <f>SUM(D49:D81)</f>
        <v>3444</v>
      </c>
      <c r="E82" s="69">
        <f>SUM(E49:E81)</f>
        <v>1913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4" t="s">
        <v>1628</v>
      </c>
      <c r="C87" s="244"/>
      <c r="D87" s="69">
        <f>DatosDelitos!N5+DatosDelitos!N13-DatosDelitos!N17</f>
        <v>2</v>
      </c>
    </row>
    <row r="88" spans="2:13" ht="13.35" customHeight="1" x14ac:dyDescent="0.25">
      <c r="B88" s="244" t="s">
        <v>329</v>
      </c>
      <c r="C88" s="244"/>
      <c r="D88" s="69">
        <f>DatosDelitos!N10</f>
        <v>0</v>
      </c>
    </row>
    <row r="89" spans="2:13" ht="13.35" customHeight="1" x14ac:dyDescent="0.25">
      <c r="B89" s="244" t="s">
        <v>347</v>
      </c>
      <c r="C89" s="244"/>
      <c r="D89" s="69">
        <f>DatosDelitos!N20</f>
        <v>0</v>
      </c>
    </row>
    <row r="90" spans="2:13" ht="13.35" customHeight="1" x14ac:dyDescent="0.25">
      <c r="B90" s="244" t="s">
        <v>352</v>
      </c>
      <c r="C90" s="244"/>
      <c r="D90" s="69">
        <f>DatosDelitos!N23</f>
        <v>0</v>
      </c>
    </row>
    <row r="91" spans="2:13" ht="13.35" customHeight="1" x14ac:dyDescent="0.25">
      <c r="B91" s="244" t="s">
        <v>1662</v>
      </c>
      <c r="C91" s="244"/>
      <c r="D91" s="69">
        <f>SUM(DatosDelitos!N17,DatosDelitos!N44)</f>
        <v>1</v>
      </c>
    </row>
    <row r="92" spans="2:13" ht="13.35" customHeight="1" x14ac:dyDescent="0.25">
      <c r="B92" s="244" t="s">
        <v>1630</v>
      </c>
      <c r="C92" s="244"/>
      <c r="D92" s="69">
        <f>DatosDelitos!N30</f>
        <v>1</v>
      </c>
    </row>
    <row r="93" spans="2:13" ht="13.35" customHeight="1" x14ac:dyDescent="0.25">
      <c r="B93" s="244" t="s">
        <v>1631</v>
      </c>
      <c r="C93" s="244"/>
      <c r="D93" s="69">
        <f>DatosDelitos!N42-DatosDelitos!N44</f>
        <v>0</v>
      </c>
    </row>
    <row r="94" spans="2:13" ht="13.35" customHeight="1" x14ac:dyDescent="0.25">
      <c r="B94" s="244" t="s">
        <v>1632</v>
      </c>
      <c r="C94" s="244"/>
      <c r="D94" s="69">
        <f>DatosDelitos!N50</f>
        <v>3</v>
      </c>
    </row>
    <row r="95" spans="2:13" ht="13.35" customHeight="1" x14ac:dyDescent="0.25">
      <c r="B95" s="244" t="s">
        <v>1633</v>
      </c>
      <c r="C95" s="244"/>
      <c r="D95" s="69">
        <f>DatosDelitos!N72</f>
        <v>0</v>
      </c>
    </row>
    <row r="96" spans="2:13" ht="27" customHeight="1" x14ac:dyDescent="0.25">
      <c r="B96" s="244" t="s">
        <v>1658</v>
      </c>
      <c r="C96" s="244"/>
      <c r="D96" s="69">
        <f>DatosDelitos!N74</f>
        <v>4</v>
      </c>
    </row>
    <row r="97" spans="2:4" ht="13.35" customHeight="1" x14ac:dyDescent="0.25">
      <c r="B97" s="244" t="s">
        <v>1635</v>
      </c>
      <c r="C97" s="244"/>
      <c r="D97" s="69">
        <f>DatosDelitos!N82</f>
        <v>3</v>
      </c>
    </row>
    <row r="98" spans="2:4" ht="13.35" customHeight="1" x14ac:dyDescent="0.25">
      <c r="B98" s="244" t="s">
        <v>1636</v>
      </c>
      <c r="C98" s="244"/>
      <c r="D98" s="69">
        <f>DatosDelitos!N85</f>
        <v>0</v>
      </c>
    </row>
    <row r="99" spans="2:4" ht="13.35" customHeight="1" x14ac:dyDescent="0.25">
      <c r="B99" s="244" t="s">
        <v>978</v>
      </c>
      <c r="C99" s="244"/>
      <c r="D99" s="69">
        <f>DatosDelitos!N97</f>
        <v>22</v>
      </c>
    </row>
    <row r="100" spans="2:4" ht="27" customHeight="1" x14ac:dyDescent="0.25">
      <c r="B100" s="244" t="s">
        <v>1659</v>
      </c>
      <c r="C100" s="244"/>
      <c r="D100" s="69">
        <f>DatosDelitos!N131</f>
        <v>0</v>
      </c>
    </row>
    <row r="101" spans="2:4" ht="13.35" customHeight="1" x14ac:dyDescent="0.25">
      <c r="B101" s="244" t="s">
        <v>1638</v>
      </c>
      <c r="C101" s="244"/>
      <c r="D101" s="69">
        <f>DatosDelitos!N137</f>
        <v>11</v>
      </c>
    </row>
    <row r="102" spans="2:4" ht="13.35" customHeight="1" x14ac:dyDescent="0.25">
      <c r="B102" s="244" t="s">
        <v>1639</v>
      </c>
      <c r="C102" s="244"/>
      <c r="D102" s="69">
        <f>DatosDelitos!N144</f>
        <v>0</v>
      </c>
    </row>
    <row r="103" spans="2:4" ht="13.35" customHeight="1" x14ac:dyDescent="0.25">
      <c r="B103" s="244" t="s">
        <v>1663</v>
      </c>
      <c r="C103" s="244"/>
      <c r="D103" s="69">
        <f>DatosDelitos!N148</f>
        <v>6</v>
      </c>
    </row>
    <row r="104" spans="2:4" ht="13.35" customHeight="1" x14ac:dyDescent="0.25">
      <c r="B104" s="244" t="s">
        <v>1206</v>
      </c>
      <c r="C104" s="244"/>
      <c r="D104" s="69">
        <f>SUM(DatosDelitos!N149,DatosDelitos!N150)</f>
        <v>0</v>
      </c>
    </row>
    <row r="105" spans="2:4" ht="13.35" customHeight="1" x14ac:dyDescent="0.25">
      <c r="B105" s="244" t="s">
        <v>1204</v>
      </c>
      <c r="C105" s="244"/>
      <c r="D105" s="69">
        <f>SUM(DatosDelitos!N151:N155)</f>
        <v>11</v>
      </c>
    </row>
    <row r="106" spans="2:4" ht="13.35" customHeight="1" x14ac:dyDescent="0.25">
      <c r="B106" s="244" t="s">
        <v>1641</v>
      </c>
      <c r="C106" s="244"/>
      <c r="D106" s="69">
        <f>SUM(SUM(DatosDelitos!N157:N160),SUM(DatosDelitos!N167:N172))</f>
        <v>0</v>
      </c>
    </row>
    <row r="107" spans="2:4" ht="13.35" customHeight="1" x14ac:dyDescent="0.25">
      <c r="B107" s="244" t="s">
        <v>1664</v>
      </c>
      <c r="C107" s="244"/>
      <c r="D107" s="69">
        <f>SUM(DatosDelitos!N161:N165)</f>
        <v>1</v>
      </c>
    </row>
    <row r="108" spans="2:4" ht="13.35" customHeight="1" x14ac:dyDescent="0.25">
      <c r="B108" s="244" t="s">
        <v>1642</v>
      </c>
      <c r="C108" s="244"/>
      <c r="D108" s="69">
        <f>SUM(DatosDelitos!N173:N177)</f>
        <v>0</v>
      </c>
    </row>
    <row r="109" spans="2:4" ht="13.35" customHeight="1" x14ac:dyDescent="0.25">
      <c r="B109" s="244" t="s">
        <v>1643</v>
      </c>
      <c r="C109" s="244"/>
      <c r="D109" s="69">
        <f>DatosDelitos!N178</f>
        <v>0</v>
      </c>
    </row>
    <row r="110" spans="2:4" ht="13.35" customHeight="1" x14ac:dyDescent="0.25">
      <c r="B110" s="244" t="s">
        <v>1644</v>
      </c>
      <c r="C110" s="244"/>
      <c r="D110" s="69">
        <f>DatosDelitos!N186</f>
        <v>7</v>
      </c>
    </row>
    <row r="111" spans="2:4" ht="13.35" customHeight="1" x14ac:dyDescent="0.25">
      <c r="B111" s="244" t="s">
        <v>1645</v>
      </c>
      <c r="C111" s="244"/>
      <c r="D111" s="69">
        <f>DatosDelitos!N201</f>
        <v>20</v>
      </c>
    </row>
    <row r="112" spans="2:4" ht="13.35" customHeight="1" x14ac:dyDescent="0.25">
      <c r="B112" s="244" t="s">
        <v>1646</v>
      </c>
      <c r="C112" s="244"/>
      <c r="D112" s="69">
        <f>DatosDelitos!N223</f>
        <v>5</v>
      </c>
    </row>
    <row r="113" spans="2:4" ht="13.35" customHeight="1" x14ac:dyDescent="0.25">
      <c r="B113" s="244" t="s">
        <v>1647</v>
      </c>
      <c r="C113" s="244"/>
      <c r="D113" s="69">
        <f>DatosDelitos!N244</f>
        <v>2</v>
      </c>
    </row>
    <row r="114" spans="2:4" ht="13.35" customHeight="1" x14ac:dyDescent="0.25">
      <c r="B114" s="244" t="s">
        <v>1648</v>
      </c>
      <c r="C114" s="244"/>
      <c r="D114" s="69">
        <f>DatosDelitos!N271</f>
        <v>4</v>
      </c>
    </row>
    <row r="115" spans="2:4" ht="38.25" customHeight="1" x14ac:dyDescent="0.25">
      <c r="B115" s="244" t="s">
        <v>1649</v>
      </c>
      <c r="C115" s="244"/>
      <c r="D115" s="69">
        <f>DatosDelitos!N301</f>
        <v>0</v>
      </c>
    </row>
    <row r="116" spans="2:4" ht="13.35" customHeight="1" x14ac:dyDescent="0.25">
      <c r="B116" s="244" t="s">
        <v>1650</v>
      </c>
      <c r="C116" s="244"/>
      <c r="D116" s="69">
        <f>DatosDelitos!N305</f>
        <v>0</v>
      </c>
    </row>
    <row r="117" spans="2:4" ht="13.35" customHeight="1" x14ac:dyDescent="0.25">
      <c r="B117" s="244" t="s">
        <v>1651</v>
      </c>
      <c r="C117" s="244"/>
      <c r="D117" s="69">
        <f>DatosDelitos!N312+DatosDelitos!N320</f>
        <v>1</v>
      </c>
    </row>
    <row r="118" spans="2:4" ht="13.35" customHeight="1" x14ac:dyDescent="0.25">
      <c r="B118" s="244" t="s">
        <v>918</v>
      </c>
      <c r="C118" s="244"/>
      <c r="D118" s="69">
        <f>DatosDelitos!N318</f>
        <v>1</v>
      </c>
    </row>
    <row r="119" spans="2:4" ht="14.1" customHeight="1" x14ac:dyDescent="0.25">
      <c r="B119" s="244" t="s">
        <v>1652</v>
      </c>
      <c r="C119" s="244"/>
      <c r="D119" s="69">
        <f>DatosDelitos!N323</f>
        <v>19</v>
      </c>
    </row>
    <row r="120" spans="2:4" ht="12.75" customHeight="1" x14ac:dyDescent="0.25">
      <c r="B120" s="246" t="s">
        <v>1653</v>
      </c>
      <c r="C120" s="246"/>
      <c r="D120" s="69">
        <f>DatosDelitos!N325</f>
        <v>0</v>
      </c>
    </row>
    <row r="121" spans="2:4" ht="15" customHeight="1" x14ac:dyDescent="0.25">
      <c r="B121" s="246" t="s">
        <v>952</v>
      </c>
      <c r="C121" s="246"/>
      <c r="D121" s="69">
        <f>DatosDelitos!N337</f>
        <v>0</v>
      </c>
    </row>
    <row r="122" spans="2:4" ht="15" customHeight="1" x14ac:dyDescent="0.25">
      <c r="B122" s="246" t="s">
        <v>1654</v>
      </c>
      <c r="C122" s="246"/>
      <c r="D122" s="69">
        <f>DatosDelitos!N339</f>
        <v>0</v>
      </c>
    </row>
    <row r="123" spans="2:4" ht="15" customHeight="1" x14ac:dyDescent="0.25">
      <c r="B123" s="244" t="s">
        <v>1660</v>
      </c>
      <c r="C123" s="244"/>
      <c r="D123" s="69">
        <f>SUM(D87:D122)</f>
        <v>124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1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8" t="s">
        <v>318</v>
      </c>
      <c r="B5" s="199"/>
      <c r="C5" s="24">
        <v>35</v>
      </c>
      <c r="D5" s="24">
        <v>73</v>
      </c>
      <c r="E5" s="25">
        <v>-0.52054794520547898</v>
      </c>
      <c r="F5" s="24">
        <v>0</v>
      </c>
      <c r="G5" s="24">
        <v>0</v>
      </c>
      <c r="H5" s="24">
        <v>4</v>
      </c>
      <c r="I5" s="24">
        <v>4</v>
      </c>
      <c r="J5" s="24">
        <v>6</v>
      </c>
      <c r="K5" s="24">
        <v>29</v>
      </c>
      <c r="L5" s="24">
        <v>10</v>
      </c>
      <c r="M5" s="24">
        <v>4</v>
      </c>
      <c r="N5" s="24">
        <v>1</v>
      </c>
      <c r="O5" s="24">
        <v>0</v>
      </c>
      <c r="P5" s="26">
        <v>2</v>
      </c>
    </row>
    <row r="6" spans="1:16" x14ac:dyDescent="0.25">
      <c r="A6" s="27" t="s">
        <v>319</v>
      </c>
      <c r="B6" s="27" t="s">
        <v>320</v>
      </c>
      <c r="C6" s="12">
        <v>9</v>
      </c>
      <c r="D6" s="12">
        <v>14</v>
      </c>
      <c r="E6" s="28">
        <v>-0.35714285714285698</v>
      </c>
      <c r="F6" s="12">
        <v>0</v>
      </c>
      <c r="G6" s="12">
        <v>0</v>
      </c>
      <c r="H6" s="12">
        <v>3</v>
      </c>
      <c r="I6" s="12">
        <v>0</v>
      </c>
      <c r="J6" s="12">
        <v>5</v>
      </c>
      <c r="K6" s="12">
        <v>28</v>
      </c>
      <c r="L6" s="12">
        <v>6</v>
      </c>
      <c r="M6" s="12">
        <v>0</v>
      </c>
      <c r="N6" s="12">
        <v>0</v>
      </c>
      <c r="O6" s="12">
        <v>0</v>
      </c>
      <c r="P6" s="21">
        <v>1</v>
      </c>
    </row>
    <row r="7" spans="1:16" x14ac:dyDescent="0.25">
      <c r="A7" s="27" t="s">
        <v>321</v>
      </c>
      <c r="B7" s="27" t="s">
        <v>322</v>
      </c>
      <c r="C7" s="12">
        <v>17</v>
      </c>
      <c r="D7" s="12">
        <v>14</v>
      </c>
      <c r="E7" s="28">
        <v>0.214285714285714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1</v>
      </c>
      <c r="L7" s="12">
        <v>3</v>
      </c>
      <c r="M7" s="12">
        <v>4</v>
      </c>
      <c r="N7" s="12">
        <v>0</v>
      </c>
      <c r="O7" s="12">
        <v>0</v>
      </c>
      <c r="P7" s="21">
        <v>0</v>
      </c>
    </row>
    <row r="8" spans="1:16" x14ac:dyDescent="0.25">
      <c r="A8" s="27" t="s">
        <v>323</v>
      </c>
      <c r="B8" s="27" t="s">
        <v>324</v>
      </c>
      <c r="C8" s="12">
        <v>9</v>
      </c>
      <c r="D8" s="12">
        <v>12</v>
      </c>
      <c r="E8" s="28">
        <v>-0.25</v>
      </c>
      <c r="F8" s="12">
        <v>0</v>
      </c>
      <c r="G8" s="12">
        <v>0</v>
      </c>
      <c r="H8" s="12">
        <v>1</v>
      </c>
      <c r="I8" s="12">
        <v>4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0</v>
      </c>
      <c r="P8" s="21">
        <v>1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33</v>
      </c>
      <c r="E9" s="28">
        <v>-1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8" t="s">
        <v>327</v>
      </c>
      <c r="B10" s="199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8" t="s">
        <v>332</v>
      </c>
      <c r="B13" s="199"/>
      <c r="C13" s="24">
        <v>21471</v>
      </c>
      <c r="D13" s="24">
        <v>17944</v>
      </c>
      <c r="E13" s="25">
        <v>0.196555951850201</v>
      </c>
      <c r="F13" s="24">
        <v>1379</v>
      </c>
      <c r="G13" s="24">
        <v>379</v>
      </c>
      <c r="H13" s="24">
        <v>992</v>
      </c>
      <c r="I13" s="24">
        <v>656</v>
      </c>
      <c r="J13" s="24">
        <v>27</v>
      </c>
      <c r="K13" s="24">
        <v>4</v>
      </c>
      <c r="L13" s="24">
        <v>6</v>
      </c>
      <c r="M13" s="24">
        <v>6</v>
      </c>
      <c r="N13" s="24">
        <v>1</v>
      </c>
      <c r="O13" s="24">
        <v>0</v>
      </c>
      <c r="P13" s="26">
        <v>243</v>
      </c>
    </row>
    <row r="14" spans="1:16" x14ac:dyDescent="0.25">
      <c r="A14" s="27" t="s">
        <v>333</v>
      </c>
      <c r="B14" s="27" t="s">
        <v>334</v>
      </c>
      <c r="C14" s="12">
        <v>13699</v>
      </c>
      <c r="D14" s="12">
        <v>10157</v>
      </c>
      <c r="E14" s="28">
        <v>0.348725017229497</v>
      </c>
      <c r="F14" s="12">
        <v>191</v>
      </c>
      <c r="G14" s="12">
        <v>37</v>
      </c>
      <c r="H14" s="12">
        <v>597</v>
      </c>
      <c r="I14" s="12">
        <v>406</v>
      </c>
      <c r="J14" s="12">
        <v>18</v>
      </c>
      <c r="K14" s="12">
        <v>4</v>
      </c>
      <c r="L14" s="12">
        <v>4</v>
      </c>
      <c r="M14" s="12">
        <v>6</v>
      </c>
      <c r="N14" s="12">
        <v>0</v>
      </c>
      <c r="O14" s="12">
        <v>0</v>
      </c>
      <c r="P14" s="21">
        <v>128</v>
      </c>
    </row>
    <row r="15" spans="1:16" x14ac:dyDescent="0.25">
      <c r="A15" s="27" t="s">
        <v>335</v>
      </c>
      <c r="B15" s="27" t="s">
        <v>336</v>
      </c>
      <c r="C15" s="12">
        <v>8</v>
      </c>
      <c r="D15" s="12">
        <v>12</v>
      </c>
      <c r="E15" s="28">
        <v>-0.33333333333333298</v>
      </c>
      <c r="F15" s="12">
        <v>0</v>
      </c>
      <c r="G15" s="12">
        <v>0</v>
      </c>
      <c r="H15" s="12">
        <v>28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4</v>
      </c>
    </row>
    <row r="16" spans="1:16" x14ac:dyDescent="0.25">
      <c r="A16" s="27" t="s">
        <v>337</v>
      </c>
      <c r="B16" s="27" t="s">
        <v>338</v>
      </c>
      <c r="C16" s="12">
        <v>3877</v>
      </c>
      <c r="D16" s="12">
        <v>4044</v>
      </c>
      <c r="E16" s="28">
        <v>-4.1295746785361E-2</v>
      </c>
      <c r="F16" s="12">
        <v>24</v>
      </c>
      <c r="G16" s="12">
        <v>10</v>
      </c>
      <c r="H16" s="12">
        <v>31</v>
      </c>
      <c r="I16" s="12">
        <v>23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1">
        <v>18</v>
      </c>
    </row>
    <row r="17" spans="1:16" ht="33.75" x14ac:dyDescent="0.25">
      <c r="A17" s="27" t="s">
        <v>339</v>
      </c>
      <c r="B17" s="27" t="s">
        <v>340</v>
      </c>
      <c r="C17" s="12">
        <v>3854</v>
      </c>
      <c r="D17" s="12">
        <v>3714</v>
      </c>
      <c r="E17" s="28">
        <v>3.7695207323640303E-2</v>
      </c>
      <c r="F17" s="12">
        <v>1164</v>
      </c>
      <c r="G17" s="12">
        <v>332</v>
      </c>
      <c r="H17" s="12">
        <v>331</v>
      </c>
      <c r="I17" s="12">
        <v>223</v>
      </c>
      <c r="J17" s="12">
        <v>9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21">
        <v>93</v>
      </c>
    </row>
    <row r="18" spans="1:16" x14ac:dyDescent="0.25">
      <c r="A18" s="27" t="s">
        <v>341</v>
      </c>
      <c r="B18" s="27" t="s">
        <v>342</v>
      </c>
      <c r="C18" s="12">
        <v>33</v>
      </c>
      <c r="D18" s="12">
        <v>17</v>
      </c>
      <c r="E18" s="28">
        <v>0.94117647058823495</v>
      </c>
      <c r="F18" s="12">
        <v>0</v>
      </c>
      <c r="G18" s="12">
        <v>0</v>
      </c>
      <c r="H18" s="12">
        <v>5</v>
      </c>
      <c r="I18" s="12">
        <v>3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8" t="s">
        <v>345</v>
      </c>
      <c r="B20" s="199"/>
      <c r="C20" s="24">
        <v>10</v>
      </c>
      <c r="D20" s="24">
        <v>7</v>
      </c>
      <c r="E20" s="25">
        <v>0.42857142857142799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1</v>
      </c>
      <c r="D21" s="12">
        <v>3</v>
      </c>
      <c r="E21" s="28">
        <v>-0.66666666666666696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7" t="s">
        <v>348</v>
      </c>
      <c r="B22" s="27" t="s">
        <v>349</v>
      </c>
      <c r="C22" s="12">
        <v>9</v>
      </c>
      <c r="D22" s="12">
        <v>4</v>
      </c>
      <c r="E22" s="28">
        <v>1.25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8" t="s">
        <v>363</v>
      </c>
      <c r="B30" s="199"/>
      <c r="C30" s="24">
        <v>2074</v>
      </c>
      <c r="D30" s="24">
        <v>2007</v>
      </c>
      <c r="E30" s="25">
        <v>3.3383158943697103E-2</v>
      </c>
      <c r="F30" s="24">
        <v>236</v>
      </c>
      <c r="G30" s="24">
        <v>103</v>
      </c>
      <c r="H30" s="24">
        <v>285</v>
      </c>
      <c r="I30" s="24">
        <v>202</v>
      </c>
      <c r="J30" s="24">
        <v>5</v>
      </c>
      <c r="K30" s="24">
        <v>0</v>
      </c>
      <c r="L30" s="24">
        <v>0</v>
      </c>
      <c r="M30" s="24">
        <v>2</v>
      </c>
      <c r="N30" s="24">
        <v>1</v>
      </c>
      <c r="O30" s="24">
        <v>0</v>
      </c>
      <c r="P30" s="26">
        <v>70</v>
      </c>
    </row>
    <row r="31" spans="1:16" x14ac:dyDescent="0.25">
      <c r="A31" s="27" t="s">
        <v>364</v>
      </c>
      <c r="B31" s="27" t="s">
        <v>365</v>
      </c>
      <c r="C31" s="12">
        <v>23</v>
      </c>
      <c r="D31" s="12">
        <v>27</v>
      </c>
      <c r="E31" s="28">
        <v>-0.148148148148148</v>
      </c>
      <c r="F31" s="12">
        <v>3</v>
      </c>
      <c r="G31" s="12">
        <v>0</v>
      </c>
      <c r="H31" s="12">
        <v>8</v>
      </c>
      <c r="I31" s="12">
        <v>7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1</v>
      </c>
    </row>
    <row r="32" spans="1:16" x14ac:dyDescent="0.25">
      <c r="A32" s="27" t="s">
        <v>366</v>
      </c>
      <c r="B32" s="27" t="s">
        <v>367</v>
      </c>
      <c r="C32" s="12">
        <v>23</v>
      </c>
      <c r="D32" s="12">
        <v>32</v>
      </c>
      <c r="E32" s="28">
        <v>-0.28125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7" t="s">
        <v>368</v>
      </c>
      <c r="B33" s="27" t="s">
        <v>369</v>
      </c>
      <c r="C33" s="12">
        <v>1177</v>
      </c>
      <c r="D33" s="12">
        <v>1125</v>
      </c>
      <c r="E33" s="28">
        <v>4.6222222222222199E-2</v>
      </c>
      <c r="F33" s="12">
        <v>45</v>
      </c>
      <c r="G33" s="12">
        <v>13</v>
      </c>
      <c r="H33" s="12">
        <v>153</v>
      </c>
      <c r="I33" s="12">
        <v>99</v>
      </c>
      <c r="J33" s="12">
        <v>3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21">
        <v>43</v>
      </c>
    </row>
    <row r="34" spans="1:16" x14ac:dyDescent="0.25">
      <c r="A34" s="27" t="s">
        <v>370</v>
      </c>
      <c r="B34" s="27" t="s">
        <v>371</v>
      </c>
      <c r="C34" s="12">
        <v>72</v>
      </c>
      <c r="D34" s="12">
        <v>37</v>
      </c>
      <c r="E34" s="28">
        <v>0.94594594594594605</v>
      </c>
      <c r="F34" s="12">
        <v>6</v>
      </c>
      <c r="G34" s="12">
        <v>1</v>
      </c>
      <c r="H34" s="12">
        <v>9</v>
      </c>
      <c r="I34" s="12">
        <v>6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1">
        <v>0</v>
      </c>
    </row>
    <row r="35" spans="1:16" x14ac:dyDescent="0.25">
      <c r="A35" s="27" t="s">
        <v>372</v>
      </c>
      <c r="B35" s="27" t="s">
        <v>373</v>
      </c>
      <c r="C35" s="12">
        <v>178</v>
      </c>
      <c r="D35" s="12">
        <v>360</v>
      </c>
      <c r="E35" s="28">
        <v>-0.50555555555555598</v>
      </c>
      <c r="F35" s="12">
        <v>0</v>
      </c>
      <c r="G35" s="12">
        <v>0</v>
      </c>
      <c r="H35" s="12">
        <v>46</v>
      </c>
      <c r="I35" s="12">
        <v>21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1">
        <v>3</v>
      </c>
    </row>
    <row r="36" spans="1:16" ht="22.5" x14ac:dyDescent="0.25">
      <c r="A36" s="27" t="s">
        <v>374</v>
      </c>
      <c r="B36" s="27" t="s">
        <v>375</v>
      </c>
      <c r="C36" s="12">
        <v>316</v>
      </c>
      <c r="D36" s="12">
        <v>194</v>
      </c>
      <c r="E36" s="28">
        <v>0.62886597938144295</v>
      </c>
      <c r="F36" s="12">
        <v>112</v>
      </c>
      <c r="G36" s="12">
        <v>59</v>
      </c>
      <c r="H36" s="12">
        <v>39</v>
      </c>
      <c r="I36" s="12">
        <v>39</v>
      </c>
      <c r="J36" s="12">
        <v>1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21">
        <v>13</v>
      </c>
    </row>
    <row r="37" spans="1:16" ht="22.5" x14ac:dyDescent="0.25">
      <c r="A37" s="27" t="s">
        <v>376</v>
      </c>
      <c r="B37" s="27" t="s">
        <v>377</v>
      </c>
      <c r="C37" s="12">
        <v>124</v>
      </c>
      <c r="D37" s="12">
        <v>102</v>
      </c>
      <c r="E37" s="28">
        <v>0.21568627450980399</v>
      </c>
      <c r="F37" s="12">
        <v>53</v>
      </c>
      <c r="G37" s="12">
        <v>23</v>
      </c>
      <c r="H37" s="12">
        <v>5</v>
      </c>
      <c r="I37" s="12">
        <v>10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1</v>
      </c>
    </row>
    <row r="38" spans="1:16" ht="22.5" x14ac:dyDescent="0.25">
      <c r="A38" s="27" t="s">
        <v>378</v>
      </c>
      <c r="B38" s="27" t="s">
        <v>379</v>
      </c>
      <c r="C38" s="12">
        <v>45</v>
      </c>
      <c r="D38" s="12">
        <v>21</v>
      </c>
      <c r="E38" s="28">
        <v>1.1428571428571399</v>
      </c>
      <c r="F38" s="12">
        <v>11</v>
      </c>
      <c r="G38" s="12">
        <v>5</v>
      </c>
      <c r="H38" s="12">
        <v>5</v>
      </c>
      <c r="I38" s="12">
        <v>6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3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7" t="s">
        <v>384</v>
      </c>
      <c r="B41" s="27" t="s">
        <v>385</v>
      </c>
      <c r="C41" s="12">
        <v>116</v>
      </c>
      <c r="D41" s="12">
        <v>109</v>
      </c>
      <c r="E41" s="28">
        <v>6.4220183486238494E-2</v>
      </c>
      <c r="F41" s="12">
        <v>6</v>
      </c>
      <c r="G41" s="12">
        <v>2</v>
      </c>
      <c r="H41" s="12">
        <v>20</v>
      </c>
      <c r="I41" s="12">
        <v>14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1">
        <v>6</v>
      </c>
    </row>
    <row r="42" spans="1:16" x14ac:dyDescent="0.25">
      <c r="A42" s="198" t="s">
        <v>386</v>
      </c>
      <c r="B42" s="199"/>
      <c r="C42" s="24">
        <v>1056</v>
      </c>
      <c r="D42" s="24">
        <v>983</v>
      </c>
      <c r="E42" s="25">
        <v>7.4262461851475101E-2</v>
      </c>
      <c r="F42" s="24">
        <v>329</v>
      </c>
      <c r="G42" s="24">
        <v>82</v>
      </c>
      <c r="H42" s="24">
        <v>107</v>
      </c>
      <c r="I42" s="24">
        <v>73</v>
      </c>
      <c r="J42" s="24">
        <v>3</v>
      </c>
      <c r="K42" s="24">
        <v>0</v>
      </c>
      <c r="L42" s="24">
        <v>0</v>
      </c>
      <c r="M42" s="24">
        <v>0</v>
      </c>
      <c r="N42" s="24">
        <v>1</v>
      </c>
      <c r="O42" s="24">
        <v>0</v>
      </c>
      <c r="P42" s="26">
        <v>34</v>
      </c>
    </row>
    <row r="43" spans="1:16" x14ac:dyDescent="0.25">
      <c r="A43" s="27" t="s">
        <v>387</v>
      </c>
      <c r="B43" s="27" t="s">
        <v>388</v>
      </c>
      <c r="C43" s="12">
        <v>17</v>
      </c>
      <c r="D43" s="12">
        <v>17</v>
      </c>
      <c r="E43" s="28">
        <v>0</v>
      </c>
      <c r="F43" s="12">
        <v>1</v>
      </c>
      <c r="G43" s="12">
        <v>0</v>
      </c>
      <c r="H43" s="12">
        <v>1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7" t="s">
        <v>389</v>
      </c>
      <c r="B44" s="27" t="s">
        <v>390</v>
      </c>
      <c r="C44" s="12">
        <v>1015</v>
      </c>
      <c r="D44" s="12">
        <v>954</v>
      </c>
      <c r="E44" s="28">
        <v>6.3941299790356398E-2</v>
      </c>
      <c r="F44" s="12">
        <v>328</v>
      </c>
      <c r="G44" s="12">
        <v>82</v>
      </c>
      <c r="H44" s="12">
        <v>106</v>
      </c>
      <c r="I44" s="12">
        <v>72</v>
      </c>
      <c r="J44" s="12">
        <v>3</v>
      </c>
      <c r="K44" s="12">
        <v>0</v>
      </c>
      <c r="L44" s="12">
        <v>0</v>
      </c>
      <c r="M44" s="12">
        <v>0</v>
      </c>
      <c r="N44" s="12">
        <v>1</v>
      </c>
      <c r="O44" s="12">
        <v>0</v>
      </c>
      <c r="P44" s="21">
        <v>33</v>
      </c>
    </row>
    <row r="45" spans="1:16" x14ac:dyDescent="0.25">
      <c r="A45" s="27" t="s">
        <v>391</v>
      </c>
      <c r="B45" s="27" t="s">
        <v>392</v>
      </c>
      <c r="C45" s="12">
        <v>1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7" t="s">
        <v>393</v>
      </c>
      <c r="B46" s="27" t="s">
        <v>394</v>
      </c>
      <c r="C46" s="12">
        <v>4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7" t="s">
        <v>397</v>
      </c>
      <c r="B48" s="27" t="s">
        <v>398</v>
      </c>
      <c r="C48" s="12">
        <v>14</v>
      </c>
      <c r="D48" s="12">
        <v>7</v>
      </c>
      <c r="E48" s="28">
        <v>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7" t="s">
        <v>399</v>
      </c>
      <c r="B49" s="27" t="s">
        <v>400</v>
      </c>
      <c r="C49" s="12">
        <v>5</v>
      </c>
      <c r="D49" s="12">
        <v>5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1</v>
      </c>
    </row>
    <row r="50" spans="1:16" x14ac:dyDescent="0.25">
      <c r="A50" s="198" t="s">
        <v>401</v>
      </c>
      <c r="B50" s="199"/>
      <c r="C50" s="24">
        <v>924</v>
      </c>
      <c r="D50" s="24">
        <v>717</v>
      </c>
      <c r="E50" s="25">
        <v>0.28870292887029297</v>
      </c>
      <c r="F50" s="24">
        <v>1</v>
      </c>
      <c r="G50" s="24">
        <v>1</v>
      </c>
      <c r="H50" s="24">
        <v>89</v>
      </c>
      <c r="I50" s="24">
        <v>57</v>
      </c>
      <c r="J50" s="24">
        <v>53</v>
      </c>
      <c r="K50" s="24">
        <v>19</v>
      </c>
      <c r="L50" s="24">
        <v>0</v>
      </c>
      <c r="M50" s="24">
        <v>0</v>
      </c>
      <c r="N50" s="24">
        <v>3</v>
      </c>
      <c r="O50" s="24">
        <v>0</v>
      </c>
      <c r="P50" s="26">
        <v>14</v>
      </c>
    </row>
    <row r="51" spans="1:16" x14ac:dyDescent="0.25">
      <c r="A51" s="27" t="s">
        <v>402</v>
      </c>
      <c r="B51" s="27" t="s">
        <v>403</v>
      </c>
      <c r="C51" s="12">
        <v>656</v>
      </c>
      <c r="D51" s="12">
        <v>503</v>
      </c>
      <c r="E51" s="28">
        <v>0.30417495029821101</v>
      </c>
      <c r="F51" s="12">
        <v>0</v>
      </c>
      <c r="G51" s="12">
        <v>0</v>
      </c>
      <c r="H51" s="12">
        <v>57</v>
      </c>
      <c r="I51" s="12">
        <v>34</v>
      </c>
      <c r="J51" s="12">
        <v>38</v>
      </c>
      <c r="K51" s="12">
        <v>12</v>
      </c>
      <c r="L51" s="12">
        <v>0</v>
      </c>
      <c r="M51" s="12">
        <v>0</v>
      </c>
      <c r="N51" s="12">
        <v>0</v>
      </c>
      <c r="O51" s="12">
        <v>0</v>
      </c>
      <c r="P51" s="21">
        <v>4</v>
      </c>
    </row>
    <row r="52" spans="1:16" x14ac:dyDescent="0.25">
      <c r="A52" s="27" t="s">
        <v>404</v>
      </c>
      <c r="B52" s="27" t="s">
        <v>405</v>
      </c>
      <c r="C52" s="12">
        <v>1</v>
      </c>
      <c r="D52" s="12">
        <v>2</v>
      </c>
      <c r="E52" s="28">
        <v>-0.5</v>
      </c>
      <c r="F52" s="12">
        <v>0</v>
      </c>
      <c r="G52" s="12">
        <v>0</v>
      </c>
      <c r="H52" s="12">
        <v>0</v>
      </c>
      <c r="I52" s="12">
        <v>0</v>
      </c>
      <c r="J52" s="12">
        <v>2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7" t="s">
        <v>406</v>
      </c>
      <c r="B53" s="27" t="s">
        <v>407</v>
      </c>
      <c r="C53" s="12">
        <v>22</v>
      </c>
      <c r="D53" s="12">
        <v>46</v>
      </c>
      <c r="E53" s="28">
        <v>-0.52173913043478304</v>
      </c>
      <c r="F53" s="12">
        <v>0</v>
      </c>
      <c r="G53" s="12">
        <v>0</v>
      </c>
      <c r="H53" s="12">
        <v>3</v>
      </c>
      <c r="I53" s="12">
        <v>2</v>
      </c>
      <c r="J53" s="12">
        <v>4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1">
        <v>5</v>
      </c>
    </row>
    <row r="54" spans="1:16" ht="22.5" x14ac:dyDescent="0.25">
      <c r="A54" s="27" t="s">
        <v>408</v>
      </c>
      <c r="B54" s="27" t="s">
        <v>409</v>
      </c>
      <c r="C54" s="12">
        <v>2</v>
      </c>
      <c r="D54" s="12">
        <v>6</v>
      </c>
      <c r="E54" s="28">
        <v>-0.66666666666666696</v>
      </c>
      <c r="F54" s="12">
        <v>0</v>
      </c>
      <c r="G54" s="12">
        <v>0</v>
      </c>
      <c r="H54" s="12">
        <v>1</v>
      </c>
      <c r="I54" s="12">
        <v>0</v>
      </c>
      <c r="J54" s="12">
        <v>1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1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1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7" t="s">
        <v>412</v>
      </c>
      <c r="B56" s="27" t="s">
        <v>413</v>
      </c>
      <c r="C56" s="12">
        <v>5</v>
      </c>
      <c r="D56" s="12">
        <v>21</v>
      </c>
      <c r="E56" s="28">
        <v>-0.76190476190476197</v>
      </c>
      <c r="F56" s="12">
        <v>0</v>
      </c>
      <c r="G56" s="12">
        <v>0</v>
      </c>
      <c r="H56" s="12">
        <v>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21">
        <v>1</v>
      </c>
    </row>
    <row r="57" spans="1:16" ht="22.5" x14ac:dyDescent="0.25">
      <c r="A57" s="27" t="s">
        <v>414</v>
      </c>
      <c r="B57" s="27" t="s">
        <v>415</v>
      </c>
      <c r="C57" s="12">
        <v>19</v>
      </c>
      <c r="D57" s="12">
        <v>20</v>
      </c>
      <c r="E57" s="28">
        <v>-0.05</v>
      </c>
      <c r="F57" s="12">
        <v>1</v>
      </c>
      <c r="G57" s="12">
        <v>1</v>
      </c>
      <c r="H57" s="12">
        <v>2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1</v>
      </c>
    </row>
    <row r="58" spans="1:16" ht="22.5" x14ac:dyDescent="0.25">
      <c r="A58" s="27" t="s">
        <v>416</v>
      </c>
      <c r="B58" s="27" t="s">
        <v>417</v>
      </c>
      <c r="C58" s="12">
        <v>2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7" t="s">
        <v>418</v>
      </c>
      <c r="B59" s="27" t="s">
        <v>419</v>
      </c>
      <c r="C59" s="12">
        <v>5</v>
      </c>
      <c r="D59" s="12">
        <v>4</v>
      </c>
      <c r="E59" s="28">
        <v>0.25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7" t="s">
        <v>420</v>
      </c>
      <c r="B60" s="27" t="s">
        <v>421</v>
      </c>
      <c r="C60" s="12">
        <v>6</v>
      </c>
      <c r="D60" s="12">
        <v>2</v>
      </c>
      <c r="E60" s="28">
        <v>2</v>
      </c>
      <c r="F60" s="12">
        <v>0</v>
      </c>
      <c r="G60" s="12">
        <v>0</v>
      </c>
      <c r="H60" s="12">
        <v>2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1</v>
      </c>
    </row>
    <row r="61" spans="1:16" ht="33.75" x14ac:dyDescent="0.25">
      <c r="A61" s="27" t="s">
        <v>422</v>
      </c>
      <c r="B61" s="27" t="s">
        <v>423</v>
      </c>
      <c r="C61" s="12">
        <v>26</v>
      </c>
      <c r="D61" s="12">
        <v>17</v>
      </c>
      <c r="E61" s="28">
        <v>0.52941176470588203</v>
      </c>
      <c r="F61" s="12">
        <v>0</v>
      </c>
      <c r="G61" s="12">
        <v>0</v>
      </c>
      <c r="H61" s="12">
        <v>5</v>
      </c>
      <c r="I61" s="12">
        <v>3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1</v>
      </c>
    </row>
    <row r="62" spans="1:16" x14ac:dyDescent="0.25">
      <c r="A62" s="27" t="s">
        <v>424</v>
      </c>
      <c r="B62" s="27" t="s">
        <v>425</v>
      </c>
      <c r="C62" s="12">
        <v>20</v>
      </c>
      <c r="D62" s="12">
        <v>17</v>
      </c>
      <c r="E62" s="28">
        <v>0.17647058823529399</v>
      </c>
      <c r="F62" s="12">
        <v>0</v>
      </c>
      <c r="G62" s="12">
        <v>0</v>
      </c>
      <c r="H62" s="12">
        <v>2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2.5" x14ac:dyDescent="0.25">
      <c r="A63" s="27" t="s">
        <v>426</v>
      </c>
      <c r="B63" s="27" t="s">
        <v>427</v>
      </c>
      <c r="C63" s="12">
        <v>31</v>
      </c>
      <c r="D63" s="12">
        <v>19</v>
      </c>
      <c r="E63" s="28">
        <v>0.63157894736842102</v>
      </c>
      <c r="F63" s="12">
        <v>0</v>
      </c>
      <c r="G63" s="12">
        <v>0</v>
      </c>
      <c r="H63" s="12">
        <v>4</v>
      </c>
      <c r="I63" s="12">
        <v>4</v>
      </c>
      <c r="J63" s="12">
        <v>4</v>
      </c>
      <c r="K63" s="12">
        <v>2</v>
      </c>
      <c r="L63" s="12">
        <v>0</v>
      </c>
      <c r="M63" s="12">
        <v>0</v>
      </c>
      <c r="N63" s="12">
        <v>1</v>
      </c>
      <c r="O63" s="12">
        <v>0</v>
      </c>
      <c r="P63" s="21">
        <v>0</v>
      </c>
    </row>
    <row r="64" spans="1:16" ht="22.5" x14ac:dyDescent="0.25">
      <c r="A64" s="27" t="s">
        <v>428</v>
      </c>
      <c r="B64" s="27" t="s">
        <v>429</v>
      </c>
      <c r="C64" s="12">
        <v>99</v>
      </c>
      <c r="D64" s="12">
        <v>51</v>
      </c>
      <c r="E64" s="28">
        <v>0.94117647058823495</v>
      </c>
      <c r="F64" s="12">
        <v>0</v>
      </c>
      <c r="G64" s="12">
        <v>0</v>
      </c>
      <c r="H64" s="12">
        <v>9</v>
      </c>
      <c r="I64" s="12">
        <v>9</v>
      </c>
      <c r="J64" s="12">
        <v>3</v>
      </c>
      <c r="K64" s="12">
        <v>3</v>
      </c>
      <c r="L64" s="12">
        <v>0</v>
      </c>
      <c r="M64" s="12">
        <v>0</v>
      </c>
      <c r="N64" s="12">
        <v>0</v>
      </c>
      <c r="O64" s="12">
        <v>0</v>
      </c>
      <c r="P64" s="21">
        <v>0</v>
      </c>
    </row>
    <row r="65" spans="1:16" ht="33.75" x14ac:dyDescent="0.25">
      <c r="A65" s="27" t="s">
        <v>430</v>
      </c>
      <c r="B65" s="27" t="s">
        <v>431</v>
      </c>
      <c r="C65" s="12">
        <v>5</v>
      </c>
      <c r="D65" s="12">
        <v>4</v>
      </c>
      <c r="E65" s="28">
        <v>0.25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7" t="s">
        <v>432</v>
      </c>
      <c r="B66" s="27" t="s">
        <v>433</v>
      </c>
      <c r="C66" s="12">
        <v>2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7" t="s">
        <v>434</v>
      </c>
      <c r="B67" s="27" t="s">
        <v>435</v>
      </c>
      <c r="C67" s="12">
        <v>22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4</v>
      </c>
      <c r="E68" s="28">
        <v>-1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7" t="s">
        <v>442</v>
      </c>
      <c r="B71" s="27" t="s">
        <v>443</v>
      </c>
      <c r="C71" s="12">
        <v>1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8" t="s">
        <v>444</v>
      </c>
      <c r="B72" s="199"/>
      <c r="C72" s="24">
        <v>5</v>
      </c>
      <c r="D72" s="24">
        <v>1</v>
      </c>
      <c r="E72" s="25">
        <v>4</v>
      </c>
      <c r="F72" s="24">
        <v>0</v>
      </c>
      <c r="G72" s="24">
        <v>0</v>
      </c>
      <c r="H72" s="24">
        <v>3</v>
      </c>
      <c r="I72" s="24">
        <v>3</v>
      </c>
      <c r="J72" s="24">
        <v>0</v>
      </c>
      <c r="K72" s="24">
        <v>0</v>
      </c>
      <c r="L72" s="24">
        <v>0</v>
      </c>
      <c r="M72" s="24">
        <v>1</v>
      </c>
      <c r="N72" s="24">
        <v>0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2">
        <v>5</v>
      </c>
      <c r="D73" s="12">
        <v>1</v>
      </c>
      <c r="E73" s="28">
        <v>4</v>
      </c>
      <c r="F73" s="12">
        <v>0</v>
      </c>
      <c r="G73" s="12">
        <v>0</v>
      </c>
      <c r="H73" s="12">
        <v>3</v>
      </c>
      <c r="I73" s="12">
        <v>3</v>
      </c>
      <c r="J73" s="12">
        <v>0</v>
      </c>
      <c r="K73" s="12">
        <v>0</v>
      </c>
      <c r="L73" s="12">
        <v>0</v>
      </c>
      <c r="M73" s="12">
        <v>1</v>
      </c>
      <c r="N73" s="12">
        <v>0</v>
      </c>
      <c r="O73" s="12">
        <v>0</v>
      </c>
      <c r="P73" s="21">
        <v>2</v>
      </c>
    </row>
    <row r="74" spans="1:16" x14ac:dyDescent="0.25">
      <c r="A74" s="198" t="s">
        <v>447</v>
      </c>
      <c r="B74" s="199"/>
      <c r="C74" s="24">
        <v>189</v>
      </c>
      <c r="D74" s="24">
        <v>146</v>
      </c>
      <c r="E74" s="25">
        <v>0.29452054794520499</v>
      </c>
      <c r="F74" s="24">
        <v>5</v>
      </c>
      <c r="G74" s="24">
        <v>2</v>
      </c>
      <c r="H74" s="24">
        <v>22</v>
      </c>
      <c r="I74" s="24">
        <v>13</v>
      </c>
      <c r="J74" s="24">
        <v>1</v>
      </c>
      <c r="K74" s="24">
        <v>0</v>
      </c>
      <c r="L74" s="24">
        <v>0</v>
      </c>
      <c r="M74" s="24">
        <v>2</v>
      </c>
      <c r="N74" s="24">
        <v>4</v>
      </c>
      <c r="O74" s="24">
        <v>0</v>
      </c>
      <c r="P74" s="26">
        <v>6</v>
      </c>
    </row>
    <row r="75" spans="1:16" x14ac:dyDescent="0.25">
      <c r="A75" s="27" t="s">
        <v>448</v>
      </c>
      <c r="B75" s="27" t="s">
        <v>449</v>
      </c>
      <c r="C75" s="12">
        <v>42</v>
      </c>
      <c r="D75" s="12">
        <v>52</v>
      </c>
      <c r="E75" s="28">
        <v>-0.19230769230769201</v>
      </c>
      <c r="F75" s="12">
        <v>0</v>
      </c>
      <c r="G75" s="12">
        <v>0</v>
      </c>
      <c r="H75" s="12">
        <v>5</v>
      </c>
      <c r="I75" s="12">
        <v>5</v>
      </c>
      <c r="J75" s="12">
        <v>0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1">
        <v>2</v>
      </c>
    </row>
    <row r="76" spans="1:16" ht="33.75" x14ac:dyDescent="0.25">
      <c r="A76" s="27" t="s">
        <v>450</v>
      </c>
      <c r="B76" s="27" t="s">
        <v>451</v>
      </c>
      <c r="C76" s="12">
        <v>12</v>
      </c>
      <c r="D76" s="12">
        <v>6</v>
      </c>
      <c r="E76" s="28">
        <v>1</v>
      </c>
      <c r="F76" s="12">
        <v>0</v>
      </c>
      <c r="G76" s="12">
        <v>0</v>
      </c>
      <c r="H76" s="12">
        <v>4</v>
      </c>
      <c r="I76" s="12">
        <v>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7" t="s">
        <v>452</v>
      </c>
      <c r="B77" s="27" t="s">
        <v>453</v>
      </c>
      <c r="C77" s="12">
        <v>99</v>
      </c>
      <c r="D77" s="12">
        <v>55</v>
      </c>
      <c r="E77" s="28">
        <v>0.8</v>
      </c>
      <c r="F77" s="12">
        <v>5</v>
      </c>
      <c r="G77" s="12">
        <v>2</v>
      </c>
      <c r="H77" s="12">
        <v>8</v>
      </c>
      <c r="I77" s="12">
        <v>4</v>
      </c>
      <c r="J77" s="12">
        <v>0</v>
      </c>
      <c r="K77" s="12">
        <v>0</v>
      </c>
      <c r="L77" s="12">
        <v>0</v>
      </c>
      <c r="M77" s="12">
        <v>2</v>
      </c>
      <c r="N77" s="12">
        <v>0</v>
      </c>
      <c r="O77" s="12">
        <v>0</v>
      </c>
      <c r="P77" s="21">
        <v>1</v>
      </c>
    </row>
    <row r="78" spans="1:16" x14ac:dyDescent="0.25">
      <c r="A78" s="27" t="s">
        <v>454</v>
      </c>
      <c r="B78" s="27" t="s">
        <v>455</v>
      </c>
      <c r="C78" s="12">
        <v>8</v>
      </c>
      <c r="D78" s="12">
        <v>3</v>
      </c>
      <c r="E78" s="28">
        <v>1.6666666666666701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7" t="s">
        <v>456</v>
      </c>
      <c r="B79" s="27" t="s">
        <v>457</v>
      </c>
      <c r="C79" s="12">
        <v>26</v>
      </c>
      <c r="D79" s="12">
        <v>20</v>
      </c>
      <c r="E79" s="28">
        <v>0.3</v>
      </c>
      <c r="F79" s="12">
        <v>0</v>
      </c>
      <c r="G79" s="12">
        <v>0</v>
      </c>
      <c r="H79" s="12">
        <v>4</v>
      </c>
      <c r="I79" s="12">
        <v>2</v>
      </c>
      <c r="J79" s="12">
        <v>1</v>
      </c>
      <c r="K79" s="12">
        <v>0</v>
      </c>
      <c r="L79" s="12">
        <v>0</v>
      </c>
      <c r="M79" s="12">
        <v>0</v>
      </c>
      <c r="N79" s="12">
        <v>2</v>
      </c>
      <c r="O79" s="12">
        <v>0</v>
      </c>
      <c r="P79" s="21">
        <v>3</v>
      </c>
    </row>
    <row r="80" spans="1:16" ht="33.75" x14ac:dyDescent="0.25">
      <c r="A80" s="27" t="s">
        <v>458</v>
      </c>
      <c r="B80" s="27" t="s">
        <v>459</v>
      </c>
      <c r="C80" s="12">
        <v>2</v>
      </c>
      <c r="D80" s="12">
        <v>2</v>
      </c>
      <c r="E80" s="28">
        <v>0</v>
      </c>
      <c r="F80" s="12">
        <v>0</v>
      </c>
      <c r="G80" s="12">
        <v>0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8</v>
      </c>
      <c r="E81" s="28">
        <v>-1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25">
      <c r="A82" s="198" t="s">
        <v>462</v>
      </c>
      <c r="B82" s="199"/>
      <c r="C82" s="24">
        <v>104</v>
      </c>
      <c r="D82" s="24">
        <v>99</v>
      </c>
      <c r="E82" s="25">
        <v>5.0505050505050497E-2</v>
      </c>
      <c r="F82" s="24">
        <v>0</v>
      </c>
      <c r="G82" s="24">
        <v>0</v>
      </c>
      <c r="H82" s="24">
        <v>8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3</v>
      </c>
      <c r="O82" s="24">
        <v>0</v>
      </c>
      <c r="P82" s="26">
        <v>0</v>
      </c>
    </row>
    <row r="83" spans="1:16" x14ac:dyDescent="0.25">
      <c r="A83" s="27" t="s">
        <v>463</v>
      </c>
      <c r="B83" s="27" t="s">
        <v>464</v>
      </c>
      <c r="C83" s="12">
        <v>40</v>
      </c>
      <c r="D83" s="12">
        <v>27</v>
      </c>
      <c r="E83" s="28">
        <v>0.48148148148148101</v>
      </c>
      <c r="F83" s="12">
        <v>0</v>
      </c>
      <c r="G83" s="12">
        <v>0</v>
      </c>
      <c r="H83" s="12">
        <v>3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21">
        <v>0</v>
      </c>
    </row>
    <row r="84" spans="1:16" x14ac:dyDescent="0.25">
      <c r="A84" s="27" t="s">
        <v>465</v>
      </c>
      <c r="B84" s="27" t="s">
        <v>466</v>
      </c>
      <c r="C84" s="12">
        <v>64</v>
      </c>
      <c r="D84" s="12">
        <v>72</v>
      </c>
      <c r="E84" s="28">
        <v>-0.11111111111111099</v>
      </c>
      <c r="F84" s="12">
        <v>0</v>
      </c>
      <c r="G84" s="12">
        <v>0</v>
      </c>
      <c r="H84" s="12">
        <v>5</v>
      </c>
      <c r="I84" s="12">
        <v>3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1">
        <v>0</v>
      </c>
    </row>
    <row r="85" spans="1:16" x14ac:dyDescent="0.25">
      <c r="A85" s="198" t="s">
        <v>467</v>
      </c>
      <c r="B85" s="199"/>
      <c r="C85" s="24">
        <v>390</v>
      </c>
      <c r="D85" s="24">
        <v>409</v>
      </c>
      <c r="E85" s="25">
        <v>-4.6454767726161403E-2</v>
      </c>
      <c r="F85" s="24">
        <v>3</v>
      </c>
      <c r="G85" s="24">
        <v>0</v>
      </c>
      <c r="H85" s="24">
        <v>144</v>
      </c>
      <c r="I85" s="24">
        <v>103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6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1</v>
      </c>
      <c r="E87" s="28">
        <v>-1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7" t="s">
        <v>474</v>
      </c>
      <c r="B89" s="27" t="s">
        <v>475</v>
      </c>
      <c r="C89" s="12">
        <v>18</v>
      </c>
      <c r="D89" s="12">
        <v>15</v>
      </c>
      <c r="E89" s="28">
        <v>0.2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7" t="s">
        <v>476</v>
      </c>
      <c r="B90" s="27" t="s">
        <v>477</v>
      </c>
      <c r="C90" s="12">
        <v>1</v>
      </c>
      <c r="D90" s="12">
        <v>3</v>
      </c>
      <c r="E90" s="28">
        <v>-0.66666666666666696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7" t="s">
        <v>478</v>
      </c>
      <c r="B91" s="27" t="s">
        <v>479</v>
      </c>
      <c r="C91" s="12">
        <v>21</v>
      </c>
      <c r="D91" s="12">
        <v>27</v>
      </c>
      <c r="E91" s="28">
        <v>-0.22222222222222199</v>
      </c>
      <c r="F91" s="12">
        <v>0</v>
      </c>
      <c r="G91" s="12">
        <v>0</v>
      </c>
      <c r="H91" s="12">
        <v>3</v>
      </c>
      <c r="I91" s="12">
        <v>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25">
      <c r="A92" s="27" t="s">
        <v>480</v>
      </c>
      <c r="B92" s="27" t="s">
        <v>481</v>
      </c>
      <c r="C92" s="12">
        <v>69</v>
      </c>
      <c r="D92" s="12">
        <v>71</v>
      </c>
      <c r="E92" s="28">
        <v>-2.8169014084507001E-2</v>
      </c>
      <c r="F92" s="12">
        <v>1</v>
      </c>
      <c r="G92" s="12">
        <v>0</v>
      </c>
      <c r="H92" s="12">
        <v>24</v>
      </c>
      <c r="I92" s="12">
        <v>18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4</v>
      </c>
    </row>
    <row r="93" spans="1:16" x14ac:dyDescent="0.25">
      <c r="A93" s="27" t="s">
        <v>482</v>
      </c>
      <c r="B93" s="27" t="s">
        <v>483</v>
      </c>
      <c r="C93" s="12">
        <v>24</v>
      </c>
      <c r="D93" s="12">
        <v>32</v>
      </c>
      <c r="E93" s="28">
        <v>-0.25</v>
      </c>
      <c r="F93" s="12">
        <v>0</v>
      </c>
      <c r="G93" s="12">
        <v>0</v>
      </c>
      <c r="H93" s="12">
        <v>2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1</v>
      </c>
    </row>
    <row r="94" spans="1:16" x14ac:dyDescent="0.25">
      <c r="A94" s="27" t="s">
        <v>484</v>
      </c>
      <c r="B94" s="27" t="s">
        <v>485</v>
      </c>
      <c r="C94" s="12">
        <v>250</v>
      </c>
      <c r="D94" s="12">
        <v>259</v>
      </c>
      <c r="E94" s="28">
        <v>-3.47490347490347E-2</v>
      </c>
      <c r="F94" s="12">
        <v>2</v>
      </c>
      <c r="G94" s="12">
        <v>0</v>
      </c>
      <c r="H94" s="12">
        <v>114</v>
      </c>
      <c r="I94" s="12">
        <v>82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1</v>
      </c>
    </row>
    <row r="95" spans="1:16" ht="22.5" x14ac:dyDescent="0.25">
      <c r="A95" s="27" t="s">
        <v>486</v>
      </c>
      <c r="B95" s="27" t="s">
        <v>487</v>
      </c>
      <c r="C95" s="12">
        <v>3</v>
      </c>
      <c r="D95" s="12">
        <v>1</v>
      </c>
      <c r="E95" s="28">
        <v>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7" t="s">
        <v>488</v>
      </c>
      <c r="B96" s="27" t="s">
        <v>489</v>
      </c>
      <c r="C96" s="12">
        <v>4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8" t="s">
        <v>490</v>
      </c>
      <c r="B97" s="199"/>
      <c r="C97" s="24">
        <v>8353</v>
      </c>
      <c r="D97" s="24">
        <v>7185</v>
      </c>
      <c r="E97" s="25">
        <v>0.162560890744607</v>
      </c>
      <c r="F97" s="24">
        <v>130</v>
      </c>
      <c r="G97" s="24">
        <v>70</v>
      </c>
      <c r="H97" s="24">
        <v>1821</v>
      </c>
      <c r="I97" s="24">
        <v>1341</v>
      </c>
      <c r="J97" s="24">
        <v>4</v>
      </c>
      <c r="K97" s="24">
        <v>1</v>
      </c>
      <c r="L97" s="24">
        <v>1</v>
      </c>
      <c r="M97" s="24">
        <v>2</v>
      </c>
      <c r="N97" s="24">
        <v>22</v>
      </c>
      <c r="O97" s="24">
        <v>0</v>
      </c>
      <c r="P97" s="26">
        <v>393</v>
      </c>
    </row>
    <row r="98" spans="1:16" x14ac:dyDescent="0.25">
      <c r="A98" s="27" t="s">
        <v>491</v>
      </c>
      <c r="B98" s="27" t="s">
        <v>492</v>
      </c>
      <c r="C98" s="12">
        <v>1622</v>
      </c>
      <c r="D98" s="12">
        <v>1183</v>
      </c>
      <c r="E98" s="28">
        <v>0.37109044801352498</v>
      </c>
      <c r="F98" s="12">
        <v>46</v>
      </c>
      <c r="G98" s="12">
        <v>28</v>
      </c>
      <c r="H98" s="12">
        <v>367</v>
      </c>
      <c r="I98" s="12">
        <v>252</v>
      </c>
      <c r="J98" s="12">
        <v>1</v>
      </c>
      <c r="K98" s="12">
        <v>0</v>
      </c>
      <c r="L98" s="12">
        <v>0</v>
      </c>
      <c r="M98" s="12">
        <v>1</v>
      </c>
      <c r="N98" s="12">
        <v>0</v>
      </c>
      <c r="O98" s="12">
        <v>0</v>
      </c>
      <c r="P98" s="21">
        <v>81</v>
      </c>
    </row>
    <row r="99" spans="1:16" x14ac:dyDescent="0.25">
      <c r="A99" s="27" t="s">
        <v>493</v>
      </c>
      <c r="B99" s="27" t="s">
        <v>494</v>
      </c>
      <c r="C99" s="12">
        <v>706</v>
      </c>
      <c r="D99" s="12">
        <v>687</v>
      </c>
      <c r="E99" s="28">
        <v>2.76564774381368E-2</v>
      </c>
      <c r="F99" s="12">
        <v>10</v>
      </c>
      <c r="G99" s="12">
        <v>6</v>
      </c>
      <c r="H99" s="12">
        <v>267</v>
      </c>
      <c r="I99" s="12">
        <v>201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1">
        <v>75</v>
      </c>
    </row>
    <row r="100" spans="1:16" ht="33.75" x14ac:dyDescent="0.25">
      <c r="A100" s="27" t="s">
        <v>495</v>
      </c>
      <c r="B100" s="27" t="s">
        <v>496</v>
      </c>
      <c r="C100" s="12">
        <v>78</v>
      </c>
      <c r="D100" s="12">
        <v>69</v>
      </c>
      <c r="E100" s="28">
        <v>0.13043478260869601</v>
      </c>
      <c r="F100" s="12">
        <v>1</v>
      </c>
      <c r="G100" s="12">
        <v>0</v>
      </c>
      <c r="H100" s="12">
        <v>28</v>
      </c>
      <c r="I100" s="12">
        <v>33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1">
        <v>21</v>
      </c>
    </row>
    <row r="101" spans="1:16" ht="22.5" x14ac:dyDescent="0.25">
      <c r="A101" s="27" t="s">
        <v>497</v>
      </c>
      <c r="B101" s="27" t="s">
        <v>498</v>
      </c>
      <c r="C101" s="12">
        <v>1406</v>
      </c>
      <c r="D101" s="12">
        <v>1073</v>
      </c>
      <c r="E101" s="28">
        <v>0.31034482758620702</v>
      </c>
      <c r="F101" s="12">
        <v>7</v>
      </c>
      <c r="G101" s="12">
        <v>3</v>
      </c>
      <c r="H101" s="12">
        <v>266</v>
      </c>
      <c r="I101" s="12">
        <v>216</v>
      </c>
      <c r="J101" s="12">
        <v>1</v>
      </c>
      <c r="K101" s="12">
        <v>0</v>
      </c>
      <c r="L101" s="12">
        <v>1</v>
      </c>
      <c r="M101" s="12">
        <v>0</v>
      </c>
      <c r="N101" s="12">
        <v>0</v>
      </c>
      <c r="O101" s="12">
        <v>0</v>
      </c>
      <c r="P101" s="21">
        <v>42</v>
      </c>
    </row>
    <row r="102" spans="1:16" x14ac:dyDescent="0.25">
      <c r="A102" s="27" t="s">
        <v>499</v>
      </c>
      <c r="B102" s="27" t="s">
        <v>500</v>
      </c>
      <c r="C102" s="12">
        <v>56</v>
      </c>
      <c r="D102" s="12">
        <v>39</v>
      </c>
      <c r="E102" s="28">
        <v>0.43589743589743601</v>
      </c>
      <c r="F102" s="12">
        <v>1</v>
      </c>
      <c r="G102" s="12">
        <v>0</v>
      </c>
      <c r="H102" s="12">
        <v>7</v>
      </c>
      <c r="I102" s="12">
        <v>6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1</v>
      </c>
    </row>
    <row r="103" spans="1:16" ht="22.5" x14ac:dyDescent="0.25">
      <c r="A103" s="27" t="s">
        <v>501</v>
      </c>
      <c r="B103" s="27" t="s">
        <v>502</v>
      </c>
      <c r="C103" s="12">
        <v>56</v>
      </c>
      <c r="D103" s="12">
        <v>70</v>
      </c>
      <c r="E103" s="28">
        <v>-0.2</v>
      </c>
      <c r="F103" s="12">
        <v>7</v>
      </c>
      <c r="G103" s="12">
        <v>4</v>
      </c>
      <c r="H103" s="12">
        <v>19</v>
      </c>
      <c r="I103" s="12">
        <v>13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7</v>
      </c>
    </row>
    <row r="104" spans="1:16" x14ac:dyDescent="0.25">
      <c r="A104" s="27" t="s">
        <v>503</v>
      </c>
      <c r="B104" s="27" t="s">
        <v>504</v>
      </c>
      <c r="C104" s="12">
        <v>210</v>
      </c>
      <c r="D104" s="12">
        <v>164</v>
      </c>
      <c r="E104" s="28">
        <v>0.28048780487804897</v>
      </c>
      <c r="F104" s="12">
        <v>1</v>
      </c>
      <c r="G104" s="12">
        <v>0</v>
      </c>
      <c r="H104" s="12">
        <v>12</v>
      </c>
      <c r="I104" s="12">
        <v>6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7</v>
      </c>
    </row>
    <row r="105" spans="1:16" x14ac:dyDescent="0.25">
      <c r="A105" s="27" t="s">
        <v>505</v>
      </c>
      <c r="B105" s="27" t="s">
        <v>506</v>
      </c>
      <c r="C105" s="12">
        <v>2366</v>
      </c>
      <c r="D105" s="12">
        <v>2125</v>
      </c>
      <c r="E105" s="28">
        <v>0.113411764705882</v>
      </c>
      <c r="F105" s="12">
        <v>11</v>
      </c>
      <c r="G105" s="12">
        <v>7</v>
      </c>
      <c r="H105" s="12">
        <v>518</v>
      </c>
      <c r="I105" s="12">
        <v>369</v>
      </c>
      <c r="J105" s="12">
        <v>0</v>
      </c>
      <c r="K105" s="12">
        <v>0</v>
      </c>
      <c r="L105" s="12">
        <v>0</v>
      </c>
      <c r="M105" s="12">
        <v>0</v>
      </c>
      <c r="N105" s="12">
        <v>10</v>
      </c>
      <c r="O105" s="12">
        <v>0</v>
      </c>
      <c r="P105" s="21">
        <v>82</v>
      </c>
    </row>
    <row r="106" spans="1:16" ht="22.5" x14ac:dyDescent="0.25">
      <c r="A106" s="27" t="s">
        <v>507</v>
      </c>
      <c r="B106" s="27" t="s">
        <v>508</v>
      </c>
      <c r="C106" s="12">
        <v>411</v>
      </c>
      <c r="D106" s="12">
        <v>450</v>
      </c>
      <c r="E106" s="28">
        <v>-8.6666666666666697E-2</v>
      </c>
      <c r="F106" s="12">
        <v>4</v>
      </c>
      <c r="G106" s="12">
        <v>2</v>
      </c>
      <c r="H106" s="12">
        <v>90</v>
      </c>
      <c r="I106" s="12">
        <v>53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1">
        <v>17</v>
      </c>
    </row>
    <row r="107" spans="1:16" ht="22.5" x14ac:dyDescent="0.25">
      <c r="A107" s="27" t="s">
        <v>509</v>
      </c>
      <c r="B107" s="27" t="s">
        <v>510</v>
      </c>
      <c r="C107" s="12">
        <v>49</v>
      </c>
      <c r="D107" s="12">
        <v>19</v>
      </c>
      <c r="E107" s="28">
        <v>1.57894736842105</v>
      </c>
      <c r="F107" s="12">
        <v>0</v>
      </c>
      <c r="G107" s="12">
        <v>0</v>
      </c>
      <c r="H107" s="12">
        <v>4</v>
      </c>
      <c r="I107" s="12">
        <v>4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1</v>
      </c>
    </row>
    <row r="108" spans="1:16" x14ac:dyDescent="0.25">
      <c r="A108" s="27" t="s">
        <v>511</v>
      </c>
      <c r="B108" s="27" t="s">
        <v>512</v>
      </c>
      <c r="C108" s="12">
        <v>8</v>
      </c>
      <c r="D108" s="12">
        <v>5</v>
      </c>
      <c r="E108" s="28">
        <v>0.6</v>
      </c>
      <c r="F108" s="12">
        <v>0</v>
      </c>
      <c r="G108" s="12">
        <v>0</v>
      </c>
      <c r="H108" s="12">
        <v>4</v>
      </c>
      <c r="I108" s="12">
        <v>3</v>
      </c>
      <c r="J108" s="12">
        <v>0</v>
      </c>
      <c r="K108" s="12">
        <v>0</v>
      </c>
      <c r="L108" s="12">
        <v>0</v>
      </c>
      <c r="M108" s="12">
        <v>0</v>
      </c>
      <c r="N108" s="12">
        <v>3</v>
      </c>
      <c r="O108" s="12">
        <v>0</v>
      </c>
      <c r="P108" s="21">
        <v>0</v>
      </c>
    </row>
    <row r="109" spans="1:16" x14ac:dyDescent="0.25">
      <c r="A109" s="27" t="s">
        <v>513</v>
      </c>
      <c r="B109" s="27" t="s">
        <v>514</v>
      </c>
      <c r="C109" s="12">
        <v>7</v>
      </c>
      <c r="D109" s="12">
        <v>12</v>
      </c>
      <c r="E109" s="28">
        <v>-0.41666666666666702</v>
      </c>
      <c r="F109" s="12">
        <v>0</v>
      </c>
      <c r="G109" s="12">
        <v>0</v>
      </c>
      <c r="H109" s="12">
        <v>2</v>
      </c>
      <c r="I109" s="12">
        <v>3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7" t="s">
        <v>517</v>
      </c>
      <c r="B111" s="27" t="s">
        <v>518</v>
      </c>
      <c r="C111" s="12">
        <v>1207</v>
      </c>
      <c r="D111" s="12">
        <v>1152</v>
      </c>
      <c r="E111" s="28">
        <v>4.7743055555555601E-2</v>
      </c>
      <c r="F111" s="12">
        <v>40</v>
      </c>
      <c r="G111" s="12">
        <v>19</v>
      </c>
      <c r="H111" s="12">
        <v>183</v>
      </c>
      <c r="I111" s="12">
        <v>134</v>
      </c>
      <c r="J111" s="12">
        <v>1</v>
      </c>
      <c r="K111" s="12">
        <v>0</v>
      </c>
      <c r="L111" s="12">
        <v>0</v>
      </c>
      <c r="M111" s="12">
        <v>1</v>
      </c>
      <c r="N111" s="12">
        <v>2</v>
      </c>
      <c r="O111" s="12">
        <v>0</v>
      </c>
      <c r="P111" s="21">
        <v>44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1</v>
      </c>
      <c r="E112" s="28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1</v>
      </c>
    </row>
    <row r="114" spans="1:16" x14ac:dyDescent="0.25">
      <c r="A114" s="27" t="s">
        <v>523</v>
      </c>
      <c r="B114" s="27" t="s">
        <v>524</v>
      </c>
      <c r="C114" s="12">
        <v>25</v>
      </c>
      <c r="D114" s="12">
        <v>21</v>
      </c>
      <c r="E114" s="28">
        <v>0.19047619047618999</v>
      </c>
      <c r="F114" s="12">
        <v>1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7" t="s">
        <v>525</v>
      </c>
      <c r="B115" s="27" t="s">
        <v>526</v>
      </c>
      <c r="C115" s="12">
        <v>10</v>
      </c>
      <c r="D115" s="12">
        <v>5</v>
      </c>
      <c r="E115" s="28">
        <v>1</v>
      </c>
      <c r="F115" s="12">
        <v>0</v>
      </c>
      <c r="G115" s="12">
        <v>0</v>
      </c>
      <c r="H115" s="12">
        <v>6</v>
      </c>
      <c r="I115" s="12">
        <v>2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7" t="s">
        <v>527</v>
      </c>
      <c r="B116" s="27" t="s">
        <v>528</v>
      </c>
      <c r="C116" s="12">
        <v>20</v>
      </c>
      <c r="D116" s="12">
        <v>17</v>
      </c>
      <c r="E116" s="28">
        <v>0.17647058823529399</v>
      </c>
      <c r="F116" s="12">
        <v>0</v>
      </c>
      <c r="G116" s="12">
        <v>0</v>
      </c>
      <c r="H116" s="12">
        <v>8</v>
      </c>
      <c r="I116" s="12">
        <v>5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4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7" t="s">
        <v>531</v>
      </c>
      <c r="B118" s="27" t="s">
        <v>532</v>
      </c>
      <c r="C118" s="12">
        <v>2</v>
      </c>
      <c r="D118" s="12">
        <v>2</v>
      </c>
      <c r="E118" s="28">
        <v>0</v>
      </c>
      <c r="F118" s="12">
        <v>0</v>
      </c>
      <c r="G118" s="12">
        <v>0</v>
      </c>
      <c r="H118" s="12">
        <v>1</v>
      </c>
      <c r="I118" s="12">
        <v>2</v>
      </c>
      <c r="J118" s="12">
        <v>0</v>
      </c>
      <c r="K118" s="12">
        <v>0</v>
      </c>
      <c r="L118" s="12">
        <v>0</v>
      </c>
      <c r="M118" s="12">
        <v>0</v>
      </c>
      <c r="N118" s="12">
        <v>2</v>
      </c>
      <c r="O118" s="12">
        <v>0</v>
      </c>
      <c r="P118" s="21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1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7" t="s">
        <v>535</v>
      </c>
      <c r="B120" s="27" t="s">
        <v>536</v>
      </c>
      <c r="C120" s="12">
        <v>4</v>
      </c>
      <c r="D120" s="12">
        <v>2</v>
      </c>
      <c r="E120" s="28">
        <v>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1</v>
      </c>
    </row>
    <row r="121" spans="1:16" ht="22.5" x14ac:dyDescent="0.25">
      <c r="A121" s="27" t="s">
        <v>537</v>
      </c>
      <c r="B121" s="27" t="s">
        <v>538</v>
      </c>
      <c r="C121" s="12">
        <v>79</v>
      </c>
      <c r="D121" s="12">
        <v>64</v>
      </c>
      <c r="E121" s="28">
        <v>0.234375</v>
      </c>
      <c r="F121" s="12">
        <v>1</v>
      </c>
      <c r="G121" s="12">
        <v>0</v>
      </c>
      <c r="H121" s="12">
        <v>29</v>
      </c>
      <c r="I121" s="12">
        <v>26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8</v>
      </c>
    </row>
    <row r="122" spans="1:16" x14ac:dyDescent="0.25">
      <c r="A122" s="27" t="s">
        <v>539</v>
      </c>
      <c r="B122" s="27" t="s">
        <v>540</v>
      </c>
      <c r="C122" s="12">
        <v>16</v>
      </c>
      <c r="D122" s="12">
        <v>4</v>
      </c>
      <c r="E122" s="28">
        <v>3</v>
      </c>
      <c r="F122" s="12">
        <v>0</v>
      </c>
      <c r="G122" s="12">
        <v>0</v>
      </c>
      <c r="H122" s="12">
        <v>4</v>
      </c>
      <c r="I122" s="12">
        <v>2</v>
      </c>
      <c r="J122" s="12">
        <v>0</v>
      </c>
      <c r="K122" s="12">
        <v>1</v>
      </c>
      <c r="L122" s="12">
        <v>0</v>
      </c>
      <c r="M122" s="12">
        <v>0</v>
      </c>
      <c r="N122" s="12">
        <v>1</v>
      </c>
      <c r="O122" s="12">
        <v>0</v>
      </c>
      <c r="P122" s="21">
        <v>3</v>
      </c>
    </row>
    <row r="123" spans="1:16" x14ac:dyDescent="0.25">
      <c r="A123" s="27" t="s">
        <v>541</v>
      </c>
      <c r="B123" s="27" t="s">
        <v>542</v>
      </c>
      <c r="C123" s="12">
        <v>1</v>
      </c>
      <c r="D123" s="12">
        <v>3</v>
      </c>
      <c r="E123" s="28">
        <v>-0.66666666666666696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21">
        <v>0</v>
      </c>
    </row>
    <row r="124" spans="1:16" ht="22.5" x14ac:dyDescent="0.25">
      <c r="A124" s="27" t="s">
        <v>543</v>
      </c>
      <c r="B124" s="27" t="s">
        <v>544</v>
      </c>
      <c r="C124" s="12">
        <v>1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7" t="s">
        <v>547</v>
      </c>
      <c r="B126" s="27" t="s">
        <v>548</v>
      </c>
      <c r="C126" s="12">
        <v>13</v>
      </c>
      <c r="D126" s="12">
        <v>12</v>
      </c>
      <c r="E126" s="28">
        <v>8.3333333333333301E-2</v>
      </c>
      <c r="F126" s="12">
        <v>0</v>
      </c>
      <c r="G126" s="12">
        <v>0</v>
      </c>
      <c r="H126" s="12">
        <v>6</v>
      </c>
      <c r="I126" s="12">
        <v>11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1">
        <v>1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8" t="s">
        <v>557</v>
      </c>
      <c r="B131" s="199"/>
      <c r="C131" s="24">
        <v>6</v>
      </c>
      <c r="D131" s="24">
        <v>2</v>
      </c>
      <c r="E131" s="25">
        <v>2</v>
      </c>
      <c r="F131" s="24">
        <v>0</v>
      </c>
      <c r="G131" s="24">
        <v>0</v>
      </c>
      <c r="H131" s="24">
        <v>3</v>
      </c>
      <c r="I131" s="24">
        <v>4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1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1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7" t="s">
        <v>562</v>
      </c>
      <c r="B134" s="27" t="s">
        <v>563</v>
      </c>
      <c r="C134" s="12">
        <v>5</v>
      </c>
      <c r="D134" s="12">
        <v>2</v>
      </c>
      <c r="E134" s="28">
        <v>1.5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25">
      <c r="A135" s="27" t="s">
        <v>564</v>
      </c>
      <c r="B135" s="27" t="s">
        <v>565</v>
      </c>
      <c r="C135" s="12">
        <v>1</v>
      </c>
      <c r="D135" s="12">
        <v>0</v>
      </c>
      <c r="E135" s="28">
        <v>0</v>
      </c>
      <c r="F135" s="12">
        <v>0</v>
      </c>
      <c r="G135" s="12">
        <v>0</v>
      </c>
      <c r="H135" s="12">
        <v>1</v>
      </c>
      <c r="I135" s="12">
        <v>2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8" t="s">
        <v>568</v>
      </c>
      <c r="B137" s="199"/>
      <c r="C137" s="24">
        <v>125</v>
      </c>
      <c r="D137" s="24">
        <v>117</v>
      </c>
      <c r="E137" s="25">
        <v>6.8376068376068397E-2</v>
      </c>
      <c r="F137" s="24">
        <v>0</v>
      </c>
      <c r="G137" s="24">
        <v>0</v>
      </c>
      <c r="H137" s="24">
        <v>20</v>
      </c>
      <c r="I137" s="24">
        <v>12</v>
      </c>
      <c r="J137" s="24">
        <v>0</v>
      </c>
      <c r="K137" s="24">
        <v>0</v>
      </c>
      <c r="L137" s="24">
        <v>0</v>
      </c>
      <c r="M137" s="24">
        <v>0</v>
      </c>
      <c r="N137" s="24">
        <v>11</v>
      </c>
      <c r="O137" s="24">
        <v>0</v>
      </c>
      <c r="P137" s="26">
        <v>3</v>
      </c>
    </row>
    <row r="138" spans="1:16" ht="22.5" x14ac:dyDescent="0.25">
      <c r="A138" s="27" t="s">
        <v>569</v>
      </c>
      <c r="B138" s="27" t="s">
        <v>570</v>
      </c>
      <c r="C138" s="12">
        <v>32</v>
      </c>
      <c r="D138" s="12">
        <v>2</v>
      </c>
      <c r="E138" s="28">
        <v>15</v>
      </c>
      <c r="F138" s="12">
        <v>0</v>
      </c>
      <c r="G138" s="12">
        <v>0</v>
      </c>
      <c r="H138" s="12">
        <v>18</v>
      </c>
      <c r="I138" s="12">
        <v>9</v>
      </c>
      <c r="J138" s="12">
        <v>0</v>
      </c>
      <c r="K138" s="12">
        <v>0</v>
      </c>
      <c r="L138" s="12">
        <v>0</v>
      </c>
      <c r="M138" s="12">
        <v>0</v>
      </c>
      <c r="N138" s="12">
        <v>11</v>
      </c>
      <c r="O138" s="12">
        <v>0</v>
      </c>
      <c r="P138" s="21">
        <v>2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7" t="s">
        <v>575</v>
      </c>
      <c r="B141" s="27" t="s">
        <v>576</v>
      </c>
      <c r="C141" s="12">
        <v>1</v>
      </c>
      <c r="D141" s="12">
        <v>1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7" t="s">
        <v>577</v>
      </c>
      <c r="B142" s="27" t="s">
        <v>578</v>
      </c>
      <c r="C142" s="12">
        <v>59</v>
      </c>
      <c r="D142" s="12">
        <v>114</v>
      </c>
      <c r="E142" s="28">
        <v>-0.48245614035087703</v>
      </c>
      <c r="F142" s="12">
        <v>0</v>
      </c>
      <c r="G142" s="12">
        <v>0</v>
      </c>
      <c r="H142" s="12">
        <v>2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0</v>
      </c>
    </row>
    <row r="143" spans="1:16" ht="22.5" x14ac:dyDescent="0.25">
      <c r="A143" s="27" t="s">
        <v>579</v>
      </c>
      <c r="B143" s="27" t="s">
        <v>580</v>
      </c>
      <c r="C143" s="12">
        <v>33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1</v>
      </c>
    </row>
    <row r="144" spans="1:16" x14ac:dyDescent="0.25">
      <c r="A144" s="198" t="s">
        <v>581</v>
      </c>
      <c r="B144" s="199"/>
      <c r="C144" s="24">
        <v>8</v>
      </c>
      <c r="D144" s="24">
        <v>24</v>
      </c>
      <c r="E144" s="25">
        <v>-0.66666666666666696</v>
      </c>
      <c r="F144" s="24">
        <v>1</v>
      </c>
      <c r="G144" s="24">
        <v>1</v>
      </c>
      <c r="H144" s="24">
        <v>2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3</v>
      </c>
      <c r="D145" s="12">
        <v>5</v>
      </c>
      <c r="E145" s="28">
        <v>-0.4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7" t="s">
        <v>584</v>
      </c>
      <c r="B146" s="27" t="s">
        <v>585</v>
      </c>
      <c r="C146" s="12">
        <v>5</v>
      </c>
      <c r="D146" s="12">
        <v>19</v>
      </c>
      <c r="E146" s="28">
        <v>-0.73684210526315796</v>
      </c>
      <c r="F146" s="12">
        <v>1</v>
      </c>
      <c r="G146" s="12">
        <v>1</v>
      </c>
      <c r="H146" s="12">
        <v>2</v>
      </c>
      <c r="I146" s="12">
        <v>1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8" t="s">
        <v>586</v>
      </c>
      <c r="B147" s="199"/>
      <c r="C147" s="24">
        <v>60</v>
      </c>
      <c r="D147" s="24">
        <v>59</v>
      </c>
      <c r="E147" s="25">
        <v>1.6949152542372899E-2</v>
      </c>
      <c r="F147" s="24">
        <v>1</v>
      </c>
      <c r="G147" s="24">
        <v>2</v>
      </c>
      <c r="H147" s="24">
        <v>10</v>
      </c>
      <c r="I147" s="24">
        <v>8</v>
      </c>
      <c r="J147" s="24">
        <v>0</v>
      </c>
      <c r="K147" s="24">
        <v>0</v>
      </c>
      <c r="L147" s="24">
        <v>0</v>
      </c>
      <c r="M147" s="24">
        <v>0</v>
      </c>
      <c r="N147" s="24">
        <v>17</v>
      </c>
      <c r="O147" s="24">
        <v>0</v>
      </c>
      <c r="P147" s="26">
        <v>2</v>
      </c>
    </row>
    <row r="148" spans="1:16" ht="22.5" x14ac:dyDescent="0.25">
      <c r="A148" s="27" t="s">
        <v>587</v>
      </c>
      <c r="B148" s="27" t="s">
        <v>588</v>
      </c>
      <c r="C148" s="12">
        <v>7</v>
      </c>
      <c r="D148" s="12">
        <v>4</v>
      </c>
      <c r="E148" s="28">
        <v>0.75</v>
      </c>
      <c r="F148" s="12">
        <v>0</v>
      </c>
      <c r="G148" s="12">
        <v>0</v>
      </c>
      <c r="H148" s="12">
        <v>3</v>
      </c>
      <c r="I148" s="12">
        <v>3</v>
      </c>
      <c r="J148" s="12">
        <v>0</v>
      </c>
      <c r="K148" s="12">
        <v>0</v>
      </c>
      <c r="L148" s="12">
        <v>0</v>
      </c>
      <c r="M148" s="12">
        <v>0</v>
      </c>
      <c r="N148" s="12">
        <v>6</v>
      </c>
      <c r="O148" s="12">
        <v>0</v>
      </c>
      <c r="P148" s="21">
        <v>2</v>
      </c>
    </row>
    <row r="149" spans="1:16" x14ac:dyDescent="0.25">
      <c r="A149" s="27" t="s">
        <v>589</v>
      </c>
      <c r="B149" s="27" t="s">
        <v>590</v>
      </c>
      <c r="C149" s="12">
        <v>2</v>
      </c>
      <c r="D149" s="12">
        <v>2</v>
      </c>
      <c r="E149" s="28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7" t="s">
        <v>593</v>
      </c>
      <c r="B151" s="27" t="s">
        <v>594</v>
      </c>
      <c r="C151" s="12">
        <v>6</v>
      </c>
      <c r="D151" s="12">
        <v>1</v>
      </c>
      <c r="E151" s="28">
        <v>5</v>
      </c>
      <c r="F151" s="12">
        <v>0</v>
      </c>
      <c r="G151" s="12">
        <v>0</v>
      </c>
      <c r="H151" s="12">
        <v>1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8</v>
      </c>
      <c r="O151" s="12">
        <v>0</v>
      </c>
      <c r="P151" s="21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7" t="s">
        <v>597</v>
      </c>
      <c r="B153" s="27" t="s">
        <v>598</v>
      </c>
      <c r="C153" s="12">
        <v>1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7" t="s">
        <v>599</v>
      </c>
      <c r="B154" s="27" t="s">
        <v>600</v>
      </c>
      <c r="C154" s="12">
        <v>3</v>
      </c>
      <c r="D154" s="12">
        <v>5</v>
      </c>
      <c r="E154" s="28">
        <v>-0.4</v>
      </c>
      <c r="F154" s="12">
        <v>0</v>
      </c>
      <c r="G154" s="12">
        <v>1</v>
      </c>
      <c r="H154" s="12">
        <v>1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1">
        <v>0</v>
      </c>
    </row>
    <row r="155" spans="1:16" ht="22.5" x14ac:dyDescent="0.25">
      <c r="A155" s="27" t="s">
        <v>601</v>
      </c>
      <c r="B155" s="27" t="s">
        <v>602</v>
      </c>
      <c r="C155" s="12">
        <v>41</v>
      </c>
      <c r="D155" s="12">
        <v>47</v>
      </c>
      <c r="E155" s="28">
        <v>-0.12765957446808501</v>
      </c>
      <c r="F155" s="12">
        <v>1</v>
      </c>
      <c r="G155" s="12">
        <v>1</v>
      </c>
      <c r="H155" s="12">
        <v>5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1">
        <v>0</v>
      </c>
    </row>
    <row r="156" spans="1:16" x14ac:dyDescent="0.25">
      <c r="A156" s="198" t="s">
        <v>603</v>
      </c>
      <c r="B156" s="199"/>
      <c r="C156" s="24">
        <v>76</v>
      </c>
      <c r="D156" s="24">
        <v>51</v>
      </c>
      <c r="E156" s="25">
        <v>0.49019607843137297</v>
      </c>
      <c r="F156" s="24">
        <v>0</v>
      </c>
      <c r="G156" s="24">
        <v>0</v>
      </c>
      <c r="H156" s="24">
        <v>3</v>
      </c>
      <c r="I156" s="24">
        <v>2</v>
      </c>
      <c r="J156" s="24">
        <v>2</v>
      </c>
      <c r="K156" s="24">
        <v>2</v>
      </c>
      <c r="L156" s="24">
        <v>0</v>
      </c>
      <c r="M156" s="24">
        <v>0</v>
      </c>
      <c r="N156" s="24">
        <v>1</v>
      </c>
      <c r="O156" s="24">
        <v>0</v>
      </c>
      <c r="P156" s="26">
        <v>2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7" t="s">
        <v>612</v>
      </c>
      <c r="B161" s="27" t="s">
        <v>613</v>
      </c>
      <c r="C161" s="12">
        <v>13</v>
      </c>
      <c r="D161" s="12">
        <v>0</v>
      </c>
      <c r="E161" s="28">
        <v>0</v>
      </c>
      <c r="F161" s="12">
        <v>0</v>
      </c>
      <c r="G161" s="12">
        <v>0</v>
      </c>
      <c r="H161" s="12">
        <v>1</v>
      </c>
      <c r="I161" s="12">
        <v>1</v>
      </c>
      <c r="J161" s="12">
        <v>1</v>
      </c>
      <c r="K161" s="12">
        <v>2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25">
      <c r="A162" s="27" t="s">
        <v>614</v>
      </c>
      <c r="B162" s="27" t="s">
        <v>615</v>
      </c>
      <c r="C162" s="12">
        <v>4</v>
      </c>
      <c r="D162" s="12">
        <v>3</v>
      </c>
      <c r="E162" s="28">
        <v>0.33333333333333298</v>
      </c>
      <c r="F162" s="12">
        <v>0</v>
      </c>
      <c r="G162" s="12">
        <v>0</v>
      </c>
      <c r="H162" s="12">
        <v>1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1">
        <v>0</v>
      </c>
    </row>
    <row r="163" spans="1:16" ht="22.5" x14ac:dyDescent="0.25">
      <c r="A163" s="27" t="s">
        <v>616</v>
      </c>
      <c r="B163" s="27" t="s">
        <v>617</v>
      </c>
      <c r="C163" s="12">
        <v>9</v>
      </c>
      <c r="D163" s="12">
        <v>2</v>
      </c>
      <c r="E163" s="28">
        <v>3.5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7" t="s">
        <v>618</v>
      </c>
      <c r="B164" s="27" t="s">
        <v>619</v>
      </c>
      <c r="C164" s="12">
        <v>3</v>
      </c>
      <c r="D164" s="12">
        <v>6</v>
      </c>
      <c r="E164" s="28">
        <v>-0.5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7" t="s">
        <v>620</v>
      </c>
      <c r="B165" s="27" t="s">
        <v>621</v>
      </c>
      <c r="C165" s="12">
        <v>47</v>
      </c>
      <c r="D165" s="12">
        <v>40</v>
      </c>
      <c r="E165" s="28">
        <v>0.17499999999999999</v>
      </c>
      <c r="F165" s="12">
        <v>0</v>
      </c>
      <c r="G165" s="12">
        <v>0</v>
      </c>
      <c r="H165" s="12">
        <v>1</v>
      </c>
      <c r="I165" s="12">
        <v>0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2</v>
      </c>
    </row>
    <row r="166" spans="1:16" x14ac:dyDescent="0.25">
      <c r="A166" s="198" t="s">
        <v>622</v>
      </c>
      <c r="B166" s="199"/>
      <c r="C166" s="24">
        <v>369</v>
      </c>
      <c r="D166" s="24">
        <v>172</v>
      </c>
      <c r="E166" s="25">
        <v>1.1453488372092999</v>
      </c>
      <c r="F166" s="24">
        <v>5</v>
      </c>
      <c r="G166" s="24">
        <v>4</v>
      </c>
      <c r="H166" s="24">
        <v>278</v>
      </c>
      <c r="I166" s="24">
        <v>164</v>
      </c>
      <c r="J166" s="24">
        <v>3</v>
      </c>
      <c r="K166" s="24">
        <v>5</v>
      </c>
      <c r="L166" s="24">
        <v>0</v>
      </c>
      <c r="M166" s="24">
        <v>0</v>
      </c>
      <c r="N166" s="24">
        <v>0</v>
      </c>
      <c r="O166" s="24">
        <v>2</v>
      </c>
      <c r="P166" s="26">
        <v>171</v>
      </c>
    </row>
    <row r="167" spans="1:16" ht="22.5" x14ac:dyDescent="0.25">
      <c r="A167" s="27" t="s">
        <v>623</v>
      </c>
      <c r="B167" s="27" t="s">
        <v>624</v>
      </c>
      <c r="C167" s="12">
        <v>6</v>
      </c>
      <c r="D167" s="12">
        <v>3</v>
      </c>
      <c r="E167" s="28">
        <v>1</v>
      </c>
      <c r="F167" s="12">
        <v>0</v>
      </c>
      <c r="G167" s="12">
        <v>0</v>
      </c>
      <c r="H167" s="12">
        <v>3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1</v>
      </c>
      <c r="E169" s="28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7" t="s">
        <v>635</v>
      </c>
      <c r="B173" s="27" t="s">
        <v>636</v>
      </c>
      <c r="C173" s="12">
        <v>207</v>
      </c>
      <c r="D173" s="12">
        <v>77</v>
      </c>
      <c r="E173" s="28">
        <v>1.68831168831169</v>
      </c>
      <c r="F173" s="12">
        <v>3</v>
      </c>
      <c r="G173" s="12">
        <v>3</v>
      </c>
      <c r="H173" s="12">
        <v>222</v>
      </c>
      <c r="I173" s="12">
        <v>123</v>
      </c>
      <c r="J173" s="12">
        <v>2</v>
      </c>
      <c r="K173" s="12">
        <v>4</v>
      </c>
      <c r="L173" s="12">
        <v>0</v>
      </c>
      <c r="M173" s="12">
        <v>0</v>
      </c>
      <c r="N173" s="12">
        <v>0</v>
      </c>
      <c r="O173" s="12">
        <v>0</v>
      </c>
      <c r="P173" s="21">
        <v>32</v>
      </c>
    </row>
    <row r="174" spans="1:16" ht="22.5" x14ac:dyDescent="0.25">
      <c r="A174" s="27" t="s">
        <v>637</v>
      </c>
      <c r="B174" s="27" t="s">
        <v>638</v>
      </c>
      <c r="C174" s="12">
        <v>90</v>
      </c>
      <c r="D174" s="12">
        <v>58</v>
      </c>
      <c r="E174" s="28">
        <v>0.55172413793103403</v>
      </c>
      <c r="F174" s="12">
        <v>1</v>
      </c>
      <c r="G174" s="12">
        <v>1</v>
      </c>
      <c r="H174" s="12">
        <v>27</v>
      </c>
      <c r="I174" s="12">
        <v>30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137</v>
      </c>
    </row>
    <row r="175" spans="1:16" x14ac:dyDescent="0.25">
      <c r="A175" s="27" t="s">
        <v>639</v>
      </c>
      <c r="B175" s="27" t="s">
        <v>640</v>
      </c>
      <c r="C175" s="12">
        <v>66</v>
      </c>
      <c r="D175" s="12">
        <v>33</v>
      </c>
      <c r="E175" s="28">
        <v>1</v>
      </c>
      <c r="F175" s="12">
        <v>1</v>
      </c>
      <c r="G175" s="12">
        <v>0</v>
      </c>
      <c r="H175" s="12">
        <v>26</v>
      </c>
      <c r="I175" s="12">
        <v>10</v>
      </c>
      <c r="J175" s="12">
        <v>1</v>
      </c>
      <c r="K175" s="12">
        <v>1</v>
      </c>
      <c r="L175" s="12">
        <v>0</v>
      </c>
      <c r="M175" s="12">
        <v>0</v>
      </c>
      <c r="N175" s="12">
        <v>0</v>
      </c>
      <c r="O175" s="12">
        <v>2</v>
      </c>
      <c r="P175" s="21">
        <v>2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8" t="s">
        <v>645</v>
      </c>
      <c r="B178" s="199"/>
      <c r="C178" s="24">
        <v>211</v>
      </c>
      <c r="D178" s="24">
        <v>282</v>
      </c>
      <c r="E178" s="25">
        <v>-0.25177304964538999</v>
      </c>
      <c r="F178" s="24">
        <v>832</v>
      </c>
      <c r="G178" s="24">
        <v>750</v>
      </c>
      <c r="H178" s="24">
        <v>73</v>
      </c>
      <c r="I178" s="24">
        <v>76</v>
      </c>
      <c r="J178" s="24">
        <v>0</v>
      </c>
      <c r="K178" s="24">
        <v>0</v>
      </c>
      <c r="L178" s="24">
        <v>1</v>
      </c>
      <c r="M178" s="24">
        <v>1</v>
      </c>
      <c r="N178" s="24">
        <v>0</v>
      </c>
      <c r="O178" s="24">
        <v>1</v>
      </c>
      <c r="P178" s="26">
        <v>894</v>
      </c>
    </row>
    <row r="179" spans="1:16" ht="22.5" x14ac:dyDescent="0.25">
      <c r="A179" s="27" t="s">
        <v>646</v>
      </c>
      <c r="B179" s="27" t="s">
        <v>647</v>
      </c>
      <c r="C179" s="12">
        <v>7</v>
      </c>
      <c r="D179" s="12">
        <v>12</v>
      </c>
      <c r="E179" s="28">
        <v>-0.41666666666666702</v>
      </c>
      <c r="F179" s="12">
        <v>7</v>
      </c>
      <c r="G179" s="12">
        <v>7</v>
      </c>
      <c r="H179" s="12">
        <v>2</v>
      </c>
      <c r="I179" s="12">
        <v>9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9</v>
      </c>
    </row>
    <row r="180" spans="1:16" ht="22.5" x14ac:dyDescent="0.25">
      <c r="A180" s="27" t="s">
        <v>648</v>
      </c>
      <c r="B180" s="27" t="s">
        <v>649</v>
      </c>
      <c r="C180" s="12">
        <v>100</v>
      </c>
      <c r="D180" s="12">
        <v>105</v>
      </c>
      <c r="E180" s="28">
        <v>-4.7619047619047603E-2</v>
      </c>
      <c r="F180" s="12">
        <v>479</v>
      </c>
      <c r="G180" s="12">
        <v>414</v>
      </c>
      <c r="H180" s="12">
        <v>25</v>
      </c>
      <c r="I180" s="12">
        <v>20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434</v>
      </c>
    </row>
    <row r="181" spans="1:16" x14ac:dyDescent="0.25">
      <c r="A181" s="27" t="s">
        <v>650</v>
      </c>
      <c r="B181" s="27" t="s">
        <v>651</v>
      </c>
      <c r="C181" s="12">
        <v>19</v>
      </c>
      <c r="D181" s="12">
        <v>25</v>
      </c>
      <c r="E181" s="28">
        <v>-0.24</v>
      </c>
      <c r="F181" s="12">
        <v>13</v>
      </c>
      <c r="G181" s="12">
        <v>10</v>
      </c>
      <c r="H181" s="12">
        <v>4</v>
      </c>
      <c r="I181" s="12">
        <v>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17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3</v>
      </c>
      <c r="E182" s="28">
        <v>-1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1</v>
      </c>
      <c r="M182" s="12">
        <v>1</v>
      </c>
      <c r="N182" s="12">
        <v>0</v>
      </c>
      <c r="O182" s="12">
        <v>1</v>
      </c>
      <c r="P182" s="21">
        <v>3</v>
      </c>
    </row>
    <row r="183" spans="1:16" ht="22.5" x14ac:dyDescent="0.25">
      <c r="A183" s="27" t="s">
        <v>654</v>
      </c>
      <c r="B183" s="27" t="s">
        <v>655</v>
      </c>
      <c r="C183" s="12">
        <v>10</v>
      </c>
      <c r="D183" s="12">
        <v>8</v>
      </c>
      <c r="E183" s="28">
        <v>0.25</v>
      </c>
      <c r="F183" s="12">
        <v>21</v>
      </c>
      <c r="G183" s="12">
        <v>16</v>
      </c>
      <c r="H183" s="12">
        <v>5</v>
      </c>
      <c r="I183" s="12">
        <v>4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20</v>
      </c>
    </row>
    <row r="184" spans="1:16" ht="22.5" x14ac:dyDescent="0.25">
      <c r="A184" s="27" t="s">
        <v>656</v>
      </c>
      <c r="B184" s="27" t="s">
        <v>657</v>
      </c>
      <c r="C184" s="12">
        <v>74</v>
      </c>
      <c r="D184" s="12">
        <v>129</v>
      </c>
      <c r="E184" s="28">
        <v>-0.42635658914728702</v>
      </c>
      <c r="F184" s="12">
        <v>311</v>
      </c>
      <c r="G184" s="12">
        <v>302</v>
      </c>
      <c r="H184" s="12">
        <v>37</v>
      </c>
      <c r="I184" s="12">
        <v>39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410</v>
      </c>
    </row>
    <row r="185" spans="1:16" ht="22.5" x14ac:dyDescent="0.25">
      <c r="A185" s="27" t="s">
        <v>658</v>
      </c>
      <c r="B185" s="27" t="s">
        <v>659</v>
      </c>
      <c r="C185" s="12">
        <v>1</v>
      </c>
      <c r="D185" s="12">
        <v>0</v>
      </c>
      <c r="E185" s="28">
        <v>0</v>
      </c>
      <c r="F185" s="12">
        <v>1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</v>
      </c>
    </row>
    <row r="186" spans="1:16" x14ac:dyDescent="0.25">
      <c r="A186" s="198" t="s">
        <v>660</v>
      </c>
      <c r="B186" s="199"/>
      <c r="C186" s="24">
        <v>353</v>
      </c>
      <c r="D186" s="24">
        <v>248</v>
      </c>
      <c r="E186" s="25">
        <v>0.42338709677419401</v>
      </c>
      <c r="F186" s="24">
        <v>8</v>
      </c>
      <c r="G186" s="24">
        <v>4</v>
      </c>
      <c r="H186" s="24">
        <v>146</v>
      </c>
      <c r="I186" s="24">
        <v>92</v>
      </c>
      <c r="J186" s="24">
        <v>0</v>
      </c>
      <c r="K186" s="24">
        <v>0</v>
      </c>
      <c r="L186" s="24">
        <v>0</v>
      </c>
      <c r="M186" s="24">
        <v>0</v>
      </c>
      <c r="N186" s="24">
        <v>7</v>
      </c>
      <c r="O186" s="24">
        <v>0</v>
      </c>
      <c r="P186" s="26">
        <v>31</v>
      </c>
    </row>
    <row r="187" spans="1:16" x14ac:dyDescent="0.25">
      <c r="A187" s="27" t="s">
        <v>661</v>
      </c>
      <c r="B187" s="27" t="s">
        <v>662</v>
      </c>
      <c r="C187" s="12">
        <v>2</v>
      </c>
      <c r="D187" s="12">
        <v>7</v>
      </c>
      <c r="E187" s="28">
        <v>-0.71428571428571397</v>
      </c>
      <c r="F187" s="12">
        <v>0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1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7" t="s">
        <v>665</v>
      </c>
      <c r="B189" s="27" t="s">
        <v>666</v>
      </c>
      <c r="C189" s="12">
        <v>129</v>
      </c>
      <c r="D189" s="12">
        <v>52</v>
      </c>
      <c r="E189" s="28">
        <v>1.4807692307692299</v>
      </c>
      <c r="F189" s="12">
        <v>4</v>
      </c>
      <c r="G189" s="12">
        <v>2</v>
      </c>
      <c r="H189" s="12">
        <v>113</v>
      </c>
      <c r="I189" s="12">
        <v>56</v>
      </c>
      <c r="J189" s="12">
        <v>0</v>
      </c>
      <c r="K189" s="12">
        <v>0</v>
      </c>
      <c r="L189" s="12">
        <v>0</v>
      </c>
      <c r="M189" s="12">
        <v>0</v>
      </c>
      <c r="N189" s="12">
        <v>5</v>
      </c>
      <c r="O189" s="12">
        <v>0</v>
      </c>
      <c r="P189" s="21">
        <v>20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7" t="s">
        <v>669</v>
      </c>
      <c r="B191" s="27" t="s">
        <v>670</v>
      </c>
      <c r="C191" s="12">
        <v>18</v>
      </c>
      <c r="D191" s="12">
        <v>33</v>
      </c>
      <c r="E191" s="28">
        <v>-0.45454545454545398</v>
      </c>
      <c r="F191" s="12">
        <v>1</v>
      </c>
      <c r="G191" s="12">
        <v>1</v>
      </c>
      <c r="H191" s="12">
        <v>6</v>
      </c>
      <c r="I191" s="12">
        <v>14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1">
        <v>5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7" t="s">
        <v>673</v>
      </c>
      <c r="B193" s="27" t="s">
        <v>674</v>
      </c>
      <c r="C193" s="12">
        <v>29</v>
      </c>
      <c r="D193" s="12">
        <v>14</v>
      </c>
      <c r="E193" s="28">
        <v>1.0714285714285701</v>
      </c>
      <c r="F193" s="12">
        <v>0</v>
      </c>
      <c r="G193" s="12">
        <v>0</v>
      </c>
      <c r="H193" s="12">
        <v>7</v>
      </c>
      <c r="I193" s="12">
        <v>6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3</v>
      </c>
    </row>
    <row r="194" spans="1:16" x14ac:dyDescent="0.25">
      <c r="A194" s="27" t="s">
        <v>675</v>
      </c>
      <c r="B194" s="27" t="s">
        <v>676</v>
      </c>
      <c r="C194" s="12">
        <v>1</v>
      </c>
      <c r="D194" s="12">
        <v>4</v>
      </c>
      <c r="E194" s="28">
        <v>-0.75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7" t="s">
        <v>679</v>
      </c>
      <c r="B196" s="27" t="s">
        <v>680</v>
      </c>
      <c r="C196" s="12">
        <v>6</v>
      </c>
      <c r="D196" s="12">
        <v>2</v>
      </c>
      <c r="E196" s="28">
        <v>2</v>
      </c>
      <c r="F196" s="12">
        <v>0</v>
      </c>
      <c r="G196" s="12">
        <v>0</v>
      </c>
      <c r="H196" s="12">
        <v>3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7" t="s">
        <v>681</v>
      </c>
      <c r="B197" s="27" t="s">
        <v>682</v>
      </c>
      <c r="C197" s="12">
        <v>160</v>
      </c>
      <c r="D197" s="12">
        <v>133</v>
      </c>
      <c r="E197" s="28">
        <v>0.203007518796992</v>
      </c>
      <c r="F197" s="12">
        <v>3</v>
      </c>
      <c r="G197" s="12">
        <v>1</v>
      </c>
      <c r="H197" s="12">
        <v>16</v>
      </c>
      <c r="I197" s="12">
        <v>13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2</v>
      </c>
    </row>
    <row r="198" spans="1:16" ht="22.5" x14ac:dyDescent="0.25">
      <c r="A198" s="27" t="s">
        <v>683</v>
      </c>
      <c r="B198" s="27" t="s">
        <v>684</v>
      </c>
      <c r="C198" s="12">
        <v>5</v>
      </c>
      <c r="D198" s="12">
        <v>2</v>
      </c>
      <c r="E198" s="28">
        <v>1.5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1</v>
      </c>
      <c r="O198" s="12">
        <v>0</v>
      </c>
      <c r="P198" s="21">
        <v>0</v>
      </c>
    </row>
    <row r="199" spans="1:16" x14ac:dyDescent="0.25">
      <c r="A199" s="27" t="s">
        <v>685</v>
      </c>
      <c r="B199" s="27" t="s">
        <v>686</v>
      </c>
      <c r="C199" s="12">
        <v>2</v>
      </c>
      <c r="D199" s="12">
        <v>0</v>
      </c>
      <c r="E199" s="28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1">
        <v>0</v>
      </c>
    </row>
    <row r="200" spans="1:16" ht="22.5" x14ac:dyDescent="0.25">
      <c r="A200" s="27" t="s">
        <v>687</v>
      </c>
      <c r="B200" s="27" t="s">
        <v>688</v>
      </c>
      <c r="C200" s="12">
        <v>1</v>
      </c>
      <c r="D200" s="12">
        <v>1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8" t="s">
        <v>689</v>
      </c>
      <c r="B201" s="199"/>
      <c r="C201" s="24">
        <v>35</v>
      </c>
      <c r="D201" s="24">
        <v>23</v>
      </c>
      <c r="E201" s="25">
        <v>0.52173913043478304</v>
      </c>
      <c r="F201" s="24">
        <v>1</v>
      </c>
      <c r="G201" s="24">
        <v>1</v>
      </c>
      <c r="H201" s="24">
        <v>4</v>
      </c>
      <c r="I201" s="24">
        <v>3</v>
      </c>
      <c r="J201" s="24">
        <v>0</v>
      </c>
      <c r="K201" s="24">
        <v>0</v>
      </c>
      <c r="L201" s="24">
        <v>2</v>
      </c>
      <c r="M201" s="24">
        <v>0</v>
      </c>
      <c r="N201" s="24">
        <v>20</v>
      </c>
      <c r="O201" s="24">
        <v>0</v>
      </c>
      <c r="P201" s="26">
        <v>1</v>
      </c>
    </row>
    <row r="202" spans="1:16" x14ac:dyDescent="0.25">
      <c r="A202" s="27" t="s">
        <v>690</v>
      </c>
      <c r="B202" s="27" t="s">
        <v>691</v>
      </c>
      <c r="C202" s="12">
        <v>22</v>
      </c>
      <c r="D202" s="12">
        <v>17</v>
      </c>
      <c r="E202" s="28">
        <v>0.29411764705882298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14</v>
      </c>
      <c r="O202" s="12">
        <v>0</v>
      </c>
      <c r="P202" s="21">
        <v>0</v>
      </c>
    </row>
    <row r="203" spans="1:16" x14ac:dyDescent="0.25">
      <c r="A203" s="27" t="s">
        <v>692</v>
      </c>
      <c r="B203" s="27" t="s">
        <v>693</v>
      </c>
      <c r="C203" s="12">
        <v>1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1</v>
      </c>
      <c r="O203" s="12">
        <v>0</v>
      </c>
      <c r="P203" s="21">
        <v>0</v>
      </c>
    </row>
    <row r="204" spans="1:16" x14ac:dyDescent="0.25">
      <c r="A204" s="27" t="s">
        <v>694</v>
      </c>
      <c r="B204" s="27" t="s">
        <v>695</v>
      </c>
      <c r="C204" s="12">
        <v>2</v>
      </c>
      <c r="D204" s="12">
        <v>1</v>
      </c>
      <c r="E204" s="28">
        <v>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0</v>
      </c>
    </row>
    <row r="207" spans="1:16" ht="22.5" x14ac:dyDescent="0.25">
      <c r="A207" s="27" t="s">
        <v>700</v>
      </c>
      <c r="B207" s="27" t="s">
        <v>701</v>
      </c>
      <c r="C207" s="12">
        <v>1</v>
      </c>
      <c r="D207" s="12">
        <v>1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3</v>
      </c>
      <c r="E211" s="28">
        <v>-1</v>
      </c>
      <c r="F211" s="12">
        <v>0</v>
      </c>
      <c r="G211" s="12">
        <v>0</v>
      </c>
      <c r="H211" s="12">
        <v>1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7" t="s">
        <v>710</v>
      </c>
      <c r="B212" s="27" t="s">
        <v>711</v>
      </c>
      <c r="C212" s="12">
        <v>2</v>
      </c>
      <c r="D212" s="12">
        <v>0</v>
      </c>
      <c r="E212" s="28">
        <v>0</v>
      </c>
      <c r="F212" s="12">
        <v>1</v>
      </c>
      <c r="G212" s="12">
        <v>1</v>
      </c>
      <c r="H212" s="12">
        <v>1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1</v>
      </c>
    </row>
    <row r="213" spans="1:16" x14ac:dyDescent="0.25">
      <c r="A213" s="27" t="s">
        <v>712</v>
      </c>
      <c r="B213" s="27" t="s">
        <v>713</v>
      </c>
      <c r="C213" s="12">
        <v>1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7" t="s">
        <v>714</v>
      </c>
      <c r="B214" s="27" t="s">
        <v>715</v>
      </c>
      <c r="C214" s="12">
        <v>4</v>
      </c>
      <c r="D214" s="12">
        <v>1</v>
      </c>
      <c r="E214" s="28">
        <v>3</v>
      </c>
      <c r="F214" s="12">
        <v>0</v>
      </c>
      <c r="G214" s="12">
        <v>0</v>
      </c>
      <c r="H214" s="12">
        <v>2</v>
      </c>
      <c r="I214" s="12">
        <v>2</v>
      </c>
      <c r="J214" s="12">
        <v>0</v>
      </c>
      <c r="K214" s="12">
        <v>0</v>
      </c>
      <c r="L214" s="12">
        <v>1</v>
      </c>
      <c r="M214" s="12">
        <v>0</v>
      </c>
      <c r="N214" s="12">
        <v>3</v>
      </c>
      <c r="O214" s="12">
        <v>0</v>
      </c>
      <c r="P214" s="21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1</v>
      </c>
      <c r="O216" s="12">
        <v>0</v>
      </c>
      <c r="P216" s="21">
        <v>0</v>
      </c>
    </row>
    <row r="217" spans="1:16" ht="22.5" x14ac:dyDescent="0.25">
      <c r="A217" s="27" t="s">
        <v>720</v>
      </c>
      <c r="B217" s="27" t="s">
        <v>721</v>
      </c>
      <c r="C217" s="12">
        <v>1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1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7" t="s">
        <v>722</v>
      </c>
      <c r="B218" s="27" t="s">
        <v>723</v>
      </c>
      <c r="C218" s="12">
        <v>1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0</v>
      </c>
      <c r="P218" s="21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8" t="s">
        <v>732</v>
      </c>
      <c r="B223" s="199"/>
      <c r="C223" s="24">
        <v>2003</v>
      </c>
      <c r="D223" s="24">
        <v>1441</v>
      </c>
      <c r="E223" s="25">
        <v>0.39000693962526001</v>
      </c>
      <c r="F223" s="24">
        <v>323</v>
      </c>
      <c r="G223" s="24">
        <v>174</v>
      </c>
      <c r="H223" s="24">
        <v>516</v>
      </c>
      <c r="I223" s="24">
        <v>372</v>
      </c>
      <c r="J223" s="24">
        <v>2</v>
      </c>
      <c r="K223" s="24">
        <v>1</v>
      </c>
      <c r="L223" s="24">
        <v>1</v>
      </c>
      <c r="M223" s="24">
        <v>2</v>
      </c>
      <c r="N223" s="24">
        <v>5</v>
      </c>
      <c r="O223" s="24">
        <v>0</v>
      </c>
      <c r="P223" s="26">
        <v>78</v>
      </c>
    </row>
    <row r="224" spans="1:16" x14ac:dyDescent="0.25">
      <c r="A224" s="27" t="s">
        <v>733</v>
      </c>
      <c r="B224" s="27" t="s">
        <v>734</v>
      </c>
      <c r="C224" s="12">
        <v>5</v>
      </c>
      <c r="D224" s="12">
        <v>2</v>
      </c>
      <c r="E224" s="28">
        <v>1.5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</v>
      </c>
      <c r="O224" s="12">
        <v>0</v>
      </c>
      <c r="P224" s="21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7" t="s">
        <v>743</v>
      </c>
      <c r="B229" s="27" t="s">
        <v>744</v>
      </c>
      <c r="C229" s="12">
        <v>2</v>
      </c>
      <c r="D229" s="12">
        <v>0</v>
      </c>
      <c r="E229" s="28">
        <v>0</v>
      </c>
      <c r="F229" s="12">
        <v>0</v>
      </c>
      <c r="G229" s="12">
        <v>0</v>
      </c>
      <c r="H229" s="12">
        <v>3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7" t="s">
        <v>745</v>
      </c>
      <c r="B230" s="27" t="s">
        <v>746</v>
      </c>
      <c r="C230" s="12">
        <v>4</v>
      </c>
      <c r="D230" s="12">
        <v>6</v>
      </c>
      <c r="E230" s="28">
        <v>-0.33333333333333298</v>
      </c>
      <c r="F230" s="12">
        <v>0</v>
      </c>
      <c r="G230" s="12">
        <v>0</v>
      </c>
      <c r="H230" s="12">
        <v>1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25">
      <c r="A231" s="27" t="s">
        <v>747</v>
      </c>
      <c r="B231" s="27" t="s">
        <v>748</v>
      </c>
      <c r="C231" s="12">
        <v>50</v>
      </c>
      <c r="D231" s="12">
        <v>34</v>
      </c>
      <c r="E231" s="28">
        <v>0.47058823529411797</v>
      </c>
      <c r="F231" s="12">
        <v>2</v>
      </c>
      <c r="G231" s="12">
        <v>0</v>
      </c>
      <c r="H231" s="12">
        <v>13</v>
      </c>
      <c r="I231" s="12">
        <v>6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2</v>
      </c>
    </row>
    <row r="232" spans="1:16" x14ac:dyDescent="0.25">
      <c r="A232" s="27" t="s">
        <v>749</v>
      </c>
      <c r="B232" s="27" t="s">
        <v>750</v>
      </c>
      <c r="C232" s="12">
        <v>26</v>
      </c>
      <c r="D232" s="12">
        <v>37</v>
      </c>
      <c r="E232" s="28">
        <v>-0.29729729729729698</v>
      </c>
      <c r="F232" s="12">
        <v>4</v>
      </c>
      <c r="G232" s="12">
        <v>4</v>
      </c>
      <c r="H232" s="12">
        <v>8</v>
      </c>
      <c r="I232" s="12">
        <v>3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7</v>
      </c>
    </row>
    <row r="233" spans="1:16" x14ac:dyDescent="0.25">
      <c r="A233" s="27" t="s">
        <v>751</v>
      </c>
      <c r="B233" s="27" t="s">
        <v>752</v>
      </c>
      <c r="C233" s="12">
        <v>15</v>
      </c>
      <c r="D233" s="12">
        <v>28</v>
      </c>
      <c r="E233" s="28">
        <v>-0.46428571428571402</v>
      </c>
      <c r="F233" s="12">
        <v>0</v>
      </c>
      <c r="G233" s="12">
        <v>0</v>
      </c>
      <c r="H233" s="12">
        <v>9</v>
      </c>
      <c r="I233" s="12">
        <v>8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1</v>
      </c>
    </row>
    <row r="234" spans="1:16" ht="22.5" x14ac:dyDescent="0.25">
      <c r="A234" s="27" t="s">
        <v>753</v>
      </c>
      <c r="B234" s="27" t="s">
        <v>754</v>
      </c>
      <c r="C234" s="12">
        <v>249</v>
      </c>
      <c r="D234" s="12">
        <v>14</v>
      </c>
      <c r="E234" s="28">
        <v>16.785714285714299</v>
      </c>
      <c r="F234" s="12">
        <v>6</v>
      </c>
      <c r="G234" s="12">
        <v>0</v>
      </c>
      <c r="H234" s="12">
        <v>22</v>
      </c>
      <c r="I234" s="12">
        <v>7</v>
      </c>
      <c r="J234" s="12">
        <v>1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2</v>
      </c>
    </row>
    <row r="235" spans="1:16" ht="33.75" x14ac:dyDescent="0.25">
      <c r="A235" s="27" t="s">
        <v>755</v>
      </c>
      <c r="B235" s="27" t="s">
        <v>756</v>
      </c>
      <c r="C235" s="12">
        <v>16</v>
      </c>
      <c r="D235" s="12">
        <v>4</v>
      </c>
      <c r="E235" s="28">
        <v>3</v>
      </c>
      <c r="F235" s="12">
        <v>0</v>
      </c>
      <c r="G235" s="12">
        <v>0</v>
      </c>
      <c r="H235" s="12">
        <v>5</v>
      </c>
      <c r="I235" s="12">
        <v>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25">
      <c r="A236" s="27" t="s">
        <v>757</v>
      </c>
      <c r="B236" s="27" t="s">
        <v>758</v>
      </c>
      <c r="C236" s="12">
        <v>3</v>
      </c>
      <c r="D236" s="12">
        <v>2</v>
      </c>
      <c r="E236" s="28">
        <v>0.5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7" t="s">
        <v>761</v>
      </c>
      <c r="B238" s="27" t="s">
        <v>762</v>
      </c>
      <c r="C238" s="12">
        <v>1632</v>
      </c>
      <c r="D238" s="12">
        <v>1314</v>
      </c>
      <c r="E238" s="28">
        <v>0.24200913242009101</v>
      </c>
      <c r="F238" s="12">
        <v>311</v>
      </c>
      <c r="G238" s="12">
        <v>170</v>
      </c>
      <c r="H238" s="12">
        <v>455</v>
      </c>
      <c r="I238" s="12">
        <v>342</v>
      </c>
      <c r="J238" s="12">
        <v>1</v>
      </c>
      <c r="K238" s="12">
        <v>1</v>
      </c>
      <c r="L238" s="12">
        <v>1</v>
      </c>
      <c r="M238" s="12">
        <v>2</v>
      </c>
      <c r="N238" s="12">
        <v>1</v>
      </c>
      <c r="O238" s="12">
        <v>0</v>
      </c>
      <c r="P238" s="21">
        <v>66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7" t="s">
        <v>769</v>
      </c>
      <c r="B242" s="27" t="s">
        <v>770</v>
      </c>
      <c r="C242" s="12">
        <v>1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8" t="s">
        <v>773</v>
      </c>
      <c r="B244" s="199"/>
      <c r="C244" s="24">
        <v>15</v>
      </c>
      <c r="D244" s="24">
        <v>12</v>
      </c>
      <c r="E244" s="25">
        <v>0.25</v>
      </c>
      <c r="F244" s="24">
        <v>1</v>
      </c>
      <c r="G244" s="24">
        <v>0</v>
      </c>
      <c r="H244" s="24">
        <v>9</v>
      </c>
      <c r="I244" s="24">
        <v>1</v>
      </c>
      <c r="J244" s="24">
        <v>2</v>
      </c>
      <c r="K244" s="24">
        <v>2</v>
      </c>
      <c r="L244" s="24">
        <v>0</v>
      </c>
      <c r="M244" s="24">
        <v>0</v>
      </c>
      <c r="N244" s="24">
        <v>2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2</v>
      </c>
      <c r="E248" s="28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7" t="s">
        <v>782</v>
      </c>
      <c r="B249" s="27" t="s">
        <v>783</v>
      </c>
      <c r="C249" s="12">
        <v>9</v>
      </c>
      <c r="D249" s="12">
        <v>5</v>
      </c>
      <c r="E249" s="28">
        <v>0.8</v>
      </c>
      <c r="F249" s="12">
        <v>0</v>
      </c>
      <c r="G249" s="12">
        <v>0</v>
      </c>
      <c r="H249" s="12">
        <v>1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1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7" t="s">
        <v>788</v>
      </c>
      <c r="B252" s="27" t="s">
        <v>789</v>
      </c>
      <c r="C252" s="12">
        <v>3</v>
      </c>
      <c r="D252" s="12">
        <v>1</v>
      </c>
      <c r="E252" s="28">
        <v>2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</v>
      </c>
      <c r="K253" s="12">
        <v>2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7" t="s">
        <v>798</v>
      </c>
      <c r="B257" s="27" t="s">
        <v>799</v>
      </c>
      <c r="C257" s="12">
        <v>3</v>
      </c>
      <c r="D257" s="12">
        <v>4</v>
      </c>
      <c r="E257" s="28">
        <v>-0.25</v>
      </c>
      <c r="F257" s="12">
        <v>1</v>
      </c>
      <c r="G257" s="12">
        <v>0</v>
      </c>
      <c r="H257" s="12">
        <v>8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8" t="s">
        <v>826</v>
      </c>
      <c r="B271" s="199"/>
      <c r="C271" s="24">
        <v>977</v>
      </c>
      <c r="D271" s="24">
        <v>899</v>
      </c>
      <c r="E271" s="25">
        <v>8.6763070077864296E-2</v>
      </c>
      <c r="F271" s="24">
        <v>70</v>
      </c>
      <c r="G271" s="24">
        <v>39</v>
      </c>
      <c r="H271" s="24">
        <v>464</v>
      </c>
      <c r="I271" s="24">
        <v>370</v>
      </c>
      <c r="J271" s="24">
        <v>4</v>
      </c>
      <c r="K271" s="24">
        <v>2</v>
      </c>
      <c r="L271" s="24">
        <v>0</v>
      </c>
      <c r="M271" s="24">
        <v>0</v>
      </c>
      <c r="N271" s="24">
        <v>4</v>
      </c>
      <c r="O271" s="24">
        <v>6</v>
      </c>
      <c r="P271" s="26">
        <v>123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7" t="s">
        <v>829</v>
      </c>
      <c r="B273" s="27" t="s">
        <v>830</v>
      </c>
      <c r="C273" s="12">
        <v>372</v>
      </c>
      <c r="D273" s="12">
        <v>199</v>
      </c>
      <c r="E273" s="28">
        <v>0.86934673366834203</v>
      </c>
      <c r="F273" s="12">
        <v>29</v>
      </c>
      <c r="G273" s="12">
        <v>10</v>
      </c>
      <c r="H273" s="12">
        <v>185</v>
      </c>
      <c r="I273" s="12">
        <v>136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39</v>
      </c>
    </row>
    <row r="274" spans="1:16" ht="33.75" x14ac:dyDescent="0.25">
      <c r="A274" s="27" t="s">
        <v>831</v>
      </c>
      <c r="B274" s="27" t="s">
        <v>832</v>
      </c>
      <c r="C274" s="12">
        <v>494</v>
      </c>
      <c r="D274" s="12">
        <v>610</v>
      </c>
      <c r="E274" s="28">
        <v>-0.19016393442623</v>
      </c>
      <c r="F274" s="12">
        <v>40</v>
      </c>
      <c r="G274" s="12">
        <v>29</v>
      </c>
      <c r="H274" s="12">
        <v>254</v>
      </c>
      <c r="I274" s="12">
        <v>209</v>
      </c>
      <c r="J274" s="12">
        <v>1</v>
      </c>
      <c r="K274" s="12">
        <v>0</v>
      </c>
      <c r="L274" s="12">
        <v>0</v>
      </c>
      <c r="M274" s="12">
        <v>0</v>
      </c>
      <c r="N274" s="12">
        <v>4</v>
      </c>
      <c r="O274" s="12">
        <v>6</v>
      </c>
      <c r="P274" s="21">
        <v>78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7" t="s">
        <v>835</v>
      </c>
      <c r="B276" s="27" t="s">
        <v>836</v>
      </c>
      <c r="C276" s="12">
        <v>8</v>
      </c>
      <c r="D276" s="12">
        <v>9</v>
      </c>
      <c r="E276" s="28">
        <v>-0.11111111111111099</v>
      </c>
      <c r="F276" s="12">
        <v>0</v>
      </c>
      <c r="G276" s="12">
        <v>0</v>
      </c>
      <c r="H276" s="12">
        <v>3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25">
      <c r="A277" s="27" t="s">
        <v>837</v>
      </c>
      <c r="B277" s="27" t="s">
        <v>838</v>
      </c>
      <c r="C277" s="12">
        <v>16</v>
      </c>
      <c r="D277" s="12">
        <v>19</v>
      </c>
      <c r="E277" s="28">
        <v>-0.157894736842105</v>
      </c>
      <c r="F277" s="12">
        <v>0</v>
      </c>
      <c r="G277" s="12">
        <v>0</v>
      </c>
      <c r="H277" s="12">
        <v>3</v>
      </c>
      <c r="I277" s="12">
        <v>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1</v>
      </c>
    </row>
    <row r="278" spans="1:16" ht="22.5" x14ac:dyDescent="0.25">
      <c r="A278" s="27" t="s">
        <v>839</v>
      </c>
      <c r="B278" s="27" t="s">
        <v>840</v>
      </c>
      <c r="C278" s="12">
        <v>15</v>
      </c>
      <c r="D278" s="12">
        <v>24</v>
      </c>
      <c r="E278" s="28">
        <v>-0.375</v>
      </c>
      <c r="F278" s="12">
        <v>1</v>
      </c>
      <c r="G278" s="12">
        <v>0</v>
      </c>
      <c r="H278" s="12">
        <v>8</v>
      </c>
      <c r="I278" s="12">
        <v>5</v>
      </c>
      <c r="J278" s="12">
        <v>1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1">
        <v>0</v>
      </c>
    </row>
    <row r="279" spans="1:16" ht="22.5" x14ac:dyDescent="0.25">
      <c r="A279" s="27" t="s">
        <v>841</v>
      </c>
      <c r="B279" s="27" t="s">
        <v>842</v>
      </c>
      <c r="C279" s="12">
        <v>3</v>
      </c>
      <c r="D279" s="12">
        <v>3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1</v>
      </c>
      <c r="E280" s="28">
        <v>-1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7" t="s">
        <v>865</v>
      </c>
      <c r="B291" s="27" t="s">
        <v>866</v>
      </c>
      <c r="C291" s="12">
        <v>44</v>
      </c>
      <c r="D291" s="12">
        <v>27</v>
      </c>
      <c r="E291" s="28">
        <v>0.62962962962962998</v>
      </c>
      <c r="F291" s="12">
        <v>0</v>
      </c>
      <c r="G291" s="12">
        <v>0</v>
      </c>
      <c r="H291" s="12">
        <v>8</v>
      </c>
      <c r="I291" s="12">
        <v>13</v>
      </c>
      <c r="J291" s="12">
        <v>1</v>
      </c>
      <c r="K291" s="12">
        <v>1</v>
      </c>
      <c r="L291" s="12">
        <v>0</v>
      </c>
      <c r="M291" s="12">
        <v>0</v>
      </c>
      <c r="N291" s="12">
        <v>0</v>
      </c>
      <c r="O291" s="12">
        <v>0</v>
      </c>
      <c r="P291" s="21">
        <v>3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7" t="s">
        <v>871</v>
      </c>
      <c r="B294" s="27" t="s">
        <v>872</v>
      </c>
      <c r="C294" s="12">
        <v>25</v>
      </c>
      <c r="D294" s="12">
        <v>7</v>
      </c>
      <c r="E294" s="28">
        <v>2.5714285714285698</v>
      </c>
      <c r="F294" s="12">
        <v>0</v>
      </c>
      <c r="G294" s="12">
        <v>0</v>
      </c>
      <c r="H294" s="12">
        <v>3</v>
      </c>
      <c r="I294" s="12">
        <v>4</v>
      </c>
      <c r="J294" s="12">
        <v>1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2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8" t="s">
        <v>905</v>
      </c>
      <c r="B312" s="199"/>
      <c r="C312" s="24">
        <v>2</v>
      </c>
      <c r="D312" s="24">
        <v>8</v>
      </c>
      <c r="E312" s="25">
        <v>-0.75</v>
      </c>
      <c r="F312" s="24">
        <v>1</v>
      </c>
      <c r="G312" s="24">
        <v>1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1</v>
      </c>
      <c r="O312" s="24">
        <v>0</v>
      </c>
      <c r="P312" s="26">
        <v>1</v>
      </c>
    </row>
    <row r="313" spans="1:16" x14ac:dyDescent="0.25">
      <c r="A313" s="27" t="s">
        <v>906</v>
      </c>
      <c r="B313" s="27" t="s">
        <v>907</v>
      </c>
      <c r="C313" s="12">
        <v>0</v>
      </c>
      <c r="D313" s="12">
        <v>2</v>
      </c>
      <c r="E313" s="28">
        <v>-1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7" t="s">
        <v>910</v>
      </c>
      <c r="B315" s="27" t="s">
        <v>911</v>
      </c>
      <c r="C315" s="12">
        <v>2</v>
      </c>
      <c r="D315" s="12">
        <v>6</v>
      </c>
      <c r="E315" s="28">
        <v>-0.66666666666666696</v>
      </c>
      <c r="F315" s="12">
        <v>1</v>
      </c>
      <c r="G315" s="12">
        <v>1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1</v>
      </c>
      <c r="O315" s="12">
        <v>0</v>
      </c>
      <c r="P315" s="21">
        <v>1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8" t="s">
        <v>916</v>
      </c>
      <c r="B318" s="199"/>
      <c r="C318" s="24">
        <v>1</v>
      </c>
      <c r="D318" s="24">
        <v>33</v>
      </c>
      <c r="E318" s="25">
        <v>-0.96969696969696995</v>
      </c>
      <c r="F318" s="24">
        <v>2</v>
      </c>
      <c r="G318" s="24">
        <v>2</v>
      </c>
      <c r="H318" s="24">
        <v>2</v>
      </c>
      <c r="I318" s="24">
        <v>1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5</v>
      </c>
    </row>
    <row r="319" spans="1:16" x14ac:dyDescent="0.25">
      <c r="A319" s="27" t="s">
        <v>917</v>
      </c>
      <c r="B319" s="27" t="s">
        <v>918</v>
      </c>
      <c r="C319" s="12">
        <v>1</v>
      </c>
      <c r="D319" s="12">
        <v>33</v>
      </c>
      <c r="E319" s="28">
        <v>-0.96969696969696995</v>
      </c>
      <c r="F319" s="12">
        <v>2</v>
      </c>
      <c r="G319" s="12">
        <v>2</v>
      </c>
      <c r="H319" s="12">
        <v>2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1">
        <v>5</v>
      </c>
    </row>
    <row r="320" spans="1:16" x14ac:dyDescent="0.2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8" t="s">
        <v>924</v>
      </c>
      <c r="B323" s="199"/>
      <c r="C323" s="24">
        <v>6890</v>
      </c>
      <c r="D323" s="24">
        <v>8014</v>
      </c>
      <c r="E323" s="25">
        <v>-0.140254554529573</v>
      </c>
      <c r="F323" s="24">
        <v>112</v>
      </c>
      <c r="G323" s="24">
        <v>20</v>
      </c>
      <c r="H323" s="24">
        <v>637</v>
      </c>
      <c r="I323" s="24">
        <v>295</v>
      </c>
      <c r="J323" s="24">
        <v>11</v>
      </c>
      <c r="K323" s="24">
        <v>0</v>
      </c>
      <c r="L323" s="24">
        <v>2</v>
      </c>
      <c r="M323" s="24">
        <v>1</v>
      </c>
      <c r="N323" s="24">
        <v>19</v>
      </c>
      <c r="O323" s="24">
        <v>0</v>
      </c>
      <c r="P323" s="26">
        <v>69</v>
      </c>
    </row>
    <row r="324" spans="1:16" x14ac:dyDescent="0.25">
      <c r="A324" s="27" t="s">
        <v>925</v>
      </c>
      <c r="B324" s="27" t="s">
        <v>926</v>
      </c>
      <c r="C324" s="12">
        <v>6890</v>
      </c>
      <c r="D324" s="12">
        <v>8014</v>
      </c>
      <c r="E324" s="28">
        <v>-0.140254554529573</v>
      </c>
      <c r="F324" s="12">
        <v>112</v>
      </c>
      <c r="G324" s="12">
        <v>20</v>
      </c>
      <c r="H324" s="12">
        <v>637</v>
      </c>
      <c r="I324" s="12">
        <v>295</v>
      </c>
      <c r="J324" s="12">
        <v>11</v>
      </c>
      <c r="K324" s="12">
        <v>0</v>
      </c>
      <c r="L324" s="12">
        <v>2</v>
      </c>
      <c r="M324" s="12">
        <v>1</v>
      </c>
      <c r="N324" s="12">
        <v>19</v>
      </c>
      <c r="O324" s="12">
        <v>0</v>
      </c>
      <c r="P324" s="21">
        <v>69</v>
      </c>
    </row>
    <row r="325" spans="1:16" x14ac:dyDescent="0.25">
      <c r="A325" s="198" t="s">
        <v>927</v>
      </c>
      <c r="B325" s="199"/>
      <c r="C325" s="24">
        <v>11</v>
      </c>
      <c r="D325" s="24">
        <v>0</v>
      </c>
      <c r="E325" s="25">
        <v>0</v>
      </c>
      <c r="F325" s="24">
        <v>0</v>
      </c>
      <c r="G325" s="24">
        <v>0</v>
      </c>
      <c r="H325" s="24">
        <v>2</v>
      </c>
      <c r="I325" s="24">
        <v>0</v>
      </c>
      <c r="J325" s="24">
        <v>0</v>
      </c>
      <c r="K325" s="24">
        <v>1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7" t="s">
        <v>932</v>
      </c>
      <c r="B328" s="27" t="s">
        <v>933</v>
      </c>
      <c r="C328" s="12">
        <v>11</v>
      </c>
      <c r="D328" s="12">
        <v>0</v>
      </c>
      <c r="E328" s="28">
        <v>0</v>
      </c>
      <c r="F328" s="12">
        <v>0</v>
      </c>
      <c r="G328" s="12">
        <v>0</v>
      </c>
      <c r="H328" s="12">
        <v>2</v>
      </c>
      <c r="I328" s="12">
        <v>0</v>
      </c>
      <c r="J328" s="12">
        <v>0</v>
      </c>
      <c r="K328" s="12">
        <v>1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8" t="s">
        <v>953</v>
      </c>
      <c r="B339" s="199"/>
      <c r="C339" s="24">
        <v>1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1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200" t="s">
        <v>956</v>
      </c>
      <c r="B341" s="201"/>
      <c r="C341" s="29">
        <v>45754</v>
      </c>
      <c r="D341" s="29">
        <v>40956</v>
      </c>
      <c r="E341" s="30">
        <v>0.117150112315656</v>
      </c>
      <c r="F341" s="29">
        <v>3440</v>
      </c>
      <c r="G341" s="29">
        <v>1635</v>
      </c>
      <c r="H341" s="29">
        <v>5644</v>
      </c>
      <c r="I341" s="29">
        <v>3857</v>
      </c>
      <c r="J341" s="29">
        <v>123</v>
      </c>
      <c r="K341" s="29">
        <v>66</v>
      </c>
      <c r="L341" s="29">
        <v>23</v>
      </c>
      <c r="M341" s="29">
        <v>21</v>
      </c>
      <c r="N341" s="29">
        <v>124</v>
      </c>
      <c r="O341" s="29">
        <v>9</v>
      </c>
      <c r="P341" s="29">
        <v>2151</v>
      </c>
    </row>
    <row r="342" spans="1:16" x14ac:dyDescent="0.25">
      <c r="A342" s="17"/>
    </row>
  </sheetData>
  <sheetProtection algorithmName="SHA-512" hashValue="rGD6ysLunNUvVslVDOm014s6LNxC5D7roXvf2MQtudNkw1Z4Sri1aNpEXcqHHubdfSgsY6G1VHdgQUv71rmBrw==" saltValue="iBPTbkAnPi7HGwfzxs8mm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1" t="s">
        <v>960</v>
      </c>
      <c r="B7" s="11" t="s">
        <v>961</v>
      </c>
      <c r="C7" s="21">
        <v>0</v>
      </c>
    </row>
    <row r="8" spans="1:3" x14ac:dyDescent="0.25">
      <c r="A8" s="192"/>
      <c r="B8" s="11" t="s">
        <v>334</v>
      </c>
      <c r="C8" s="21">
        <v>137</v>
      </c>
    </row>
    <row r="9" spans="1:3" x14ac:dyDescent="0.25">
      <c r="A9" s="192"/>
      <c r="B9" s="11" t="s">
        <v>962</v>
      </c>
      <c r="C9" s="21">
        <v>8</v>
      </c>
    </row>
    <row r="10" spans="1:3" x14ac:dyDescent="0.25">
      <c r="A10" s="192"/>
      <c r="B10" s="11" t="s">
        <v>963</v>
      </c>
      <c r="C10" s="21">
        <v>4</v>
      </c>
    </row>
    <row r="11" spans="1:3" x14ac:dyDescent="0.25">
      <c r="A11" s="192"/>
      <c r="B11" s="11" t="s">
        <v>964</v>
      </c>
      <c r="C11" s="21">
        <v>61</v>
      </c>
    </row>
    <row r="12" spans="1:3" x14ac:dyDescent="0.25">
      <c r="A12" s="192"/>
      <c r="B12" s="11" t="s">
        <v>965</v>
      </c>
      <c r="C12" s="21">
        <v>87</v>
      </c>
    </row>
    <row r="13" spans="1:3" x14ac:dyDescent="0.25">
      <c r="A13" s="192"/>
      <c r="B13" s="11" t="s">
        <v>966</v>
      </c>
      <c r="C13" s="21">
        <v>85</v>
      </c>
    </row>
    <row r="14" spans="1:3" x14ac:dyDescent="0.25">
      <c r="A14" s="192"/>
      <c r="B14" s="11" t="s">
        <v>518</v>
      </c>
      <c r="C14" s="21">
        <v>58</v>
      </c>
    </row>
    <row r="15" spans="1:3" x14ac:dyDescent="0.25">
      <c r="A15" s="192"/>
      <c r="B15" s="11" t="s">
        <v>967</v>
      </c>
      <c r="C15" s="21">
        <v>1</v>
      </c>
    </row>
    <row r="16" spans="1:3" x14ac:dyDescent="0.25">
      <c r="A16" s="192"/>
      <c r="B16" s="11" t="s">
        <v>968</v>
      </c>
      <c r="C16" s="21">
        <v>0</v>
      </c>
    </row>
    <row r="17" spans="1:3" x14ac:dyDescent="0.25">
      <c r="A17" s="192"/>
      <c r="B17" s="11" t="s">
        <v>651</v>
      </c>
      <c r="C17" s="21">
        <v>0</v>
      </c>
    </row>
    <row r="18" spans="1:3" x14ac:dyDescent="0.25">
      <c r="A18" s="192"/>
      <c r="B18" s="11" t="s">
        <v>969</v>
      </c>
      <c r="C18" s="21">
        <v>18</v>
      </c>
    </row>
    <row r="19" spans="1:3" x14ac:dyDescent="0.25">
      <c r="A19" s="192"/>
      <c r="B19" s="11" t="s">
        <v>970</v>
      </c>
      <c r="C19" s="21">
        <v>22</v>
      </c>
    </row>
    <row r="20" spans="1:3" x14ac:dyDescent="0.25">
      <c r="A20" s="192"/>
      <c r="B20" s="11" t="s">
        <v>971</v>
      </c>
      <c r="C20" s="21">
        <v>10</v>
      </c>
    </row>
    <row r="21" spans="1:3" x14ac:dyDescent="0.25">
      <c r="A21" s="192"/>
      <c r="B21" s="11" t="s">
        <v>972</v>
      </c>
      <c r="C21" s="21">
        <v>2</v>
      </c>
    </row>
    <row r="22" spans="1:3" x14ac:dyDescent="0.25">
      <c r="A22" s="192"/>
      <c r="B22" s="11" t="s">
        <v>973</v>
      </c>
      <c r="C22" s="21">
        <v>0</v>
      </c>
    </row>
    <row r="23" spans="1:3" x14ac:dyDescent="0.25">
      <c r="A23" s="192"/>
      <c r="B23" s="11" t="s">
        <v>974</v>
      </c>
      <c r="C23" s="21">
        <v>1</v>
      </c>
    </row>
    <row r="24" spans="1:3" x14ac:dyDescent="0.25">
      <c r="A24" s="192"/>
      <c r="B24" s="11" t="s">
        <v>111</v>
      </c>
      <c r="C24" s="21">
        <v>84</v>
      </c>
    </row>
    <row r="25" spans="1:3" x14ac:dyDescent="0.25">
      <c r="A25" s="192"/>
      <c r="B25" s="11" t="s">
        <v>975</v>
      </c>
      <c r="C25" s="21">
        <v>15</v>
      </c>
    </row>
    <row r="26" spans="1:3" x14ac:dyDescent="0.25">
      <c r="A26" s="193"/>
      <c r="B26" s="11" t="s">
        <v>976</v>
      </c>
      <c r="C26" s="21">
        <v>2</v>
      </c>
    </row>
    <row r="27" spans="1:3" x14ac:dyDescent="0.25">
      <c r="A27" s="191" t="s">
        <v>977</v>
      </c>
      <c r="B27" s="11" t="s">
        <v>978</v>
      </c>
      <c r="C27" s="21">
        <v>452</v>
      </c>
    </row>
    <row r="28" spans="1:3" x14ac:dyDescent="0.25">
      <c r="A28" s="192"/>
      <c r="B28" s="11" t="s">
        <v>979</v>
      </c>
      <c r="C28" s="21">
        <v>328</v>
      </c>
    </row>
    <row r="29" spans="1:3" x14ac:dyDescent="0.25">
      <c r="A29" s="193"/>
      <c r="B29" s="11" t="s">
        <v>980</v>
      </c>
      <c r="C29" s="21">
        <v>399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653</v>
      </c>
    </row>
    <row r="34" spans="1:3" x14ac:dyDescent="0.25">
      <c r="A34" s="191" t="s">
        <v>983</v>
      </c>
      <c r="B34" s="11" t="s">
        <v>984</v>
      </c>
      <c r="C34" s="21">
        <v>14</v>
      </c>
    </row>
    <row r="35" spans="1:3" x14ac:dyDescent="0.25">
      <c r="A35" s="192"/>
      <c r="B35" s="11" t="s">
        <v>985</v>
      </c>
      <c r="C35" s="21">
        <v>69</v>
      </c>
    </row>
    <row r="36" spans="1:3" x14ac:dyDescent="0.25">
      <c r="A36" s="192"/>
      <c r="B36" s="11" t="s">
        <v>986</v>
      </c>
      <c r="C36" s="21">
        <v>0</v>
      </c>
    </row>
    <row r="37" spans="1:3" x14ac:dyDescent="0.25">
      <c r="A37" s="193"/>
      <c r="B37" s="11" t="s">
        <v>987</v>
      </c>
      <c r="C37" s="21">
        <v>4</v>
      </c>
    </row>
    <row r="38" spans="1:3" x14ac:dyDescent="0.25">
      <c r="A38" s="10" t="s">
        <v>988</v>
      </c>
      <c r="B38" s="15"/>
      <c r="C38" s="21">
        <v>9</v>
      </c>
    </row>
    <row r="39" spans="1:3" x14ac:dyDescent="0.25">
      <c r="A39" s="10" t="s">
        <v>989</v>
      </c>
      <c r="B39" s="15"/>
      <c r="C39" s="21">
        <v>360</v>
      </c>
    </row>
    <row r="40" spans="1:3" x14ac:dyDescent="0.25">
      <c r="A40" s="10" t="s">
        <v>990</v>
      </c>
      <c r="B40" s="15"/>
      <c r="C40" s="21">
        <v>81</v>
      </c>
    </row>
    <row r="41" spans="1:3" x14ac:dyDescent="0.25">
      <c r="A41" s="10" t="s">
        <v>991</v>
      </c>
      <c r="B41" s="15"/>
      <c r="C41" s="21">
        <v>76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18</v>
      </c>
    </row>
    <row r="44" spans="1:3" x14ac:dyDescent="0.25">
      <c r="A44" s="10" t="s">
        <v>994</v>
      </c>
      <c r="B44" s="15"/>
      <c r="C44" s="21">
        <v>12</v>
      </c>
    </row>
    <row r="45" spans="1:3" x14ac:dyDescent="0.25">
      <c r="A45" s="10" t="s">
        <v>995</v>
      </c>
      <c r="B45" s="15"/>
      <c r="C45" s="21">
        <v>29</v>
      </c>
    </row>
    <row r="46" spans="1:3" x14ac:dyDescent="0.25">
      <c r="A46" s="10" t="s">
        <v>980</v>
      </c>
      <c r="B46" s="15"/>
      <c r="C46" s="21">
        <v>34</v>
      </c>
    </row>
    <row r="47" spans="1:3" x14ac:dyDescent="0.25">
      <c r="A47" s="191" t="s">
        <v>996</v>
      </c>
      <c r="B47" s="11" t="s">
        <v>997</v>
      </c>
      <c r="C47" s="21">
        <v>29</v>
      </c>
    </row>
    <row r="48" spans="1:3" x14ac:dyDescent="0.25">
      <c r="A48" s="192"/>
      <c r="B48" s="11" t="s">
        <v>998</v>
      </c>
      <c r="C48" s="21">
        <v>14</v>
      </c>
    </row>
    <row r="49" spans="1:3" x14ac:dyDescent="0.25">
      <c r="A49" s="192"/>
      <c r="B49" s="11" t="s">
        <v>999</v>
      </c>
      <c r="C49" s="21">
        <v>19</v>
      </c>
    </row>
    <row r="50" spans="1:3" x14ac:dyDescent="0.25">
      <c r="A50" s="192"/>
      <c r="B50" s="11" t="s">
        <v>1000</v>
      </c>
      <c r="C50" s="21">
        <v>2</v>
      </c>
    </row>
    <row r="51" spans="1:3" x14ac:dyDescent="0.25">
      <c r="A51" s="193"/>
      <c r="B51" s="11" t="s">
        <v>1001</v>
      </c>
      <c r="C51" s="21">
        <v>2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57</v>
      </c>
    </row>
    <row r="56" spans="1:3" x14ac:dyDescent="0.25">
      <c r="A56" s="191" t="s">
        <v>79</v>
      </c>
      <c r="B56" s="11" t="s">
        <v>1003</v>
      </c>
      <c r="C56" s="21">
        <v>294</v>
      </c>
    </row>
    <row r="57" spans="1:3" x14ac:dyDescent="0.25">
      <c r="A57" s="193"/>
      <c r="B57" s="11" t="s">
        <v>1004</v>
      </c>
      <c r="C57" s="21">
        <v>304</v>
      </c>
    </row>
    <row r="58" spans="1:3" x14ac:dyDescent="0.25">
      <c r="A58" s="191" t="s">
        <v>1005</v>
      </c>
      <c r="B58" s="11" t="s">
        <v>1006</v>
      </c>
      <c r="C58" s="21">
        <v>0</v>
      </c>
    </row>
    <row r="59" spans="1:3" x14ac:dyDescent="0.25">
      <c r="A59" s="193"/>
      <c r="B59" s="11" t="s">
        <v>1007</v>
      </c>
      <c r="C59" s="21">
        <v>0</v>
      </c>
    </row>
    <row r="60" spans="1:3" x14ac:dyDescent="0.25">
      <c r="A60" s="191" t="s">
        <v>1008</v>
      </c>
      <c r="B60" s="11" t="s">
        <v>1006</v>
      </c>
      <c r="C60" s="21">
        <v>63</v>
      </c>
    </row>
    <row r="61" spans="1:3" x14ac:dyDescent="0.25">
      <c r="A61" s="193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1" t="s">
        <v>245</v>
      </c>
      <c r="B65" s="11" t="s">
        <v>20</v>
      </c>
      <c r="C65" s="21">
        <v>2028</v>
      </c>
    </row>
    <row r="66" spans="1:3" x14ac:dyDescent="0.25">
      <c r="A66" s="192"/>
      <c r="B66" s="11" t="s">
        <v>1010</v>
      </c>
      <c r="C66" s="21">
        <v>156</v>
      </c>
    </row>
    <row r="67" spans="1:3" x14ac:dyDescent="0.25">
      <c r="A67" s="192"/>
      <c r="B67" s="11" t="s">
        <v>1011</v>
      </c>
      <c r="C67" s="21">
        <v>1011</v>
      </c>
    </row>
    <row r="68" spans="1:3" x14ac:dyDescent="0.25">
      <c r="A68" s="193"/>
      <c r="B68" s="11" t="s">
        <v>1012</v>
      </c>
      <c r="C68" s="21">
        <v>146</v>
      </c>
    </row>
    <row r="69" spans="1:3" x14ac:dyDescent="0.25">
      <c r="A69" s="191" t="s">
        <v>1013</v>
      </c>
      <c r="B69" s="11" t="s">
        <v>1014</v>
      </c>
      <c r="C69" s="21">
        <v>177</v>
      </c>
    </row>
    <row r="70" spans="1:3" x14ac:dyDescent="0.25">
      <c r="A70" s="192"/>
      <c r="B70" s="11" t="s">
        <v>1015</v>
      </c>
      <c r="C70" s="21">
        <v>0</v>
      </c>
    </row>
    <row r="71" spans="1:3" x14ac:dyDescent="0.25">
      <c r="A71" s="193"/>
      <c r="B71" s="11" t="s">
        <v>1016</v>
      </c>
      <c r="C71" s="21">
        <v>0</v>
      </c>
    </row>
    <row r="72" spans="1:3" x14ac:dyDescent="0.25">
      <c r="A72" s="191" t="s">
        <v>1017</v>
      </c>
      <c r="B72" s="11" t="s">
        <v>1018</v>
      </c>
      <c r="C72" s="21">
        <v>715</v>
      </c>
    </row>
    <row r="73" spans="1:3" x14ac:dyDescent="0.25">
      <c r="A73" s="192"/>
      <c r="B73" s="11" t="s">
        <v>1019</v>
      </c>
      <c r="C73" s="21">
        <v>238</v>
      </c>
    </row>
    <row r="74" spans="1:3" x14ac:dyDescent="0.25">
      <c r="A74" s="192"/>
      <c r="B74" s="11" t="s">
        <v>1020</v>
      </c>
      <c r="C74" s="21">
        <v>35</v>
      </c>
    </row>
    <row r="75" spans="1:3" x14ac:dyDescent="0.25">
      <c r="A75" s="192"/>
      <c r="B75" s="11" t="s">
        <v>1021</v>
      </c>
      <c r="C75" s="21">
        <v>481</v>
      </c>
    </row>
    <row r="76" spans="1:3" x14ac:dyDescent="0.25">
      <c r="A76" s="193"/>
      <c r="B76" s="11" t="s">
        <v>1012</v>
      </c>
      <c r="C76" s="21">
        <v>51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3</v>
      </c>
    </row>
    <row r="81" spans="1:3" x14ac:dyDescent="0.25">
      <c r="A81" s="10" t="s">
        <v>1024</v>
      </c>
      <c r="B81" s="15"/>
      <c r="C81" s="21">
        <v>1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1" t="s">
        <v>1027</v>
      </c>
      <c r="B86" s="11" t="s">
        <v>1018</v>
      </c>
      <c r="C86" s="21">
        <v>43</v>
      </c>
    </row>
    <row r="87" spans="1:3" x14ac:dyDescent="0.25">
      <c r="A87" s="193"/>
      <c r="B87" s="11" t="s">
        <v>1012</v>
      </c>
      <c r="C87" s="21">
        <v>43</v>
      </c>
    </row>
    <row r="88" spans="1:3" x14ac:dyDescent="0.25">
      <c r="A88" s="191" t="s">
        <v>1028</v>
      </c>
      <c r="B88" s="11" t="s">
        <v>1018</v>
      </c>
      <c r="C88" s="21">
        <v>24</v>
      </c>
    </row>
    <row r="89" spans="1:3" x14ac:dyDescent="0.25">
      <c r="A89" s="193"/>
      <c r="B89" s="11" t="s">
        <v>1012</v>
      </c>
      <c r="C89" s="21">
        <v>24</v>
      </c>
    </row>
    <row r="90" spans="1:3" x14ac:dyDescent="0.25">
      <c r="A90" s="191" t="s">
        <v>1029</v>
      </c>
      <c r="B90" s="11" t="s">
        <v>1018</v>
      </c>
      <c r="C90" s="21">
        <v>50</v>
      </c>
    </row>
    <row r="91" spans="1:3" x14ac:dyDescent="0.25">
      <c r="A91" s="193"/>
      <c r="B91" s="11" t="s">
        <v>1012</v>
      </c>
      <c r="C91" s="21">
        <v>50</v>
      </c>
    </row>
    <row r="92" spans="1:3" x14ac:dyDescent="0.25">
      <c r="A92" s="191" t="s">
        <v>1030</v>
      </c>
      <c r="B92" s="11" t="s">
        <v>1018</v>
      </c>
      <c r="C92" s="21">
        <v>0</v>
      </c>
    </row>
    <row r="93" spans="1:3" x14ac:dyDescent="0.25">
      <c r="A93" s="193"/>
      <c r="B93" s="11" t="s">
        <v>1012</v>
      </c>
      <c r="C93" s="21">
        <v>0</v>
      </c>
    </row>
    <row r="94" spans="1:3" x14ac:dyDescent="0.25">
      <c r="A94" s="191" t="s">
        <v>1031</v>
      </c>
      <c r="B94" s="11" t="s">
        <v>1018</v>
      </c>
      <c r="C94" s="21">
        <v>42</v>
      </c>
    </row>
    <row r="95" spans="1:3" x14ac:dyDescent="0.25">
      <c r="A95" s="193"/>
      <c r="B95" s="11" t="s">
        <v>1012</v>
      </c>
      <c r="C95" s="21">
        <v>4</v>
      </c>
    </row>
    <row r="96" spans="1:3" x14ac:dyDescent="0.25">
      <c r="A96" s="191" t="s">
        <v>1032</v>
      </c>
      <c r="B96" s="11" t="s">
        <v>1018</v>
      </c>
      <c r="C96" s="21">
        <v>8</v>
      </c>
    </row>
    <row r="97" spans="1:3" x14ac:dyDescent="0.25">
      <c r="A97" s="193"/>
      <c r="B97" s="11" t="s">
        <v>1012</v>
      </c>
      <c r="C97" s="21">
        <v>4</v>
      </c>
    </row>
    <row r="98" spans="1:3" x14ac:dyDescent="0.25">
      <c r="A98" s="191" t="s">
        <v>1033</v>
      </c>
      <c r="B98" s="11" t="s">
        <v>1018</v>
      </c>
      <c r="C98" s="21">
        <v>0</v>
      </c>
    </row>
    <row r="99" spans="1:3" x14ac:dyDescent="0.25">
      <c r="A99" s="193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15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1" t="s">
        <v>1037</v>
      </c>
      <c r="B105" s="11" t="s">
        <v>1038</v>
      </c>
      <c r="C105" s="21">
        <v>0</v>
      </c>
    </row>
    <row r="106" spans="1:3" x14ac:dyDescent="0.25">
      <c r="A106" s="193"/>
      <c r="B106" s="11" t="s">
        <v>1039</v>
      </c>
      <c r="C106" s="21">
        <v>23</v>
      </c>
    </row>
    <row r="107" spans="1:3" x14ac:dyDescent="0.25">
      <c r="A107" s="10" t="s">
        <v>1040</v>
      </c>
      <c r="B107" s="15"/>
      <c r="C107" s="21">
        <v>0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51</v>
      </c>
    </row>
    <row r="113" spans="1:1" x14ac:dyDescent="0.25">
      <c r="A113" s="17"/>
    </row>
  </sheetData>
  <sheetProtection algorithmName="SHA-512" hashValue="a4Hlv88yIjty7rtnIg8Exzqjt4JnindA6zNPO/1MdzFgS+eoo64WsSDBhL/ZrcG0X3aJKpagtmzf8XebgZUneA==" saltValue="SQmN+cbVx5BAlIKhoz8NI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1" t="s">
        <v>1048</v>
      </c>
      <c r="B5" s="32" t="s">
        <v>1049</v>
      </c>
      <c r="C5" s="21">
        <v>49</v>
      </c>
    </row>
    <row r="6" spans="1:3" x14ac:dyDescent="0.25">
      <c r="A6" s="192"/>
      <c r="B6" s="32" t="s">
        <v>304</v>
      </c>
      <c r="C6" s="21">
        <v>526</v>
      </c>
    </row>
    <row r="7" spans="1:3" x14ac:dyDescent="0.25">
      <c r="A7" s="192"/>
      <c r="B7" s="32" t="s">
        <v>1050</v>
      </c>
      <c r="C7" s="21">
        <v>98</v>
      </c>
    </row>
    <row r="8" spans="1:3" x14ac:dyDescent="0.25">
      <c r="A8" s="192"/>
      <c r="B8" s="32" t="s">
        <v>1051</v>
      </c>
      <c r="C8" s="21">
        <v>1</v>
      </c>
    </row>
    <row r="9" spans="1:3" x14ac:dyDescent="0.25">
      <c r="A9" s="192"/>
      <c r="B9" s="32" t="s">
        <v>1052</v>
      </c>
      <c r="C9" s="21">
        <v>2</v>
      </c>
    </row>
    <row r="10" spans="1:3" x14ac:dyDescent="0.25">
      <c r="A10" s="192"/>
      <c r="B10" s="32" t="s">
        <v>1053</v>
      </c>
      <c r="C10" s="21">
        <v>1</v>
      </c>
    </row>
    <row r="11" spans="1:3" x14ac:dyDescent="0.25">
      <c r="A11" s="193"/>
      <c r="B11" s="32" t="s">
        <v>1054</v>
      </c>
      <c r="C11" s="21">
        <v>0</v>
      </c>
    </row>
    <row r="12" spans="1:3" x14ac:dyDescent="0.25">
      <c r="A12" s="191" t="s">
        <v>1055</v>
      </c>
      <c r="B12" s="32" t="s">
        <v>65</v>
      </c>
      <c r="C12" s="21">
        <v>77</v>
      </c>
    </row>
    <row r="13" spans="1:3" x14ac:dyDescent="0.25">
      <c r="A13" s="192"/>
      <c r="B13" s="32" t="s">
        <v>1056</v>
      </c>
      <c r="C13" s="21">
        <v>41</v>
      </c>
    </row>
    <row r="14" spans="1:3" x14ac:dyDescent="0.25">
      <c r="A14" s="192"/>
      <c r="B14" s="32" t="s">
        <v>1057</v>
      </c>
      <c r="C14" s="21">
        <v>19</v>
      </c>
    </row>
    <row r="15" spans="1:3" x14ac:dyDescent="0.25">
      <c r="A15" s="193"/>
      <c r="B15" s="32" t="s">
        <v>1058</v>
      </c>
      <c r="C15" s="21">
        <v>38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1">
        <v>19</v>
      </c>
    </row>
    <row r="20" spans="1:3" x14ac:dyDescent="0.25">
      <c r="A20" s="10" t="s">
        <v>1061</v>
      </c>
      <c r="B20" s="33"/>
      <c r="C20" s="21">
        <v>18</v>
      </c>
    </row>
    <row r="21" spans="1:3" x14ac:dyDescent="0.25">
      <c r="A21" s="10" t="s">
        <v>1062</v>
      </c>
      <c r="B21" s="33"/>
      <c r="C21" s="21">
        <v>24</v>
      </c>
    </row>
    <row r="22" spans="1:3" x14ac:dyDescent="0.25">
      <c r="A22" s="10" t="s">
        <v>1063</v>
      </c>
      <c r="B22" s="33"/>
      <c r="C22" s="21">
        <v>27</v>
      </c>
    </row>
    <row r="23" spans="1:3" x14ac:dyDescent="0.25">
      <c r="A23" s="10" t="s">
        <v>1064</v>
      </c>
      <c r="B23" s="33"/>
      <c r="C23" s="21">
        <v>62</v>
      </c>
    </row>
    <row r="24" spans="1:3" x14ac:dyDescent="0.25">
      <c r="A24" s="10" t="s">
        <v>1065</v>
      </c>
      <c r="B24" s="33"/>
      <c r="C24" s="21">
        <v>22</v>
      </c>
    </row>
    <row r="25" spans="1:3" x14ac:dyDescent="0.25">
      <c r="A25" s="10" t="s">
        <v>1066</v>
      </c>
      <c r="B25" s="33"/>
      <c r="C25" s="21">
        <v>18</v>
      </c>
    </row>
    <row r="26" spans="1:3" x14ac:dyDescent="0.25">
      <c r="A26" s="10" t="s">
        <v>1067</v>
      </c>
      <c r="B26" s="33"/>
      <c r="C26" s="21">
        <v>3</v>
      </c>
    </row>
    <row r="27" spans="1:3" x14ac:dyDescent="0.25">
      <c r="A27" s="10" t="s">
        <v>1068</v>
      </c>
      <c r="B27" s="33"/>
      <c r="C27" s="21">
        <v>0</v>
      </c>
    </row>
    <row r="28" spans="1:3" x14ac:dyDescent="0.25">
      <c r="A28" s="10" t="s">
        <v>1069</v>
      </c>
      <c r="B28" s="33"/>
      <c r="C28" s="21">
        <v>0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>
        <v>1</v>
      </c>
    </row>
    <row r="33" spans="1:6" x14ac:dyDescent="0.25">
      <c r="A33" s="10" t="s">
        <v>1072</v>
      </c>
      <c r="B33" s="33"/>
      <c r="C33" s="21">
        <v>20</v>
      </c>
    </row>
    <row r="34" spans="1:6" x14ac:dyDescent="0.25">
      <c r="A34" s="10" t="s">
        <v>1073</v>
      </c>
      <c r="B34" s="33"/>
      <c r="C34" s="21">
        <v>11</v>
      </c>
    </row>
    <row r="35" spans="1:6" x14ac:dyDescent="0.25">
      <c r="A35" s="10" t="s">
        <v>1074</v>
      </c>
      <c r="B35" s="33"/>
      <c r="C35" s="21">
        <v>10</v>
      </c>
    </row>
    <row r="36" spans="1:6" x14ac:dyDescent="0.25">
      <c r="A36" s="10" t="s">
        <v>1075</v>
      </c>
      <c r="B36" s="33"/>
      <c r="C36" s="21">
        <v>2</v>
      </c>
    </row>
    <row r="37" spans="1:6" x14ac:dyDescent="0.25">
      <c r="A37" s="10" t="s">
        <v>1076</v>
      </c>
      <c r="B37" s="33"/>
      <c r="C37" s="21">
        <v>8</v>
      </c>
    </row>
    <row r="38" spans="1:6" x14ac:dyDescent="0.25">
      <c r="A38" s="10" t="s">
        <v>1077</v>
      </c>
      <c r="B38" s="33"/>
      <c r="C38" s="21">
        <v>2</v>
      </c>
    </row>
    <row r="39" spans="1:6" x14ac:dyDescent="0.25">
      <c r="A39" s="10" t="s">
        <v>1078</v>
      </c>
      <c r="B39" s="33"/>
      <c r="C39" s="21">
        <v>1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4</v>
      </c>
    </row>
    <row r="44" spans="1:6" x14ac:dyDescent="0.25">
      <c r="A44" s="10" t="s">
        <v>114</v>
      </c>
      <c r="B44" s="33"/>
      <c r="C44" s="21">
        <v>2</v>
      </c>
    </row>
    <row r="45" spans="1:6" x14ac:dyDescent="0.25">
      <c r="A45" s="10" t="s">
        <v>1080</v>
      </c>
      <c r="B45" s="33"/>
      <c r="C45" s="21">
        <v>2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8" t="s">
        <v>960</v>
      </c>
      <c r="B48" s="11" t="s">
        <v>1083</v>
      </c>
      <c r="C48" s="12">
        <v>1</v>
      </c>
      <c r="D48" s="12">
        <v>1</v>
      </c>
      <c r="E48" s="12">
        <v>1</v>
      </c>
      <c r="F48" s="21">
        <v>0</v>
      </c>
    </row>
    <row r="49" spans="1:6" x14ac:dyDescent="0.25">
      <c r="A49" s="189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9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9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9"/>
      <c r="B52" s="11" t="s">
        <v>334</v>
      </c>
      <c r="C52" s="12">
        <v>12</v>
      </c>
      <c r="D52" s="12">
        <v>1</v>
      </c>
      <c r="E52" s="12">
        <v>0</v>
      </c>
      <c r="F52" s="21">
        <v>0</v>
      </c>
    </row>
    <row r="53" spans="1:6" x14ac:dyDescent="0.25">
      <c r="A53" s="189"/>
      <c r="B53" s="11" t="s">
        <v>1087</v>
      </c>
      <c r="C53" s="12">
        <v>79</v>
      </c>
      <c r="D53" s="12">
        <v>55</v>
      </c>
      <c r="E53" s="12">
        <v>34</v>
      </c>
      <c r="F53" s="21">
        <v>21</v>
      </c>
    </row>
    <row r="54" spans="1:6" x14ac:dyDescent="0.25">
      <c r="A54" s="189"/>
      <c r="B54" s="11" t="s">
        <v>1088</v>
      </c>
      <c r="C54" s="12">
        <v>0</v>
      </c>
      <c r="D54" s="12">
        <v>0</v>
      </c>
      <c r="E54" s="12">
        <v>0</v>
      </c>
      <c r="F54" s="21">
        <v>0</v>
      </c>
    </row>
    <row r="55" spans="1:6" x14ac:dyDescent="0.25">
      <c r="A55" s="189"/>
      <c r="B55" s="11" t="s">
        <v>1089</v>
      </c>
      <c r="C55" s="12">
        <v>10</v>
      </c>
      <c r="D55" s="12">
        <v>1</v>
      </c>
      <c r="E55" s="12">
        <v>0</v>
      </c>
      <c r="F55" s="21">
        <v>1</v>
      </c>
    </row>
    <row r="56" spans="1:6" x14ac:dyDescent="0.25">
      <c r="A56" s="189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9"/>
      <c r="B57" s="11" t="s">
        <v>1091</v>
      </c>
      <c r="C57" s="12">
        <v>0</v>
      </c>
      <c r="D57" s="12">
        <v>0</v>
      </c>
      <c r="E57" s="12">
        <v>0</v>
      </c>
      <c r="F57" s="21">
        <v>0</v>
      </c>
    </row>
    <row r="58" spans="1:6" x14ac:dyDescent="0.25">
      <c r="A58" s="189"/>
      <c r="B58" s="11" t="s">
        <v>1092</v>
      </c>
      <c r="C58" s="12">
        <v>4</v>
      </c>
      <c r="D58" s="12">
        <v>1</v>
      </c>
      <c r="E58" s="12">
        <v>0</v>
      </c>
      <c r="F58" s="21">
        <v>0</v>
      </c>
    </row>
    <row r="59" spans="1:6" x14ac:dyDescent="0.25">
      <c r="A59" s="189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9"/>
      <c r="B60" s="11" t="s">
        <v>405</v>
      </c>
      <c r="C60" s="12">
        <v>1</v>
      </c>
      <c r="D60" s="12">
        <v>1</v>
      </c>
      <c r="E60" s="12">
        <v>0</v>
      </c>
      <c r="F60" s="21">
        <v>0</v>
      </c>
    </row>
    <row r="61" spans="1:6" x14ac:dyDescent="0.25">
      <c r="A61" s="189"/>
      <c r="B61" s="11" t="s">
        <v>1094</v>
      </c>
      <c r="C61" s="12">
        <v>1</v>
      </c>
      <c r="D61" s="12">
        <v>0</v>
      </c>
      <c r="E61" s="12">
        <v>0</v>
      </c>
      <c r="F61" s="21">
        <v>0</v>
      </c>
    </row>
    <row r="62" spans="1:6" x14ac:dyDescent="0.25">
      <c r="A62" s="189"/>
      <c r="B62" s="11" t="s">
        <v>1095</v>
      </c>
      <c r="C62" s="12">
        <v>3</v>
      </c>
      <c r="D62" s="12">
        <v>0</v>
      </c>
      <c r="E62" s="12">
        <v>0</v>
      </c>
      <c r="F62" s="21">
        <v>0</v>
      </c>
    </row>
    <row r="63" spans="1:6" x14ac:dyDescent="0.25">
      <c r="A63" s="189"/>
      <c r="B63" s="11" t="s">
        <v>1096</v>
      </c>
      <c r="C63" s="12">
        <v>6</v>
      </c>
      <c r="D63" s="12">
        <v>1</v>
      </c>
      <c r="E63" s="12">
        <v>0</v>
      </c>
      <c r="F63" s="21">
        <v>0</v>
      </c>
    </row>
    <row r="64" spans="1:6" x14ac:dyDescent="0.25">
      <c r="A64" s="189"/>
      <c r="B64" s="11" t="s">
        <v>1097</v>
      </c>
      <c r="C64" s="12">
        <v>23</v>
      </c>
      <c r="D64" s="12">
        <v>21</v>
      </c>
      <c r="E64" s="12">
        <v>12</v>
      </c>
      <c r="F64" s="21">
        <v>13</v>
      </c>
    </row>
    <row r="65" spans="1:6" x14ac:dyDescent="0.25">
      <c r="A65" s="189"/>
      <c r="B65" s="11" t="s">
        <v>1098</v>
      </c>
      <c r="C65" s="12">
        <v>4</v>
      </c>
      <c r="D65" s="12">
        <v>0</v>
      </c>
      <c r="E65" s="12">
        <v>0</v>
      </c>
      <c r="F65" s="21">
        <v>0</v>
      </c>
    </row>
    <row r="66" spans="1:6" x14ac:dyDescent="0.25">
      <c r="A66" s="190"/>
      <c r="B66" s="11" t="s">
        <v>1099</v>
      </c>
      <c r="C66" s="12">
        <v>3</v>
      </c>
      <c r="D66" s="12">
        <v>0</v>
      </c>
      <c r="E66" s="12">
        <v>0</v>
      </c>
      <c r="F66" s="21">
        <v>0</v>
      </c>
    </row>
    <row r="67" spans="1:6" x14ac:dyDescent="0.25">
      <c r="A67" s="202" t="s">
        <v>1100</v>
      </c>
      <c r="B67" s="203"/>
      <c r="C67" s="29">
        <v>147</v>
      </c>
      <c r="D67" s="29">
        <v>82</v>
      </c>
      <c r="E67" s="29">
        <v>47</v>
      </c>
      <c r="F67" s="29">
        <v>35</v>
      </c>
    </row>
    <row r="68" spans="1:6" x14ac:dyDescent="0.25">
      <c r="A68" s="188" t="s">
        <v>977</v>
      </c>
      <c r="B68" s="11" t="s">
        <v>1101</v>
      </c>
      <c r="C68" s="12">
        <v>42</v>
      </c>
      <c r="D68" s="12">
        <v>28</v>
      </c>
      <c r="E68" s="12">
        <v>8</v>
      </c>
      <c r="F68" s="21">
        <v>8</v>
      </c>
    </row>
    <row r="69" spans="1:6" x14ac:dyDescent="0.25">
      <c r="A69" s="189"/>
      <c r="B69" s="11" t="s">
        <v>1102</v>
      </c>
      <c r="C69" s="12">
        <v>8</v>
      </c>
      <c r="D69" s="12">
        <v>5</v>
      </c>
      <c r="E69" s="12">
        <v>6</v>
      </c>
      <c r="F69" s="21">
        <v>0</v>
      </c>
    </row>
    <row r="70" spans="1:6" x14ac:dyDescent="0.25">
      <c r="A70" s="190"/>
      <c r="B70" s="11" t="s">
        <v>111</v>
      </c>
      <c r="C70" s="12">
        <v>26</v>
      </c>
      <c r="D70" s="12">
        <v>13</v>
      </c>
      <c r="E70" s="12">
        <v>10</v>
      </c>
      <c r="F70" s="21">
        <v>3</v>
      </c>
    </row>
    <row r="71" spans="1:6" x14ac:dyDescent="0.25">
      <c r="A71" s="202" t="s">
        <v>1103</v>
      </c>
      <c r="B71" s="203"/>
      <c r="C71" s="29">
        <v>76</v>
      </c>
      <c r="D71" s="29">
        <v>46</v>
      </c>
      <c r="E71" s="29">
        <v>24</v>
      </c>
      <c r="F71" s="29">
        <v>11</v>
      </c>
    </row>
    <row r="72" spans="1:6" x14ac:dyDescent="0.25">
      <c r="A72" s="17"/>
    </row>
  </sheetData>
  <sheetProtection algorithmName="SHA-512" hashValue="63QYqeDcJwTBwKgfZutJa9JsxanWNoJQyLxkzEu8SDKXfVZd1BQxGvCWhqI+i45DoNDefDTiGtb6UEscSdFgCA==" saltValue="a4uymnSPNdO+IQCIngDar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8" t="s">
        <v>1106</v>
      </c>
      <c r="B5" s="11" t="s">
        <v>1107</v>
      </c>
      <c r="C5" s="21">
        <v>1395</v>
      </c>
    </row>
    <row r="6" spans="1:3" x14ac:dyDescent="0.25">
      <c r="A6" s="189"/>
      <c r="B6" s="11" t="s">
        <v>1049</v>
      </c>
      <c r="C6" s="21">
        <v>197</v>
      </c>
    </row>
    <row r="7" spans="1:3" x14ac:dyDescent="0.25">
      <c r="A7" s="189"/>
      <c r="B7" s="11" t="s">
        <v>1108</v>
      </c>
      <c r="C7" s="21">
        <v>3973</v>
      </c>
    </row>
    <row r="8" spans="1:3" x14ac:dyDescent="0.25">
      <c r="A8" s="189"/>
      <c r="B8" s="11" t="s">
        <v>1109</v>
      </c>
      <c r="C8" s="21">
        <v>782</v>
      </c>
    </row>
    <row r="9" spans="1:3" x14ac:dyDescent="0.25">
      <c r="A9" s="189"/>
      <c r="B9" s="11" t="s">
        <v>1051</v>
      </c>
      <c r="C9" s="21">
        <v>10</v>
      </c>
    </row>
    <row r="10" spans="1:3" x14ac:dyDescent="0.25">
      <c r="A10" s="189"/>
      <c r="B10" s="11" t="s">
        <v>1052</v>
      </c>
      <c r="C10" s="21">
        <v>5</v>
      </c>
    </row>
    <row r="11" spans="1:3" x14ac:dyDescent="0.25">
      <c r="A11" s="189"/>
      <c r="B11" s="11" t="s">
        <v>1110</v>
      </c>
      <c r="C11" s="21">
        <v>1</v>
      </c>
    </row>
    <row r="12" spans="1:3" x14ac:dyDescent="0.25">
      <c r="A12" s="190"/>
      <c r="B12" s="11" t="s">
        <v>1111</v>
      </c>
      <c r="C12" s="21">
        <v>1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821</v>
      </c>
    </row>
    <row r="17" spans="1:3" x14ac:dyDescent="0.25">
      <c r="A17" s="20" t="s">
        <v>1114</v>
      </c>
      <c r="B17" s="15"/>
      <c r="C17" s="21">
        <v>284</v>
      </c>
    </row>
    <row r="18" spans="1:3" x14ac:dyDescent="0.25">
      <c r="A18" s="20" t="s">
        <v>1115</v>
      </c>
      <c r="B18" s="15"/>
      <c r="C18" s="21">
        <v>356</v>
      </c>
    </row>
    <row r="19" spans="1:3" x14ac:dyDescent="0.25">
      <c r="A19" s="20" t="s">
        <v>1116</v>
      </c>
      <c r="B19" s="15"/>
      <c r="C19" s="21">
        <v>125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12</v>
      </c>
    </row>
    <row r="24" spans="1:3" x14ac:dyDescent="0.25">
      <c r="A24" s="20" t="s">
        <v>1119</v>
      </c>
      <c r="B24" s="15"/>
      <c r="C24" s="21">
        <v>46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3</v>
      </c>
    </row>
    <row r="28" spans="1:3" x14ac:dyDescent="0.25">
      <c r="A28" s="20" t="s">
        <v>1123</v>
      </c>
      <c r="B28" s="15"/>
      <c r="C28" s="21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14</v>
      </c>
    </row>
    <row r="38" spans="1:3" x14ac:dyDescent="0.25">
      <c r="A38" s="20" t="s">
        <v>1128</v>
      </c>
      <c r="B38" s="15"/>
      <c r="C38" s="21">
        <v>361</v>
      </c>
    </row>
    <row r="39" spans="1:3" x14ac:dyDescent="0.25">
      <c r="A39" s="20" t="s">
        <v>1129</v>
      </c>
      <c r="B39" s="15"/>
      <c r="C39" s="21">
        <v>92</v>
      </c>
    </row>
    <row r="40" spans="1:3" x14ac:dyDescent="0.25">
      <c r="A40" s="20" t="s">
        <v>1130</v>
      </c>
      <c r="B40" s="15"/>
      <c r="C40" s="21">
        <v>92</v>
      </c>
    </row>
    <row r="41" spans="1:3" x14ac:dyDescent="0.25">
      <c r="A41" s="20" t="s">
        <v>1131</v>
      </c>
      <c r="B41" s="15"/>
      <c r="C41" s="21">
        <v>269</v>
      </c>
    </row>
    <row r="42" spans="1:3" x14ac:dyDescent="0.25">
      <c r="A42" s="20" t="s">
        <v>1132</v>
      </c>
      <c r="B42" s="15"/>
      <c r="C42" s="21">
        <v>80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41</v>
      </c>
    </row>
    <row r="47" spans="1:3" x14ac:dyDescent="0.25">
      <c r="A47" s="20" t="s">
        <v>1135</v>
      </c>
      <c r="B47" s="15"/>
      <c r="C47" s="21">
        <v>292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8" t="s">
        <v>1137</v>
      </c>
      <c r="B51" s="11" t="s">
        <v>1138</v>
      </c>
      <c r="C51" s="21">
        <v>281</v>
      </c>
    </row>
    <row r="52" spans="1:6" x14ac:dyDescent="0.25">
      <c r="A52" s="189"/>
      <c r="B52" s="11" t="s">
        <v>1139</v>
      </c>
      <c r="C52" s="21">
        <v>584</v>
      </c>
    </row>
    <row r="53" spans="1:6" x14ac:dyDescent="0.25">
      <c r="A53" s="189"/>
      <c r="B53" s="11" t="s">
        <v>1140</v>
      </c>
      <c r="C53" s="21">
        <v>176</v>
      </c>
    </row>
    <row r="54" spans="1:6" x14ac:dyDescent="0.25">
      <c r="A54" s="190"/>
      <c r="B54" s="11" t="s">
        <v>1141</v>
      </c>
      <c r="C54" s="21">
        <v>4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3</v>
      </c>
    </row>
    <row r="59" spans="1:6" x14ac:dyDescent="0.25">
      <c r="A59" s="20" t="s">
        <v>114</v>
      </c>
      <c r="B59" s="15"/>
      <c r="C59" s="21">
        <v>2</v>
      </c>
    </row>
    <row r="60" spans="1:6" x14ac:dyDescent="0.25">
      <c r="A60" s="20" t="s">
        <v>1080</v>
      </c>
      <c r="B60" s="15"/>
      <c r="C60" s="21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8" t="s">
        <v>960</v>
      </c>
      <c r="B63" s="11" t="s">
        <v>1083</v>
      </c>
      <c r="C63" s="12">
        <v>0</v>
      </c>
      <c r="D63" s="12">
        <v>1</v>
      </c>
      <c r="E63" s="12">
        <v>1</v>
      </c>
      <c r="F63" s="21">
        <v>0</v>
      </c>
    </row>
    <row r="64" spans="1:6" x14ac:dyDescent="0.25">
      <c r="A64" s="189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9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9"/>
      <c r="B66" s="11" t="s">
        <v>1086</v>
      </c>
      <c r="C66" s="12">
        <v>1</v>
      </c>
      <c r="D66" s="12">
        <v>1</v>
      </c>
      <c r="E66" s="12">
        <v>0</v>
      </c>
      <c r="F66" s="21">
        <v>0</v>
      </c>
    </row>
    <row r="67" spans="1:6" x14ac:dyDescent="0.25">
      <c r="A67" s="189"/>
      <c r="B67" s="11" t="s">
        <v>334</v>
      </c>
      <c r="C67" s="12">
        <v>45</v>
      </c>
      <c r="D67" s="12">
        <v>6</v>
      </c>
      <c r="E67" s="12">
        <v>4</v>
      </c>
      <c r="F67" s="21">
        <v>0</v>
      </c>
    </row>
    <row r="68" spans="1:6" x14ac:dyDescent="0.25">
      <c r="A68" s="189"/>
      <c r="B68" s="11" t="s">
        <v>1142</v>
      </c>
      <c r="C68" s="12">
        <v>798</v>
      </c>
      <c r="D68" s="12">
        <v>574</v>
      </c>
      <c r="E68" s="12">
        <v>212</v>
      </c>
      <c r="F68" s="21">
        <v>243</v>
      </c>
    </row>
    <row r="69" spans="1:6" x14ac:dyDescent="0.25">
      <c r="A69" s="189"/>
      <c r="B69" s="11" t="s">
        <v>1143</v>
      </c>
      <c r="C69" s="12">
        <v>112</v>
      </c>
      <c r="D69" s="12">
        <v>67</v>
      </c>
      <c r="E69" s="12">
        <v>24</v>
      </c>
      <c r="F69" s="21">
        <v>31</v>
      </c>
    </row>
    <row r="70" spans="1:6" x14ac:dyDescent="0.25">
      <c r="A70" s="189"/>
      <c r="B70" s="11" t="s">
        <v>1089</v>
      </c>
      <c r="C70" s="12">
        <v>60</v>
      </c>
      <c r="D70" s="12">
        <v>39</v>
      </c>
      <c r="E70" s="12">
        <v>19</v>
      </c>
      <c r="F70" s="21">
        <v>22</v>
      </c>
    </row>
    <row r="71" spans="1:6" x14ac:dyDescent="0.25">
      <c r="A71" s="189"/>
      <c r="B71" s="11" t="s">
        <v>1144</v>
      </c>
      <c r="C71" s="12">
        <v>1</v>
      </c>
      <c r="D71" s="12">
        <v>0</v>
      </c>
      <c r="E71" s="12">
        <v>0</v>
      </c>
      <c r="F71" s="21">
        <v>0</v>
      </c>
    </row>
    <row r="72" spans="1:6" x14ac:dyDescent="0.25">
      <c r="A72" s="189"/>
      <c r="B72" s="11" t="s">
        <v>1145</v>
      </c>
      <c r="C72" s="12">
        <v>370</v>
      </c>
      <c r="D72" s="12">
        <v>207</v>
      </c>
      <c r="E72" s="12">
        <v>82</v>
      </c>
      <c r="F72" s="21">
        <v>73</v>
      </c>
    </row>
    <row r="73" spans="1:6" x14ac:dyDescent="0.25">
      <c r="A73" s="189"/>
      <c r="B73" s="11" t="s">
        <v>1146</v>
      </c>
      <c r="C73" s="12">
        <v>198</v>
      </c>
      <c r="D73" s="12">
        <v>143</v>
      </c>
      <c r="E73" s="12">
        <v>38</v>
      </c>
      <c r="F73" s="21">
        <v>45</v>
      </c>
    </row>
    <row r="74" spans="1:6" x14ac:dyDescent="0.25">
      <c r="A74" s="189"/>
      <c r="B74" s="11" t="s">
        <v>1093</v>
      </c>
      <c r="C74" s="12">
        <v>0</v>
      </c>
      <c r="D74" s="12">
        <v>0</v>
      </c>
      <c r="E74" s="12">
        <v>0</v>
      </c>
      <c r="F74" s="21">
        <v>0</v>
      </c>
    </row>
    <row r="75" spans="1:6" x14ac:dyDescent="0.25">
      <c r="A75" s="189"/>
      <c r="B75" s="11" t="s">
        <v>405</v>
      </c>
      <c r="C75" s="12">
        <v>1</v>
      </c>
      <c r="D75" s="12">
        <v>1</v>
      </c>
      <c r="E75" s="12">
        <v>1</v>
      </c>
      <c r="F75" s="21">
        <v>0</v>
      </c>
    </row>
    <row r="76" spans="1:6" x14ac:dyDescent="0.25">
      <c r="A76" s="189"/>
      <c r="B76" s="11" t="s">
        <v>1094</v>
      </c>
      <c r="C76" s="12">
        <v>1</v>
      </c>
      <c r="D76" s="12">
        <v>0</v>
      </c>
      <c r="E76" s="12">
        <v>0</v>
      </c>
      <c r="F76" s="21">
        <v>0</v>
      </c>
    </row>
    <row r="77" spans="1:6" x14ac:dyDescent="0.25">
      <c r="A77" s="189"/>
      <c r="B77" s="11" t="s">
        <v>1095</v>
      </c>
      <c r="C77" s="12">
        <v>0</v>
      </c>
      <c r="D77" s="12">
        <v>0</v>
      </c>
      <c r="E77" s="12">
        <v>0</v>
      </c>
      <c r="F77" s="21">
        <v>0</v>
      </c>
    </row>
    <row r="78" spans="1:6" x14ac:dyDescent="0.25">
      <c r="A78" s="189"/>
      <c r="B78" s="11" t="s">
        <v>1096</v>
      </c>
      <c r="C78" s="12">
        <v>16</v>
      </c>
      <c r="D78" s="12">
        <v>3</v>
      </c>
      <c r="E78" s="12">
        <v>0</v>
      </c>
      <c r="F78" s="21">
        <v>0</v>
      </c>
    </row>
    <row r="79" spans="1:6" x14ac:dyDescent="0.25">
      <c r="A79" s="189"/>
      <c r="B79" s="11" t="s">
        <v>1097</v>
      </c>
      <c r="C79" s="12">
        <v>512</v>
      </c>
      <c r="D79" s="12">
        <v>324</v>
      </c>
      <c r="E79" s="12">
        <v>170</v>
      </c>
      <c r="F79" s="21">
        <v>134</v>
      </c>
    </row>
    <row r="80" spans="1:6" x14ac:dyDescent="0.25">
      <c r="A80" s="189"/>
      <c r="B80" s="11" t="s">
        <v>1098</v>
      </c>
      <c r="C80" s="12">
        <v>15</v>
      </c>
      <c r="D80" s="12">
        <v>12</v>
      </c>
      <c r="E80" s="12">
        <v>5</v>
      </c>
      <c r="F80" s="21">
        <v>3</v>
      </c>
    </row>
    <row r="81" spans="1:6" x14ac:dyDescent="0.25">
      <c r="A81" s="190"/>
      <c r="B81" s="11" t="s">
        <v>1099</v>
      </c>
      <c r="C81" s="12">
        <v>14</v>
      </c>
      <c r="D81" s="12">
        <v>4</v>
      </c>
      <c r="E81" s="12">
        <v>1</v>
      </c>
      <c r="F81" s="21">
        <v>1</v>
      </c>
    </row>
    <row r="82" spans="1:6" x14ac:dyDescent="0.25">
      <c r="A82" s="204" t="s">
        <v>1100</v>
      </c>
      <c r="B82" s="205"/>
      <c r="C82" s="29">
        <v>2144</v>
      </c>
      <c r="D82" s="29">
        <v>1382</v>
      </c>
      <c r="E82" s="29">
        <v>557</v>
      </c>
      <c r="F82" s="29">
        <v>552</v>
      </c>
    </row>
    <row r="83" spans="1:6" x14ac:dyDescent="0.25">
      <c r="A83" s="188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1">
        <v>0</v>
      </c>
    </row>
    <row r="84" spans="1:6" x14ac:dyDescent="0.25">
      <c r="A84" s="189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25">
      <c r="A85" s="190"/>
      <c r="B85" s="11" t="s">
        <v>111</v>
      </c>
      <c r="C85" s="12">
        <v>0</v>
      </c>
      <c r="D85" s="12">
        <v>0</v>
      </c>
      <c r="E85" s="12">
        <v>0</v>
      </c>
      <c r="F85" s="21">
        <v>0</v>
      </c>
    </row>
    <row r="86" spans="1:6" x14ac:dyDescent="0.25">
      <c r="A86" s="204" t="s">
        <v>1148</v>
      </c>
      <c r="B86" s="205"/>
      <c r="C86" s="29">
        <v>0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FoMyNKglzNisFvE6vhx+4BLNZbjBvMsHz/wIl0yYSMgzRfCeCRAwu0ROl/SVlHs7EWquLOaFG4ncWDxSlVHobA==" saltValue="4IYod07uwwMI4C/IrDB/F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4.42578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9</v>
      </c>
    </row>
    <row r="6" spans="1:3" ht="22.5" x14ac:dyDescent="0.25">
      <c r="A6" s="10" t="s">
        <v>1152</v>
      </c>
      <c r="B6" s="15"/>
      <c r="C6" s="21">
        <v>96</v>
      </c>
    </row>
    <row r="7" spans="1:3" x14ac:dyDescent="0.25">
      <c r="A7" s="10" t="s">
        <v>1153</v>
      </c>
      <c r="B7" s="15"/>
      <c r="C7" s="21">
        <v>33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6</v>
      </c>
    </row>
    <row r="14" spans="1:3" ht="22.5" x14ac:dyDescent="0.25">
      <c r="A14" s="10" t="s">
        <v>1152</v>
      </c>
      <c r="B14" s="15"/>
      <c r="C14" s="21">
        <v>30</v>
      </c>
    </row>
    <row r="15" spans="1:3" x14ac:dyDescent="0.25">
      <c r="A15" s="10" t="s">
        <v>1157</v>
      </c>
      <c r="B15" s="15"/>
      <c r="C15" s="21">
        <v>5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9</v>
      </c>
    </row>
    <row r="22" spans="1:3" x14ac:dyDescent="0.25">
      <c r="A22" s="10" t="s">
        <v>1159</v>
      </c>
      <c r="B22" s="15"/>
      <c r="C22" s="21">
        <v>0</v>
      </c>
    </row>
    <row r="23" spans="1:3" ht="22.5" x14ac:dyDescent="0.25">
      <c r="A23" s="10" t="s">
        <v>1160</v>
      </c>
      <c r="B23" s="15"/>
      <c r="C23" s="21">
        <v>9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11</v>
      </c>
    </row>
    <row r="29" spans="1:3" x14ac:dyDescent="0.25">
      <c r="A29" s="10" t="s">
        <v>1164</v>
      </c>
      <c r="B29" s="15"/>
      <c r="C29" s="21">
        <v>5</v>
      </c>
    </row>
    <row r="30" spans="1:3" x14ac:dyDescent="0.25">
      <c r="A30" s="10" t="s">
        <v>1165</v>
      </c>
      <c r="B30" s="15"/>
      <c r="C30" s="21">
        <v>9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4</v>
      </c>
    </row>
    <row r="36" spans="1:3" ht="22.5" x14ac:dyDescent="0.25">
      <c r="A36" s="10" t="s">
        <v>1169</v>
      </c>
      <c r="B36" s="15"/>
      <c r="C36" s="21">
        <v>1</v>
      </c>
    </row>
    <row r="37" spans="1:3" x14ac:dyDescent="0.25">
      <c r="A37" s="17"/>
    </row>
  </sheetData>
  <sheetProtection algorithmName="SHA-512" hashValue="oIq0giQX7jRpjzNqt1yMFlxj1O2foV32kyiUi+1E1Rr2SENGctDAWGB4jcpHsNdXWUMxAcEVBXlhdDp/yFh/rQ==" saltValue="wfJWJfVXsER9bQsKjbRIE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4.42578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7</v>
      </c>
    </row>
    <row r="6" spans="1:3" x14ac:dyDescent="0.25">
      <c r="A6" s="10" t="s">
        <v>1173</v>
      </c>
      <c r="B6" s="15"/>
      <c r="C6" s="21">
        <v>353</v>
      </c>
    </row>
    <row r="7" spans="1:3" x14ac:dyDescent="0.25">
      <c r="A7" s="10" t="s">
        <v>1174</v>
      </c>
      <c r="B7" s="15"/>
      <c r="C7" s="21">
        <v>143</v>
      </c>
    </row>
    <row r="8" spans="1:3" x14ac:dyDescent="0.25">
      <c r="A8" s="10" t="s">
        <v>1175</v>
      </c>
      <c r="B8" s="15"/>
      <c r="C8" s="21">
        <v>15</v>
      </c>
    </row>
    <row r="9" spans="1:3" x14ac:dyDescent="0.25">
      <c r="A9" s="10" t="s">
        <v>1176</v>
      </c>
      <c r="B9" s="15"/>
      <c r="C9" s="22"/>
    </row>
    <row r="10" spans="1:3" x14ac:dyDescent="0.25">
      <c r="A10" s="10" t="s">
        <v>1177</v>
      </c>
      <c r="B10" s="15"/>
      <c r="C10" s="22"/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36</v>
      </c>
    </row>
    <row r="15" spans="1:3" x14ac:dyDescent="0.25">
      <c r="A15" s="10" t="s">
        <v>1180</v>
      </c>
      <c r="B15" s="15"/>
      <c r="C15" s="21">
        <v>2</v>
      </c>
    </row>
    <row r="16" spans="1:3" x14ac:dyDescent="0.25">
      <c r="A16" s="10" t="s">
        <v>1181</v>
      </c>
      <c r="B16" s="15"/>
      <c r="C16" s="22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/>
    </row>
    <row r="21" spans="1:3" x14ac:dyDescent="0.25">
      <c r="A21" s="10" t="s">
        <v>1184</v>
      </c>
      <c r="B21" s="15"/>
      <c r="C21" s="22"/>
    </row>
    <row r="22" spans="1:3" x14ac:dyDescent="0.25">
      <c r="A22" s="10" t="s">
        <v>1185</v>
      </c>
      <c r="B22" s="15"/>
      <c r="C22" s="22"/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/>
    </row>
    <row r="27" spans="1:3" x14ac:dyDescent="0.25">
      <c r="A27" s="10" t="s">
        <v>1188</v>
      </c>
      <c r="B27" s="15"/>
      <c r="C27" s="22"/>
    </row>
    <row r="28" spans="1:3" x14ac:dyDescent="0.25">
      <c r="A28" s="10" t="s">
        <v>1189</v>
      </c>
      <c r="B28" s="15"/>
      <c r="C28" s="22"/>
    </row>
    <row r="29" spans="1:3" x14ac:dyDescent="0.25">
      <c r="A29" s="10" t="s">
        <v>1190</v>
      </c>
      <c r="B29" s="15"/>
      <c r="C29" s="22"/>
    </row>
    <row r="30" spans="1:3" x14ac:dyDescent="0.25">
      <c r="A30" s="10" t="s">
        <v>1191</v>
      </c>
      <c r="B30" s="15"/>
      <c r="C30" s="22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/>
    </row>
    <row r="35" spans="1:3" x14ac:dyDescent="0.25">
      <c r="A35" s="10" t="s">
        <v>1194</v>
      </c>
      <c r="B35" s="15"/>
      <c r="C35" s="22"/>
    </row>
    <row r="36" spans="1:3" x14ac:dyDescent="0.25">
      <c r="A36" s="10" t="s">
        <v>1195</v>
      </c>
      <c r="B36" s="15"/>
      <c r="C36" s="21">
        <v>4</v>
      </c>
    </row>
    <row r="37" spans="1:3" x14ac:dyDescent="0.25">
      <c r="A37" s="10" t="s">
        <v>1113</v>
      </c>
      <c r="B37" s="15"/>
      <c r="C37" s="21">
        <v>1</v>
      </c>
    </row>
    <row r="38" spans="1:3" x14ac:dyDescent="0.25">
      <c r="A38" s="10" t="s">
        <v>1196</v>
      </c>
      <c r="B38" s="15"/>
      <c r="C38" s="22"/>
    </row>
    <row r="39" spans="1:3" x14ac:dyDescent="0.25">
      <c r="A39" s="10" t="s">
        <v>1197</v>
      </c>
      <c r="B39" s="15"/>
      <c r="C39" s="22"/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/>
    </row>
    <row r="44" spans="1:3" x14ac:dyDescent="0.25">
      <c r="A44" s="10" t="s">
        <v>1194</v>
      </c>
      <c r="B44" s="15"/>
      <c r="C44" s="22"/>
    </row>
    <row r="45" spans="1:3" x14ac:dyDescent="0.25">
      <c r="A45" s="10" t="s">
        <v>1195</v>
      </c>
      <c r="B45" s="15"/>
      <c r="C45" s="21">
        <v>5</v>
      </c>
    </row>
    <row r="46" spans="1:3" x14ac:dyDescent="0.25">
      <c r="A46" s="10" t="s">
        <v>1113</v>
      </c>
      <c r="B46" s="15"/>
      <c r="C46" s="21">
        <v>4</v>
      </c>
    </row>
    <row r="47" spans="1:3" x14ac:dyDescent="0.25">
      <c r="A47" s="10" t="s">
        <v>1196</v>
      </c>
      <c r="B47" s="15"/>
      <c r="C47" s="21">
        <v>1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/>
    </row>
    <row r="52" spans="1:3" x14ac:dyDescent="0.25">
      <c r="A52" s="10" t="s">
        <v>1194</v>
      </c>
      <c r="B52" s="15"/>
      <c r="C52" s="22"/>
    </row>
    <row r="53" spans="1:3" x14ac:dyDescent="0.25">
      <c r="A53" s="10" t="s">
        <v>1195</v>
      </c>
      <c r="B53" s="15"/>
      <c r="C53" s="21">
        <v>1</v>
      </c>
    </row>
    <row r="54" spans="1:3" x14ac:dyDescent="0.25">
      <c r="A54" s="10" t="s">
        <v>1113</v>
      </c>
      <c r="B54" s="15"/>
      <c r="C54" s="21">
        <v>7</v>
      </c>
    </row>
    <row r="55" spans="1:3" x14ac:dyDescent="0.25">
      <c r="A55" s="10" t="s">
        <v>1196</v>
      </c>
      <c r="B55" s="15"/>
      <c r="C55" s="21">
        <v>1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/>
    </row>
    <row r="60" spans="1:3" x14ac:dyDescent="0.25">
      <c r="A60" s="10" t="s">
        <v>1194</v>
      </c>
      <c r="B60" s="15"/>
      <c r="C60" s="22"/>
    </row>
    <row r="61" spans="1:3" x14ac:dyDescent="0.25">
      <c r="A61" s="10" t="s">
        <v>1195</v>
      </c>
      <c r="B61" s="15"/>
      <c r="C61" s="21">
        <v>4</v>
      </c>
    </row>
    <row r="62" spans="1:3" x14ac:dyDescent="0.25">
      <c r="A62" s="10" t="s">
        <v>1113</v>
      </c>
      <c r="B62" s="15"/>
      <c r="C62" s="21">
        <v>1</v>
      </c>
    </row>
    <row r="63" spans="1:3" x14ac:dyDescent="0.25">
      <c r="A63" s="10" t="s">
        <v>1196</v>
      </c>
      <c r="B63" s="15"/>
      <c r="C63" s="22"/>
    </row>
    <row r="64" spans="1:3" x14ac:dyDescent="0.25">
      <c r="A64" s="17"/>
    </row>
  </sheetData>
  <sheetProtection algorithmName="SHA-512" hashValue="Cnf4S+PAnPEkC+C5SmuqxgipVtH1NLQCNR+JMe68bd1YGVVc8psj3Ljvvm12dYEkgPyGCSa8MWS1ZNuaZ1tCDw==" saltValue="rxATMeAMFso54c2fEmwNA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2" t="s">
        <v>645</v>
      </c>
      <c r="B4" s="203"/>
      <c r="C4" s="29">
        <v>211</v>
      </c>
      <c r="D4" s="29">
        <v>282</v>
      </c>
      <c r="E4" s="30">
        <v>-1</v>
      </c>
      <c r="F4" s="29">
        <v>832</v>
      </c>
      <c r="G4" s="29">
        <v>750</v>
      </c>
      <c r="H4" s="29">
        <v>73</v>
      </c>
      <c r="I4" s="29">
        <v>76</v>
      </c>
      <c r="J4" s="29">
        <v>0</v>
      </c>
      <c r="K4" s="29">
        <v>0</v>
      </c>
      <c r="L4" s="29">
        <v>1</v>
      </c>
      <c r="M4" s="29">
        <v>1</v>
      </c>
      <c r="N4" s="29">
        <v>0</v>
      </c>
      <c r="O4" s="29">
        <v>1</v>
      </c>
      <c r="P4" s="29">
        <v>894</v>
      </c>
    </row>
    <row r="5" spans="1:16" ht="45" x14ac:dyDescent="0.25">
      <c r="A5" s="35" t="s">
        <v>646</v>
      </c>
      <c r="B5" s="35" t="s">
        <v>647</v>
      </c>
      <c r="C5" s="12">
        <v>7</v>
      </c>
      <c r="D5" s="12">
        <v>12</v>
      </c>
      <c r="E5" s="28">
        <v>-1</v>
      </c>
      <c r="F5" s="12">
        <v>7</v>
      </c>
      <c r="G5" s="12">
        <v>7</v>
      </c>
      <c r="H5" s="12">
        <v>2</v>
      </c>
      <c r="I5" s="12">
        <v>9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9</v>
      </c>
    </row>
    <row r="6" spans="1:16" ht="33.75" x14ac:dyDescent="0.25">
      <c r="A6" s="35" t="s">
        <v>648</v>
      </c>
      <c r="B6" s="35" t="s">
        <v>649</v>
      </c>
      <c r="C6" s="12">
        <v>100</v>
      </c>
      <c r="D6" s="12">
        <v>105</v>
      </c>
      <c r="E6" s="28">
        <v>-1</v>
      </c>
      <c r="F6" s="12">
        <v>479</v>
      </c>
      <c r="G6" s="12">
        <v>414</v>
      </c>
      <c r="H6" s="12">
        <v>25</v>
      </c>
      <c r="I6" s="12">
        <v>20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434</v>
      </c>
    </row>
    <row r="7" spans="1:16" ht="22.5" x14ac:dyDescent="0.25">
      <c r="A7" s="35" t="s">
        <v>650</v>
      </c>
      <c r="B7" s="35" t="s">
        <v>651</v>
      </c>
      <c r="C7" s="12">
        <v>19</v>
      </c>
      <c r="D7" s="12">
        <v>25</v>
      </c>
      <c r="E7" s="28">
        <v>-1</v>
      </c>
      <c r="F7" s="12">
        <v>13</v>
      </c>
      <c r="G7" s="12">
        <v>10</v>
      </c>
      <c r="H7" s="12">
        <v>4</v>
      </c>
      <c r="I7" s="12">
        <v>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17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3</v>
      </c>
      <c r="E8" s="28">
        <v>-1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1</v>
      </c>
      <c r="N8" s="12">
        <v>0</v>
      </c>
      <c r="O8" s="12">
        <v>1</v>
      </c>
      <c r="P8" s="21">
        <v>3</v>
      </c>
    </row>
    <row r="9" spans="1:16" ht="45" x14ac:dyDescent="0.25">
      <c r="A9" s="35" t="s">
        <v>654</v>
      </c>
      <c r="B9" s="35" t="s">
        <v>655</v>
      </c>
      <c r="C9" s="12">
        <v>10</v>
      </c>
      <c r="D9" s="12">
        <v>8</v>
      </c>
      <c r="E9" s="28">
        <v>0</v>
      </c>
      <c r="F9" s="12">
        <v>21</v>
      </c>
      <c r="G9" s="12">
        <v>16</v>
      </c>
      <c r="H9" s="12">
        <v>5</v>
      </c>
      <c r="I9" s="12">
        <v>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20</v>
      </c>
    </row>
    <row r="10" spans="1:16" ht="22.5" x14ac:dyDescent="0.25">
      <c r="A10" s="35" t="s">
        <v>656</v>
      </c>
      <c r="B10" s="35" t="s">
        <v>657</v>
      </c>
      <c r="C10" s="12">
        <v>74</v>
      </c>
      <c r="D10" s="12">
        <v>129</v>
      </c>
      <c r="E10" s="28">
        <v>-1</v>
      </c>
      <c r="F10" s="12">
        <v>311</v>
      </c>
      <c r="G10" s="12">
        <v>302</v>
      </c>
      <c r="H10" s="12">
        <v>37</v>
      </c>
      <c r="I10" s="12">
        <v>39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410</v>
      </c>
    </row>
    <row r="11" spans="1:16" ht="45" x14ac:dyDescent="0.25">
      <c r="A11" s="35" t="s">
        <v>658</v>
      </c>
      <c r="B11" s="35" t="s">
        <v>659</v>
      </c>
      <c r="C11" s="12">
        <v>1</v>
      </c>
      <c r="D11" s="12">
        <v>0</v>
      </c>
      <c r="E11" s="28">
        <v>0</v>
      </c>
      <c r="F11" s="12">
        <v>1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25">
      <c r="A12" s="17"/>
    </row>
  </sheetData>
  <sheetProtection algorithmName="SHA-512" hashValue="iKk9HmRt0MVMp/tp3ZuRoKhk6S0cazYRqodHa5gm7InUb0Z8royDurXmQ9e8aLcjkCRRY/uCrYIeqoNRwt4y5w==" saltValue="cuBRGlee54EMQu73yOhxn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2025-06-19T10:30:14Z</dcterms:created>
  <dcterms:modified xsi:type="dcterms:W3CDTF">2025-06-25T12:05:11Z</dcterms:modified>
</cp:coreProperties>
</file>