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1.xml" ContentType="application/vnd.openxmlformats-officedocument.drawing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7" documentId="13_ncr:1_{D184DBB4-A0A0-400E-9F50-35CB3BEFACCD}" xr6:coauthVersionLast="47" xr6:coauthVersionMax="47" xr10:uidLastSave="{1D7BE46B-53CA-42C4-A19C-5DC9E88081C3}"/>
  <workbookProtection workbookAlgorithmName="SHA-512" workbookHashValue="VSV47waQlGleEMMf5i8VYufF+xvmK33nuzFv4HmiaMwthq2xa6Fg3KGeNvsnu2EeH5Jph7iCeTYsU5dTNOlpBA==" workbookSaltValue="vqXLNUl9NOYdjf5JGy7SY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 l="1"/>
  <c r="E82" i="16"/>
  <c r="D82" i="16"/>
  <c r="K43" i="16"/>
  <c r="J43" i="16"/>
  <c r="G43" i="16"/>
  <c r="E43" i="16"/>
  <c r="F43" i="16"/>
  <c r="D43" i="16"/>
  <c r="I43" i="16"/>
  <c r="L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F556A9A-4070-4B87-BDA2-34C73B9AD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4FEDF42-3760-4148-85A5-AEAEFB8147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014372-75DE-4824-80E9-982B9C0F96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D0E991-BEE2-4E02-865D-FFE277467E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5383377-83D1-47CE-A523-94078BCD10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9EEBFDB-0AF4-4CDD-BBE1-048F3B24A8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1C8E97B-FE02-4435-9B15-AAC86F191D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8A25B46-71E5-49CA-BACA-F868332109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1A71AC4-02B6-46F6-95B9-DDA1F21658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3918288-4AC2-4470-89D7-4EC80DFF69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E764C8B-BD7B-4885-BF15-3741DC6F02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03F12E3-8D60-4CB5-824D-C638864EC6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D081D47-9EDD-427B-B698-AA4C4FE6AD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C30BBB-EB71-4667-84DB-FD73FC0CA3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FCC1BE1-0927-4015-83EA-2C7BCF45EE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56A37E-AB48-4DA0-A3AB-D4C6A9D5BF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F52B09C-56A8-4B52-A906-E4069CEBB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1772420-A86B-405C-BA38-BB08F2A5C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7FDB50-33B2-45C8-B05C-E4AC795522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85B92BC-2B31-4B5B-A1B7-11AA4AF533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29F3940-9223-4CB9-8352-E413A9853B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F8C61CB-1B71-40A7-9BBF-0ACB932CF2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2057924-7236-4F8C-941E-3C6FDCC4BC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7BFAD12-7BF7-4631-9956-39F7DC07AF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69704EF-63DB-47D5-8FA9-0B6CD0434F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D6DE5FF-2C8E-4441-A81E-6DC828D7C1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D1774F0-F1C3-4ACA-A734-48D96C0557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C5B2829-1E25-44BB-980B-206F37946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2BCC141-C6D3-411D-A651-1E7CE300AE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0D397CC-8372-4E72-9182-8C6B7F45D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EC9748-4DD1-4BCC-AC77-F440CF4F8A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B8D4738-8271-4748-B2D0-DD2ADEB7BC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<sst xmlns="http://schemas.openxmlformats.org/spreadsheetml/2006/main" count="2865" uniqueCount="1849">
  <si>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</si>
  <si>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</si>
  <si>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</si>
  <si>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</si>
  <si>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</si>
  <si>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</si>
  <si>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</si>
  <si>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Teruel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</si>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</sst>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1E5BA46A-B9BB-48BD-BF1C-03E819F39F26}"/>
    <cellStyle name="Normal" xfId="0" builtinId="0"/>
    <cellStyle name="Normal 2" xfId="1" xr:uid="{6B88B25E-5FE3-421F-AFD7-22FBC18B75BB}"/>
    <cellStyle name="Normal 3" xfId="3" xr:uid="{6CC29AAB-9486-4E8F-AD92-7DADFB4EAD50}"/>
    <cellStyle name="Normal 3 2" xfId="4" xr:uid="{A60B8A31-BB59-4B6B-84A0-49441CAB56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8E-4181-8984-6373CD990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8E-4181-8984-6373CD990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421</c:v>
                </c:pt>
                <c:pt idx="1">
                  <c:v>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E-4181-8984-6373CD990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43-4594-B016-3C32A31E7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43-4594-B016-3C32A31E76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43-4594-B016-3C32A31E767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140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3-4594-B016-3C32A31E7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98-440D-A484-81BF17A61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98-440D-A484-81BF17A61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98-440D-A484-81BF17A61B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24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98-440D-A484-81BF17A6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F6-48A3-BC27-8816290B1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F6-48A3-BC27-8816290B1C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6-48A3-BC27-8816290B1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03-469C-AE36-D30289DCE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03-469C-AE36-D30289DCE1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559</c:v>
                </c:pt>
                <c:pt idx="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03-469C-AE36-D30289DCE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65</c:v>
              </c:pt>
              <c:pt idx="1">
                <c:v>255</c:v>
              </c:pt>
              <c:pt idx="2">
                <c:v>4</c:v>
              </c:pt>
              <c:pt idx="3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460E-4DD4-8969-E2C5ADF53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297</c:v>
              </c:pt>
              <c:pt idx="1">
                <c:v>216</c:v>
              </c:pt>
              <c:pt idx="2">
                <c:v>17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B63-4CCA-BE63-AC1DCCF69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25702197673049"/>
          <c:y val="0.28827942115343691"/>
          <c:w val="0.24483253026207544"/>
          <c:h val="0.491008725260693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</c:v>
              </c:pt>
              <c:pt idx="2">
                <c:v>6</c:v>
              </c:pt>
              <c:pt idx="3">
                <c:v>1</c:v>
              </c:pt>
              <c:pt idx="4">
                <c:v>11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D147-4D40-A25E-88A1A033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33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E44C-483E-9E1E-8E9CF0950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393</c:v>
              </c:pt>
              <c:pt idx="1">
                <c:v>3</c:v>
              </c:pt>
              <c:pt idx="2">
                <c:v>135</c:v>
              </c:pt>
              <c:pt idx="3">
                <c:v>5</c:v>
              </c:pt>
              <c:pt idx="4">
                <c:v>8</c:v>
              </c:pt>
              <c:pt idx="5">
                <c:v>3</c:v>
              </c:pt>
              <c:pt idx="6">
                <c:v>2</c:v>
              </c:pt>
              <c:pt idx="7">
                <c:v>25</c:v>
              </c:pt>
              <c:pt idx="8">
                <c:v>120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D9F-4676-BA85-0C08B07AE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</c:v>
              </c:pt>
              <c:pt idx="1">
                <c:v>31</c:v>
              </c:pt>
              <c:pt idx="2">
                <c:v>14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A71-4C73-A98B-14E45BBE9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C2-4B67-BCB2-D1C0D5F8C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C2-4B67-BCB2-D1C0D5F8C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C2-4B67-BCB2-D1C0D5F8CB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102</c:v>
                </c:pt>
                <c:pt idx="1">
                  <c:v>43</c:v>
                </c:pt>
                <c:pt idx="2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2-4B67-BCB2-D1C0D5F8C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Seguridad Vial 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2297</c:v>
              </c:pt>
              <c:pt idx="1">
                <c:v>229</c:v>
              </c:pt>
              <c:pt idx="2">
                <c:v>189</c:v>
              </c:pt>
              <c:pt idx="3">
                <c:v>589</c:v>
              </c:pt>
              <c:pt idx="4">
                <c:v>1100</c:v>
              </c:pt>
              <c:pt idx="5">
                <c:v>137</c:v>
              </c:pt>
              <c:pt idx="6">
                <c:v>550</c:v>
              </c:pt>
              <c:pt idx="7">
                <c:v>399</c:v>
              </c:pt>
            </c:numLit>
          </c:val>
          <c:extLst>
            <c:ext xmlns:c16="http://schemas.microsoft.com/office/drawing/2014/chart" uri="{C3380CC4-5D6E-409C-BE32-E72D297353CC}">
              <c16:uniqueId val="{00000000-E0A4-475E-B02F-3288BF659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194</c:v>
              </c:pt>
              <c:pt idx="1">
                <c:v>185</c:v>
              </c:pt>
              <c:pt idx="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3DBE-45B5-900F-E21CA37E6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102</c:v>
              </c:pt>
              <c:pt idx="1">
                <c:v>14</c:v>
              </c:pt>
              <c:pt idx="2">
                <c:v>18</c:v>
              </c:pt>
              <c:pt idx="3">
                <c:v>142</c:v>
              </c:pt>
              <c:pt idx="4">
                <c:v>14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C7A-4510-AA72-B73832F97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111</c:v>
              </c:pt>
              <c:pt idx="1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FE82-41A0-A208-1FC7E23AF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85</c:v>
              </c:pt>
              <c:pt idx="1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D87E-4E1F-AE0C-0664C467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82-4130-9C17-15DA994C5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5F-4462-BF37-BDDC07F62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Medio ambiente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11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CDA8-4C95-9BE7-CCC7F9C8F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  <c:pt idx="4">
                <c:v>14</c:v>
              </c:pt>
              <c:pt idx="5">
                <c:v>11</c:v>
              </c:pt>
              <c:pt idx="6">
                <c:v>1</c:v>
              </c:pt>
              <c:pt idx="7">
                <c:v>4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983-43C6-BABC-CD8B4D06E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2673258865897578"/>
          <c:w val="0.2892908188456641"/>
          <c:h val="0.5891701764023683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</c:v>
              </c:pt>
              <c:pt idx="1">
                <c:v>99</c:v>
              </c:pt>
              <c:pt idx="2">
                <c:v>84</c:v>
              </c:pt>
              <c:pt idx="3">
                <c:v>166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5E00-49B3-A6D8-09A04577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D8-4EF8-A00F-73BBB89A4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D8-4EF8-A00F-73BBB89A48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273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D8-4EF8-A00F-73BBB89A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6D-4DE8-86D9-F9964C01E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6D-4DE8-86D9-F9964C01E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6D-4DE8-86D9-F9964C01E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6D-4DE8-86D9-F9964C01E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46D-4DE8-86D9-F9964C01E64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6D-4DE8-86D9-F9964C01E64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D-4DE8-86D9-F9964C01E648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D-4DE8-86D9-F9964C01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6D-4DE8-86D9-F9964C01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107</c:v>
                </c:pt>
                <c:pt idx="1">
                  <c:v>15</c:v>
                </c:pt>
                <c:pt idx="2">
                  <c:v>71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2-4A15-85CE-A286B1CEF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C-4041-8C90-ABF064E7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37</c:v>
                </c:pt>
                <c:pt idx="1">
                  <c:v>7</c:v>
                </c:pt>
                <c:pt idx="2">
                  <c:v>0</c:v>
                </c:pt>
                <c:pt idx="3">
                  <c:v>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4-43B3-BBE3-E4C9FB16B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36</c:v>
                </c:pt>
                <c:pt idx="1">
                  <c:v>74</c:v>
                </c:pt>
                <c:pt idx="2">
                  <c:v>7</c:v>
                </c:pt>
                <c:pt idx="3">
                  <c:v>11</c:v>
                </c:pt>
                <c:pt idx="4">
                  <c:v>51</c:v>
                </c:pt>
                <c:pt idx="5">
                  <c:v>85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8-4201-93FA-6EF461D8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9-4B54-972A-414EAC614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E1D-4FCC-AB28-7D895F6D1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Aux!$BC$2:$BC$4</c:f>
              <c:strCache>
                <c:ptCount val="3"/>
                <c:pt idx="0">
                  <c:v>Libertad vigilada</c:v>
                </c:pt>
                <c:pt idx="1">
                  <c:v>Prestaciones en beneficio de la comunidad</c:v>
                </c:pt>
                <c:pt idx="2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9A0-4E81-93B2-6FD4EC5E7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Acoso escolar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</c:v>
              </c:pt>
              <c:pt idx="1">
                <c:v>8</c:v>
              </c:pt>
              <c:pt idx="2">
                <c:v>9</c:v>
              </c:pt>
              <c:pt idx="3">
                <c:v>3</c:v>
              </c:pt>
              <c:pt idx="4">
                <c:v>5</c:v>
              </c:pt>
              <c:pt idx="5">
                <c:v>17</c:v>
              </c:pt>
              <c:pt idx="6">
                <c:v>2</c:v>
              </c:pt>
              <c:pt idx="7">
                <c:v>6</c:v>
              </c:pt>
              <c:pt idx="8">
                <c:v>4</c:v>
              </c:pt>
              <c:pt idx="9">
                <c:v>9</c:v>
              </c:pt>
              <c:pt idx="10">
                <c:v>8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50-4C8E-B776-1CEA4571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6B-4E79-8977-ACA830A4F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6B-4E79-8977-ACA830A4F4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B-4E79-8977-ACA830A4F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4B-42F6-B1B7-98A95A786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4B-42F6-B1B7-98A95A7864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220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4B-42F6-B1B7-98A95A786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91-4D48-941A-78512B63F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91-4D48-941A-78512B63F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91-4D48-941A-78512B63F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91-4D48-941A-78512B63FD3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1-4D48-941A-78512B63FD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C99-44CC-919E-134CF17E8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F53-4BCF-9836-9962AF23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7</c:v>
              </c:pt>
              <c:pt idx="3">
                <c:v>3</c:v>
              </c:pt>
              <c:pt idx="4">
                <c:v>16</c:v>
              </c:pt>
              <c:pt idx="5">
                <c:v>15</c:v>
              </c:pt>
              <c:pt idx="6">
                <c:v>3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ECB-4DA8-AA9F-22F961244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36-4C29-AE14-A134DA92E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36-4C29-AE14-A134DA92E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47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36-4C29-AE14-A134DA92E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3A-4B2F-9168-A03ED9D13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3A-4B2F-9168-A03ED9D13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3A-4B2F-9168-A03ED9D13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3A-4B2F-9168-A03ED9D1333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A-4B2F-9168-A03ED9D13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</c:v>
                </c:pt>
                <c:pt idx="1">
                  <c:v>22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3A-4B2F-9168-A03ED9D13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271</c:v>
              </c:pt>
              <c:pt idx="1">
                <c:v>50</c:v>
              </c:pt>
              <c:pt idx="2">
                <c:v>4</c:v>
              </c:pt>
              <c:pt idx="3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22D2-4F2B-B345-22B9A97BA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16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677D-4821-8D93-7CDB0E2FF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25-4E9E-845F-87D007429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25-4E9E-845F-87D0074293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147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5-4E9E-845F-87D00742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35</c:v>
              </c:pt>
              <c:pt idx="2">
                <c:v>786</c:v>
              </c:pt>
            </c:numLit>
          </c:val>
          <c:extLst>
            <c:ext xmlns:c16="http://schemas.microsoft.com/office/drawing/2014/chart" uri="{C3380CC4-5D6E-409C-BE32-E72D297353CC}">
              <c16:uniqueId val="{00000000-F931-4350-B2C6-2C14DFACA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945-4CC1-B1E3-EB32F69B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Peticiones de sobreseimiento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00B-4D20-A79C-0C47F7F39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82</c:v>
              </c:pt>
              <c:pt idx="1">
                <c:v>7</c:v>
              </c:pt>
              <c:pt idx="2">
                <c:v>3</c:v>
              </c:pt>
              <c:pt idx="3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16AA-45E1-9247-DD7B52A1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116</c:v>
              </c:pt>
              <c:pt idx="2">
                <c:v>5</c:v>
              </c:pt>
              <c:pt idx="3">
                <c:v>1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253-46E1-9784-136A86084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92</c:v>
              </c:pt>
              <c:pt idx="2">
                <c:v>3</c:v>
              </c:pt>
              <c:pt idx="3">
                <c:v>1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661E-4BC0-99F5-7E4B0F5E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3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010-42D5-A34B-5EC4CC84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8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FED-400A-A911-11A956E26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E98-44D4-91D9-5AABEB4EA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0E-4C2B-AE49-C681C933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1A-4D6D-B59A-C616C2A81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1A-4D6D-B59A-C616C2A81C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1A-4D6D-B59A-C616C2A81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102</c:v>
              </c:pt>
              <c:pt idx="2">
                <c:v>8</c:v>
              </c:pt>
              <c:pt idx="3">
                <c:v>2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73FC-40AA-A0FE-9CFF553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</c:v>
              </c:pt>
              <c:pt idx="2">
                <c:v>11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1F7-4EE7-9C5B-529AC606E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35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0AC-461C-B536-BF465F40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861-4DEB-B2CA-C2E72DD71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4A3-4D56-8314-217095D7C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58-4437-A4DA-4B821DC524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58-4437-A4DA-4B821DC52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58-4437-A4DA-4B821DC52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32-433A-9095-7BD86EE2F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32-433A-9095-7BD86EE2F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32-433A-9095-7BD86EE2F16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35</c:v>
                </c:pt>
                <c:pt idx="1">
                  <c:v>2</c:v>
                </c:pt>
                <c:pt idx="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32-433A-9095-7BD86EE2F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09-4EBB-A7B7-747E05ED9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09-4EBB-A7B7-747E05ED9F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87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9-4EBB-A7B7-747E05ED9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0.xml"/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A582388-1DB9-4E9D-913A-52507043F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96534C3-EF86-416F-B8F5-1DFE8BFD3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AED1760-C773-45BE-ADAC-85B92DE8A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42F5513-99A8-4E59-8089-506453A83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0380ACB-BCDC-493D-BF8B-71DEC45C4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9ECBA70-0E8E-4216-A3AB-8E8C38DD4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E8C97E7-6E28-401B-870F-C193D7744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B872A31-23EB-4317-A57E-F370DE215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2D8272F-1EE0-40C8-9437-6BDE46F95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81DB44D-C41D-4FE7-BC13-C11D25ED5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710C3F4-B266-4FD1-98D5-F142301AE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2679DEB-FC94-44E0-B6B2-40BA5FAFC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B830346-C2FF-4910-9872-298F23A53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8E1D719-AF95-494E-EA9B-A5CA59C96C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358775</xdr:colOff>
      <xdr:row>6</xdr:row>
      <xdr:rowOff>25400</xdr:rowOff>
    </xdr:from>
    <xdr:to>
      <xdr:col>21</xdr:col>
      <xdr:colOff>612775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FB75F9E-CD61-2E75-5F80-9FB3A045B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361950</xdr:colOff>
      <xdr:row>8</xdr:row>
      <xdr:rowOff>101600</xdr:rowOff>
    </xdr:from>
    <xdr:to>
      <xdr:col>53</xdr:col>
      <xdr:colOff>254000</xdr:colOff>
      <xdr:row>17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1CC91F9-31CA-E1B1-3013-99EF3CC21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231775</xdr:colOff>
      <xdr:row>7</xdr:row>
      <xdr:rowOff>57150</xdr:rowOff>
    </xdr:from>
    <xdr:to>
      <xdr:col>59</xdr:col>
      <xdr:colOff>704850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FF312C8-36FF-525E-9CE8-B83DEC202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469900</xdr:colOff>
      <xdr:row>7</xdr:row>
      <xdr:rowOff>139700</xdr:rowOff>
    </xdr:from>
    <xdr:to>
      <xdr:col>73</xdr:col>
      <xdr:colOff>0</xdr:colOff>
      <xdr:row>18</xdr:row>
      <xdr:rowOff>107950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E9DF2C3-C10D-403A-190F-3F93E799BD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812800</xdr:colOff>
      <xdr:row>22</xdr:row>
      <xdr:rowOff>130175</xdr:rowOff>
    </xdr:from>
    <xdr:to>
      <xdr:col>70</xdr:col>
      <xdr:colOff>527050</xdr:colOff>
      <xdr:row>35</xdr:row>
      <xdr:rowOff>44450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0381C04-8E82-70B7-7AF0-51809543AE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5A79EAB-2590-ABA0-1E9E-229128592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6B4D770-4601-E1BC-A655-4D574184A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6350</xdr:colOff>
      <xdr:row>3</xdr:row>
      <xdr:rowOff>44450</xdr:rowOff>
    </xdr:from>
    <xdr:to>
      <xdr:col>14</xdr:col>
      <xdr:colOff>2873375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01A5783-0FBF-7394-7C14-4C956668EC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149225</xdr:colOff>
      <xdr:row>3</xdr:row>
      <xdr:rowOff>63500</xdr:rowOff>
    </xdr:from>
    <xdr:to>
      <xdr:col>19</xdr:col>
      <xdr:colOff>2911475</xdr:colOff>
      <xdr:row>20</xdr:row>
      <xdr:rowOff>82550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E7435E4-DC2E-C77B-F0F1-8A56DF596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82550</xdr:colOff>
      <xdr:row>3</xdr:row>
      <xdr:rowOff>6350</xdr:rowOff>
    </xdr:from>
    <xdr:to>
      <xdr:col>24</xdr:col>
      <xdr:colOff>2844800</xdr:colOff>
      <xdr:row>20</xdr:row>
      <xdr:rowOff>25400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FE950CF-D3A7-9D60-B908-03152D906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168275</xdr:colOff>
      <xdr:row>3</xdr:row>
      <xdr:rowOff>25400</xdr:rowOff>
    </xdr:from>
    <xdr:to>
      <xdr:col>29</xdr:col>
      <xdr:colOff>2930525</xdr:colOff>
      <xdr:row>20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BF8B4C4-FFE3-2ECC-315C-D7323C1E20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152400</xdr:colOff>
      <xdr:row>3</xdr:row>
      <xdr:rowOff>25400</xdr:rowOff>
    </xdr:from>
    <xdr:to>
      <xdr:col>34</xdr:col>
      <xdr:colOff>2914650</xdr:colOff>
      <xdr:row>20</xdr:row>
      <xdr:rowOff>44450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32F9EF2-D0DB-78FF-D452-C5187A295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46</xdr:col>
      <xdr:colOff>44450</xdr:colOff>
      <xdr:row>3</xdr:row>
      <xdr:rowOff>44450</xdr:rowOff>
    </xdr:from>
    <xdr:to>
      <xdr:col>49</xdr:col>
      <xdr:colOff>2806700</xdr:colOff>
      <xdr:row>20</xdr:row>
      <xdr:rowOff>63500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C28BA1C3-D617-913D-394A-9378C6102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314325</xdr:colOff>
      <xdr:row>3</xdr:row>
      <xdr:rowOff>139700</xdr:rowOff>
    </xdr:from>
    <xdr:to>
      <xdr:col>54</xdr:col>
      <xdr:colOff>3076575</xdr:colOff>
      <xdr:row>21</xdr:row>
      <xdr:rowOff>6350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9DC9C550-B57C-6139-F821-FFEA64D71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279400</xdr:colOff>
      <xdr:row>3</xdr:row>
      <xdr:rowOff>82550</xdr:rowOff>
    </xdr:from>
    <xdr:to>
      <xdr:col>59</xdr:col>
      <xdr:colOff>3070225</xdr:colOff>
      <xdr:row>20</xdr:row>
      <xdr:rowOff>101600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31ABED9B-CB54-7DF0-691D-FFA95A812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7F82EC-C848-43F3-8AAC-E054CF7A2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9C7023-9A2F-4381-AA3A-DB952DC71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01264B-5FE6-4125-ABAD-96D129D61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382EBB-4B3D-4C59-94E9-EA0A27ED5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432955</xdr:colOff>
      <xdr:row>13</xdr:row>
      <xdr:rowOff>121226</xdr:rowOff>
    </xdr:from>
    <xdr:to>
      <xdr:col>55</xdr:col>
      <xdr:colOff>268431</xdr:colOff>
      <xdr:row>43</xdr:row>
      <xdr:rowOff>86591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E03702E-7796-47F3-8365-C062394A0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000A3A8-BDB4-41E5-9C12-94B487C6C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99290</xdr:colOff>
      <xdr:row>8</xdr:row>
      <xdr:rowOff>242455</xdr:rowOff>
    </xdr:from>
    <xdr:to>
      <xdr:col>15</xdr:col>
      <xdr:colOff>173181</xdr:colOff>
      <xdr:row>17</xdr:row>
      <xdr:rowOff>24246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0A78064-ED4F-F4F7-8722-2BE218601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789132</xdr:colOff>
      <xdr:row>6</xdr:row>
      <xdr:rowOff>400050</xdr:rowOff>
    </xdr:from>
    <xdr:to>
      <xdr:col>29</xdr:col>
      <xdr:colOff>412750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9416CC0-092C-32F4-F542-21263DBFC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882650</xdr:colOff>
      <xdr:row>12</xdr:row>
      <xdr:rowOff>58882</xdr:rowOff>
    </xdr:from>
    <xdr:to>
      <xdr:col>43</xdr:col>
      <xdr:colOff>334241</xdr:colOff>
      <xdr:row>36</xdr:row>
      <xdr:rowOff>58882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16FF663-5F44-541E-A7D5-E65B687E3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3BFFA18-587D-444F-A62E-E244C491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1906498-BAA2-42F9-A0D5-2C994B40B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2A14325-A7D6-04BF-7D15-E5022B038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7C72FFB-1E5B-742B-367D-E836390F7C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133350</xdr:colOff>
      <xdr:row>3</xdr:row>
      <xdr:rowOff>9525</xdr:rowOff>
    </xdr:from>
    <xdr:to>
      <xdr:col>22</xdr:col>
      <xdr:colOff>2724150</xdr:colOff>
      <xdr:row>22</xdr:row>
      <xdr:rowOff>53975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21C96FC-5B66-C944-838E-2F38F3CC4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71D783F-9EDB-4E30-9278-241C65F0F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17794F6-C290-4B17-A1C6-5F043B5E7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7CF97DC-49A1-9C1C-9BC1-5823FB646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42FB437-294A-E839-2886-6C9AE1F523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E50CB2-C428-4CA6-87B6-076FD2187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85FA3CE-18BF-4562-BC64-8735771F3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3A78F81-9A83-6849-63B5-A161C3DE2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5449FA7-3F56-BDEF-0801-AF8E92F6F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ADDACA8-AAD5-E4C7-9460-5C42BD2FC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FBC993B-A9B1-140F-CB24-590C1B3EE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351CB70-1DC9-8556-5E2F-2B19C922C1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152400</xdr:colOff>
      <xdr:row>3</xdr:row>
      <xdr:rowOff>47625</xdr:rowOff>
    </xdr:from>
    <xdr:to>
      <xdr:col>14</xdr:col>
      <xdr:colOff>2733675</xdr:colOff>
      <xdr:row>19</xdr:row>
      <xdr:rowOff>104775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6757439-BCE3-2391-A7B1-906B00EB3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25400</xdr:colOff>
      <xdr:row>3</xdr:row>
      <xdr:rowOff>66675</xdr:rowOff>
    </xdr:from>
    <xdr:to>
      <xdr:col>19</xdr:col>
      <xdr:colOff>2606675</xdr:colOff>
      <xdr:row>19</xdr:row>
      <xdr:rowOff>123825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48F58A4-A1B7-4D1D-75B7-A0CBB7D0D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3505200</xdr:colOff>
      <xdr:row>3</xdr:row>
      <xdr:rowOff>76200</xdr:rowOff>
    </xdr:from>
    <xdr:to>
      <xdr:col>24</xdr:col>
      <xdr:colOff>2457450</xdr:colOff>
      <xdr:row>19</xdr:row>
      <xdr:rowOff>133350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F2D2A56-0795-93ED-3352-5652F73E3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3289300</xdr:colOff>
      <xdr:row>3</xdr:row>
      <xdr:rowOff>47625</xdr:rowOff>
    </xdr:from>
    <xdr:to>
      <xdr:col>49</xdr:col>
      <xdr:colOff>2279650</xdr:colOff>
      <xdr:row>19</xdr:row>
      <xdr:rowOff>104775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E4741A57-3DA1-CF4F-F083-F5DC76546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3422650</xdr:colOff>
      <xdr:row>2</xdr:row>
      <xdr:rowOff>133350</xdr:rowOff>
    </xdr:from>
    <xdr:to>
      <xdr:col>54</xdr:col>
      <xdr:colOff>2413000</xdr:colOff>
      <xdr:row>19</xdr:row>
      <xdr:rowOff>28575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DF1B151D-0DC5-0702-145E-E5D453A67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3540125</xdr:colOff>
      <xdr:row>3</xdr:row>
      <xdr:rowOff>38100</xdr:rowOff>
    </xdr:from>
    <xdr:to>
      <xdr:col>59</xdr:col>
      <xdr:colOff>2530475</xdr:colOff>
      <xdr:row>19</xdr:row>
      <xdr:rowOff>95250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054CC3E2-6950-2A61-61AB-F7B5A61A3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191863F-B6D6-33EE-E7A6-1E6EADFF5B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3871FE0-D5CD-554B-7B61-5B0560C43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0CF9E2C-1B01-B0D2-D6F7-9C062E9D1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B2BAB7C-5FBB-97D1-62AC-D4D684032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UVF2Rng/U8q8WtPmioM4xDQleU2HezZ0FCbQc7hyV9wtsdW9Y6CYKrwgAZqfA35xrIcGLdK5OOzehdDAccShrA==" saltValue="F9EZXjSQ5RnzrKSMGhwuO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8</v>
      </c>
      <c r="D5" s="12">
        <v>2</v>
      </c>
      <c r="E5" s="20">
        <v>5</v>
      </c>
    </row>
    <row r="6" spans="1:5" x14ac:dyDescent="0.25">
      <c r="A6" s="19" t="s">
        <v>1205</v>
      </c>
      <c r="B6" s="15"/>
      <c r="C6" s="12">
        <v>2</v>
      </c>
      <c r="D6" s="12">
        <v>1</v>
      </c>
      <c r="E6" s="20">
        <v>1</v>
      </c>
    </row>
    <row r="7" spans="1:5" x14ac:dyDescent="0.25">
      <c r="A7" s="19" t="s">
        <v>1206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1207</v>
      </c>
      <c r="B8" s="15"/>
      <c r="C8" s="12">
        <v>11</v>
      </c>
      <c r="D8" s="12">
        <v>5</v>
      </c>
      <c r="E8" s="20">
        <v>5</v>
      </c>
    </row>
    <row r="9" spans="1:5" x14ac:dyDescent="0.25">
      <c r="A9" s="19" t="s">
        <v>615</v>
      </c>
      <c r="B9" s="15"/>
      <c r="C9" s="12">
        <v>2</v>
      </c>
      <c r="D9" s="12">
        <v>0</v>
      </c>
      <c r="E9" s="20">
        <v>2</v>
      </c>
    </row>
    <row r="10" spans="1:5" x14ac:dyDescent="0.25">
      <c r="A10" s="19" t="s">
        <v>1208</v>
      </c>
      <c r="B10" s="15"/>
      <c r="C10" s="12">
        <v>5</v>
      </c>
      <c r="D10" s="12">
        <v>2</v>
      </c>
      <c r="E10" s="20">
        <v>3</v>
      </c>
    </row>
    <row r="11" spans="1:5" x14ac:dyDescent="0.25">
      <c r="A11" s="199" t="s">
        <v>956</v>
      </c>
      <c r="B11" s="200"/>
      <c r="C11" s="27">
        <v>28</v>
      </c>
      <c r="D11" s="27">
        <v>10</v>
      </c>
      <c r="E11" s="27">
        <v>16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0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199" t="s">
        <v>956</v>
      </c>
      <c r="B17" s="200"/>
      <c r="C17" s="27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8</v>
      </c>
    </row>
    <row r="22" spans="1:3" x14ac:dyDescent="0.25">
      <c r="A22" s="19" t="s">
        <v>1205</v>
      </c>
      <c r="B22" s="15"/>
      <c r="C22" s="20">
        <v>4</v>
      </c>
    </row>
    <row r="23" spans="1:3" x14ac:dyDescent="0.25">
      <c r="A23" s="19" t="s">
        <v>1206</v>
      </c>
      <c r="B23" s="15"/>
      <c r="C23" s="20">
        <v>0</v>
      </c>
    </row>
    <row r="24" spans="1:3" x14ac:dyDescent="0.25">
      <c r="A24" s="19" t="s">
        <v>1207</v>
      </c>
      <c r="B24" s="15"/>
      <c r="C24" s="20">
        <v>11</v>
      </c>
    </row>
    <row r="25" spans="1:3" x14ac:dyDescent="0.25">
      <c r="A25" s="19" t="s">
        <v>615</v>
      </c>
      <c r="B25" s="15"/>
      <c r="C25" s="20">
        <v>4</v>
      </c>
    </row>
    <row r="26" spans="1:3" x14ac:dyDescent="0.25">
      <c r="A26" s="19" t="s">
        <v>1208</v>
      </c>
      <c r="B26" s="15"/>
      <c r="C26" s="20">
        <v>10</v>
      </c>
    </row>
    <row r="27" spans="1:3" x14ac:dyDescent="0.25">
      <c r="A27" s="199" t="s">
        <v>956</v>
      </c>
      <c r="B27" s="200"/>
      <c r="C27" s="27">
        <v>37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2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35</v>
      </c>
    </row>
    <row r="34" spans="1:3" x14ac:dyDescent="0.25">
      <c r="A34" s="19" t="s">
        <v>1147</v>
      </c>
      <c r="B34" s="15"/>
      <c r="C34" s="20">
        <v>1</v>
      </c>
    </row>
    <row r="35" spans="1:3" x14ac:dyDescent="0.25">
      <c r="A35" s="19" t="s">
        <v>1215</v>
      </c>
      <c r="B35" s="15"/>
      <c r="C35" s="20">
        <v>5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199" t="s">
        <v>956</v>
      </c>
      <c r="B40" s="200"/>
      <c r="C40" s="27">
        <v>43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0</v>
      </c>
    </row>
    <row r="45" spans="1:3" x14ac:dyDescent="0.25">
      <c r="A45" s="19" t="s">
        <v>1205</v>
      </c>
      <c r="B45" s="15"/>
      <c r="C45" s="20">
        <v>0</v>
      </c>
    </row>
    <row r="46" spans="1:3" x14ac:dyDescent="0.25">
      <c r="A46" s="19" t="s">
        <v>1206</v>
      </c>
      <c r="B46" s="15"/>
      <c r="C46" s="20">
        <v>0</v>
      </c>
    </row>
    <row r="47" spans="1:3" x14ac:dyDescent="0.25">
      <c r="A47" s="19" t="s">
        <v>1207</v>
      </c>
      <c r="B47" s="15"/>
      <c r="C47" s="20">
        <v>2</v>
      </c>
    </row>
    <row r="48" spans="1:3" x14ac:dyDescent="0.25">
      <c r="A48" s="19" t="s">
        <v>615</v>
      </c>
      <c r="B48" s="15"/>
      <c r="C48" s="20">
        <v>2</v>
      </c>
    </row>
    <row r="49" spans="1:3" x14ac:dyDescent="0.25">
      <c r="A49" s="19" t="s">
        <v>1208</v>
      </c>
      <c r="B49" s="15"/>
      <c r="C49" s="20">
        <v>2</v>
      </c>
    </row>
    <row r="50" spans="1:3" x14ac:dyDescent="0.25">
      <c r="A50" s="199" t="s">
        <v>956</v>
      </c>
      <c r="B50" s="200"/>
      <c r="C50" s="27">
        <v>6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1204</v>
      </c>
      <c r="B53" s="11" t="s">
        <v>79</v>
      </c>
      <c r="C53" s="20">
        <v>0</v>
      </c>
    </row>
    <row r="54" spans="1:3" x14ac:dyDescent="0.25">
      <c r="A54" s="187"/>
      <c r="B54" s="11" t="s">
        <v>82</v>
      </c>
      <c r="C54" s="20">
        <v>0</v>
      </c>
    </row>
    <row r="55" spans="1:3" x14ac:dyDescent="0.25">
      <c r="A55" s="185" t="s">
        <v>1205</v>
      </c>
      <c r="B55" s="11" t="s">
        <v>79</v>
      </c>
      <c r="C55" s="20">
        <v>0</v>
      </c>
    </row>
    <row r="56" spans="1:3" x14ac:dyDescent="0.25">
      <c r="A56" s="187"/>
      <c r="B56" s="11" t="s">
        <v>82</v>
      </c>
      <c r="C56" s="20">
        <v>0</v>
      </c>
    </row>
    <row r="57" spans="1:3" x14ac:dyDescent="0.25">
      <c r="A57" s="185" t="s">
        <v>1206</v>
      </c>
      <c r="B57" s="11" t="s">
        <v>79</v>
      </c>
      <c r="C57" s="20">
        <v>0</v>
      </c>
    </row>
    <row r="58" spans="1:3" x14ac:dyDescent="0.25">
      <c r="A58" s="187"/>
      <c r="B58" s="11" t="s">
        <v>82</v>
      </c>
      <c r="C58" s="20">
        <v>0</v>
      </c>
    </row>
    <row r="59" spans="1:3" x14ac:dyDescent="0.25">
      <c r="A59" s="185" t="s">
        <v>1207</v>
      </c>
      <c r="B59" s="11" t="s">
        <v>79</v>
      </c>
      <c r="C59" s="20">
        <v>2</v>
      </c>
    </row>
    <row r="60" spans="1:3" x14ac:dyDescent="0.25">
      <c r="A60" s="187"/>
      <c r="B60" s="11" t="s">
        <v>82</v>
      </c>
      <c r="C60" s="20">
        <v>0</v>
      </c>
    </row>
    <row r="61" spans="1:3" x14ac:dyDescent="0.25">
      <c r="A61" s="185" t="s">
        <v>615</v>
      </c>
      <c r="B61" s="11" t="s">
        <v>79</v>
      </c>
      <c r="C61" s="20">
        <v>2</v>
      </c>
    </row>
    <row r="62" spans="1:3" x14ac:dyDescent="0.25">
      <c r="A62" s="187"/>
      <c r="B62" s="11" t="s">
        <v>82</v>
      </c>
      <c r="C62" s="20">
        <v>0</v>
      </c>
    </row>
    <row r="63" spans="1:3" x14ac:dyDescent="0.25">
      <c r="A63" s="185" t="s">
        <v>1208</v>
      </c>
      <c r="B63" s="11" t="s">
        <v>79</v>
      </c>
      <c r="C63" s="20">
        <v>2</v>
      </c>
    </row>
    <row r="64" spans="1:3" x14ac:dyDescent="0.25">
      <c r="A64" s="187"/>
      <c r="B64" s="11" t="s">
        <v>82</v>
      </c>
      <c r="C64" s="20">
        <v>1</v>
      </c>
    </row>
    <row r="65" spans="1:3" x14ac:dyDescent="0.25">
      <c r="A65" s="199" t="s">
        <v>956</v>
      </c>
      <c r="B65" s="200"/>
      <c r="C65" s="27">
        <v>7</v>
      </c>
    </row>
    <row r="66" spans="1:3" x14ac:dyDescent="0.25">
      <c r="A66" s="16"/>
    </row>
  </sheetData>
  <sheetProtection algorithmName="SHA-512" hashValue="8ioGGn+qxnz22S8wnTpbS2n5oCaJsUNYaN1BPLkVDURBPca5W8Hr7NDXPsdZdFrl2xhwh775CCyWY/xexPJ0/g==" saltValue="vRB4qcHkhqscYD0384Sl3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8" t="s">
        <v>1222</v>
      </c>
      <c r="B5" s="30" t="s">
        <v>1223</v>
      </c>
      <c r="C5" s="12">
        <v>11</v>
      </c>
      <c r="D5" s="12">
        <v>5</v>
      </c>
      <c r="E5" s="12">
        <v>3</v>
      </c>
      <c r="F5" s="20">
        <v>0</v>
      </c>
    </row>
    <row r="6" spans="1:6" x14ac:dyDescent="0.25">
      <c r="A6" s="190"/>
      <c r="B6" s="30" t="s">
        <v>1224</v>
      </c>
      <c r="C6" s="12">
        <v>1</v>
      </c>
      <c r="D6" s="12">
        <v>1</v>
      </c>
      <c r="E6" s="12">
        <v>2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8" t="s">
        <v>1227</v>
      </c>
      <c r="B8" s="30" t="s">
        <v>1228</v>
      </c>
      <c r="C8" s="12">
        <v>1</v>
      </c>
      <c r="D8" s="12">
        <v>0</v>
      </c>
      <c r="E8" s="12">
        <v>0</v>
      </c>
      <c r="F8" s="20">
        <v>0</v>
      </c>
    </row>
    <row r="9" spans="1:6" x14ac:dyDescent="0.25">
      <c r="A9" s="189"/>
      <c r="B9" s="30" t="s">
        <v>1229</v>
      </c>
      <c r="C9" s="12">
        <v>0</v>
      </c>
      <c r="D9" s="12">
        <v>0</v>
      </c>
      <c r="E9" s="12">
        <v>0</v>
      </c>
      <c r="F9" s="20">
        <v>0</v>
      </c>
    </row>
    <row r="10" spans="1:6" ht="22.5" x14ac:dyDescent="0.25">
      <c r="A10" s="190"/>
      <c r="B10" s="30" t="s">
        <v>1230</v>
      </c>
      <c r="C10" s="12">
        <v>0</v>
      </c>
      <c r="D10" s="12">
        <v>0</v>
      </c>
      <c r="E10" s="12">
        <v>0</v>
      </c>
      <c r="F10" s="20">
        <v>0</v>
      </c>
    </row>
    <row r="11" spans="1:6" ht="22.5" x14ac:dyDescent="0.25">
      <c r="A11" s="188" t="s">
        <v>1231</v>
      </c>
      <c r="B11" s="30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189"/>
      <c r="B12" s="30" t="s">
        <v>1233</v>
      </c>
      <c r="C12" s="12">
        <v>1</v>
      </c>
      <c r="D12" s="12">
        <v>1</v>
      </c>
      <c r="E12" s="12">
        <v>1</v>
      </c>
      <c r="F12" s="20">
        <v>0</v>
      </c>
    </row>
    <row r="13" spans="1:6" ht="22.5" x14ac:dyDescent="0.25">
      <c r="A13" s="190"/>
      <c r="B13" s="30" t="s">
        <v>1234</v>
      </c>
      <c r="C13" s="12">
        <v>1</v>
      </c>
      <c r="D13" s="12">
        <v>0</v>
      </c>
      <c r="E13" s="12">
        <v>1</v>
      </c>
      <c r="F13" s="20">
        <v>0</v>
      </c>
    </row>
    <row r="14" spans="1:6" ht="22.5" x14ac:dyDescent="0.25">
      <c r="A14" s="10" t="s">
        <v>1235</v>
      </c>
      <c r="B14" s="30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25">
      <c r="A15" s="188" t="s">
        <v>1237</v>
      </c>
      <c r="B15" s="30" t="s">
        <v>1238</v>
      </c>
      <c r="C15" s="12">
        <v>143</v>
      </c>
      <c r="D15" s="12">
        <v>26</v>
      </c>
      <c r="E15" s="12">
        <v>12</v>
      </c>
      <c r="F15" s="20">
        <v>0</v>
      </c>
    </row>
    <row r="16" spans="1:6" x14ac:dyDescent="0.25">
      <c r="A16" s="189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89"/>
      <c r="B17" s="30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189"/>
      <c r="B18" s="30" t="s">
        <v>1241</v>
      </c>
      <c r="C18" s="12">
        <v>0</v>
      </c>
      <c r="D18" s="12">
        <v>0</v>
      </c>
      <c r="E18" s="12">
        <v>0</v>
      </c>
      <c r="F18" s="20">
        <v>0</v>
      </c>
    </row>
    <row r="19" spans="1:6" ht="22.5" x14ac:dyDescent="0.25">
      <c r="A19" s="190"/>
      <c r="B19" s="30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0</v>
      </c>
      <c r="D20" s="12">
        <v>0</v>
      </c>
      <c r="E20" s="12">
        <v>0</v>
      </c>
      <c r="F20" s="20">
        <v>0</v>
      </c>
    </row>
    <row r="21" spans="1:6" x14ac:dyDescent="0.2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199" t="s">
        <v>956</v>
      </c>
      <c r="B22" s="200"/>
      <c r="C22" s="27">
        <v>158</v>
      </c>
      <c r="D22" s="27">
        <v>33</v>
      </c>
      <c r="E22" s="27">
        <v>19</v>
      </c>
      <c r="F22" s="27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0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199" t="s">
        <v>956</v>
      </c>
      <c r="B28" s="200"/>
      <c r="C28" s="27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13</v>
      </c>
    </row>
    <row r="33" spans="1:3" x14ac:dyDescent="0.25">
      <c r="A33" s="19" t="s">
        <v>1249</v>
      </c>
      <c r="B33" s="15"/>
      <c r="C33" s="20">
        <v>6</v>
      </c>
    </row>
    <row r="34" spans="1:3" x14ac:dyDescent="0.25">
      <c r="A34" s="19" t="s">
        <v>82</v>
      </c>
      <c r="B34" s="15"/>
      <c r="C34" s="20">
        <v>6</v>
      </c>
    </row>
    <row r="35" spans="1:3" x14ac:dyDescent="0.25">
      <c r="A35" s="199" t="s">
        <v>956</v>
      </c>
      <c r="B35" s="200"/>
      <c r="C35" s="27">
        <v>25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37</v>
      </c>
    </row>
    <row r="40" spans="1:3" x14ac:dyDescent="0.25">
      <c r="A40" s="19" t="s">
        <v>1252</v>
      </c>
      <c r="B40" s="15"/>
      <c r="C40" s="20">
        <v>23</v>
      </c>
    </row>
    <row r="41" spans="1:3" x14ac:dyDescent="0.25">
      <c r="A41" s="199" t="s">
        <v>956</v>
      </c>
      <c r="B41" s="200"/>
      <c r="C41" s="27">
        <v>60</v>
      </c>
    </row>
    <row r="42" spans="1:3" x14ac:dyDescent="0.25">
      <c r="A42" s="16"/>
    </row>
  </sheetData>
  <sheetProtection algorithmName="SHA-512" hashValue="I4qtpg7H0mSf+kGgKlDR33+vLmKqfoxKwawwqqqOu4jchYVmtYO0KhHnRuQgCfcQpSftwWAxWWjXOGRPGFrDbQ==" saltValue="3+KnQAkM2cejhq793VdK6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8" t="s">
        <v>1264</v>
      </c>
      <c r="B6" s="30" t="s">
        <v>1265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89"/>
      <c r="B7" s="30" t="s">
        <v>1048</v>
      </c>
      <c r="C7" s="36">
        <v>1</v>
      </c>
      <c r="D7" s="36">
        <v>0</v>
      </c>
      <c r="E7" s="36">
        <v>0</v>
      </c>
      <c r="F7" s="36">
        <v>2</v>
      </c>
      <c r="G7" s="36">
        <v>0</v>
      </c>
      <c r="H7" s="36">
        <v>3</v>
      </c>
      <c r="I7" s="36">
        <v>0</v>
      </c>
      <c r="J7" s="36">
        <v>0</v>
      </c>
      <c r="K7" s="36">
        <v>0</v>
      </c>
      <c r="L7" s="37">
        <v>0</v>
      </c>
    </row>
    <row r="8" spans="1:12" x14ac:dyDescent="0.25">
      <c r="A8" s="189"/>
      <c r="B8" s="30" t="s">
        <v>1266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2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25">
      <c r="A9" s="190"/>
      <c r="B9" s="30" t="s">
        <v>1267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8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89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89"/>
      <c r="B12" s="30" t="s">
        <v>1271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89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89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89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89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89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89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89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89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89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89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189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89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89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89"/>
      <c r="B26" s="30" t="s">
        <v>1285</v>
      </c>
      <c r="C26" s="36">
        <v>0</v>
      </c>
      <c r="D26" s="36">
        <v>0</v>
      </c>
      <c r="E26" s="36">
        <v>0</v>
      </c>
      <c r="F26" s="36">
        <v>1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189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89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89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89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89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89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89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89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89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89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89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89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89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89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89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89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89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89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89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89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89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89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89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89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89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89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89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89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89"/>
      <c r="B55" s="30" t="s">
        <v>1314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89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89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89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89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89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89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89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89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89"/>
      <c r="B64" s="30" t="s">
        <v>1323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89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89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89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89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89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89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89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89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89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89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89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89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89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89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89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89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89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89"/>
      <c r="B82" s="30" t="s">
        <v>1341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189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89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89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89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89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89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89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89"/>
      <c r="B90" s="30" t="s">
        <v>1349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89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89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89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89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89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89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89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89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89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89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89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89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89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89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89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89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89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89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89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89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89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89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89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89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89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89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89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89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89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89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89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89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89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89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89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89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89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89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89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89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89"/>
      <c r="B131" s="30" t="s">
        <v>1390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89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89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89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89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89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89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89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89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89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89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89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89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89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89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89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89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89"/>
      <c r="B148" s="30" t="s">
        <v>1407</v>
      </c>
      <c r="C148" s="36">
        <v>0</v>
      </c>
      <c r="D148" s="36">
        <v>0</v>
      </c>
      <c r="E148" s="36">
        <v>0</v>
      </c>
      <c r="F148" s="36">
        <v>1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89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89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89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89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89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89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89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89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89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89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89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89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89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89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89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89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89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89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89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89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89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89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89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89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89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89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89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89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89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89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89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89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89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89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89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89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89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89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89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89"/>
      <c r="B188" s="30" t="s">
        <v>1447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89"/>
      <c r="B189" s="30" t="s">
        <v>1448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89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89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89"/>
      <c r="B192" s="30" t="s">
        <v>1451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89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89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89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89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89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89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89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89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89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89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89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89"/>
      <c r="B204" s="30" t="s">
        <v>1463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1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89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89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89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89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89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89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89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89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89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89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89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89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89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89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89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89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89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89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89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89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89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89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89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89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89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89"/>
      <c r="B230" s="30" t="s">
        <v>1489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89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89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89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89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89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89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89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89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89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89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89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89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89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89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89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89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89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89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89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89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89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89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89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89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89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89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89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89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89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89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90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8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89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89"/>
      <c r="B264" s="30" t="s">
        <v>1524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189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89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89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89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89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89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89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89"/>
      <c r="B272" s="30" t="s">
        <v>1532</v>
      </c>
      <c r="C272" s="36">
        <v>0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189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89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89"/>
      <c r="B275" s="30" t="s">
        <v>1534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1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89"/>
      <c r="B276" s="30" t="s">
        <v>1535</v>
      </c>
      <c r="C276" s="36">
        <v>0</v>
      </c>
      <c r="D276" s="36">
        <v>0</v>
      </c>
      <c r="E276" s="36">
        <v>0</v>
      </c>
      <c r="F276" s="36">
        <v>1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89"/>
      <c r="B277" s="30" t="s">
        <v>1536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89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89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89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89"/>
      <c r="B281" s="30" t="s">
        <v>1540</v>
      </c>
      <c r="C281" s="36">
        <v>0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89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89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89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89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89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89"/>
      <c r="B287" s="30" t="s">
        <v>926</v>
      </c>
      <c r="C287" s="36">
        <v>0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89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89"/>
      <c r="B289" s="30" t="s">
        <v>1546</v>
      </c>
      <c r="C289" s="36">
        <v>0</v>
      </c>
      <c r="D289" s="36">
        <v>0</v>
      </c>
      <c r="E289" s="36">
        <v>0</v>
      </c>
      <c r="F289" s="36">
        <v>1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25">
      <c r="A290" s="189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89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89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89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90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8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89"/>
      <c r="B296" s="30" t="s">
        <v>1554</v>
      </c>
      <c r="C296" s="36">
        <v>0</v>
      </c>
      <c r="D296" s="36">
        <v>0</v>
      </c>
      <c r="E296" s="36">
        <v>0</v>
      </c>
      <c r="F296" s="36">
        <v>0</v>
      </c>
      <c r="G296" s="36">
        <v>0</v>
      </c>
      <c r="H296" s="36">
        <v>1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89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89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89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89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89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89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89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89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189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89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89"/>
      <c r="B307" s="30" t="s">
        <v>980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89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89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89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90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t46SSi33M0hXlWcFonSktf41jaLP/Gtlh/Cp8jaI9ErGP7TMJw36mCAOulalfJAbF4kz3es5BLroD5u6ZcrB4Q==" saltValue="kQRXNiUL1AwODapst4Gw2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1574</v>
      </c>
      <c r="C7" s="12">
        <v>1</v>
      </c>
      <c r="D7" s="12">
        <v>2</v>
      </c>
      <c r="E7" s="13">
        <v>-0.5</v>
      </c>
    </row>
    <row r="8" spans="1:5" x14ac:dyDescent="0.25">
      <c r="A8" s="189"/>
      <c r="B8" s="11" t="s">
        <v>1575</v>
      </c>
      <c r="C8" s="12">
        <v>3</v>
      </c>
      <c r="D8" s="12">
        <v>6</v>
      </c>
      <c r="E8" s="13">
        <v>-0.5</v>
      </c>
    </row>
    <row r="9" spans="1:5" x14ac:dyDescent="0.25">
      <c r="A9" s="189"/>
      <c r="B9" s="11" t="s">
        <v>1576</v>
      </c>
      <c r="C9" s="12">
        <v>2</v>
      </c>
      <c r="D9" s="12">
        <v>2</v>
      </c>
      <c r="E9" s="13">
        <v>0</v>
      </c>
    </row>
    <row r="10" spans="1:5" x14ac:dyDescent="0.25">
      <c r="A10" s="189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1578</v>
      </c>
      <c r="C11" s="12">
        <v>0</v>
      </c>
      <c r="D11" s="12">
        <v>6</v>
      </c>
      <c r="E11" s="13">
        <v>-1</v>
      </c>
    </row>
    <row r="12" spans="1:5" x14ac:dyDescent="0.25">
      <c r="A12" s="189"/>
      <c r="B12" s="11" t="s">
        <v>1579</v>
      </c>
      <c r="C12" s="12">
        <v>0</v>
      </c>
      <c r="D12" s="12">
        <v>4</v>
      </c>
      <c r="E12" s="13">
        <v>-1</v>
      </c>
    </row>
    <row r="13" spans="1:5" x14ac:dyDescent="0.25">
      <c r="A13" s="189"/>
      <c r="B13" s="11" t="s">
        <v>1580</v>
      </c>
      <c r="C13" s="12">
        <v>1</v>
      </c>
      <c r="D13" s="12">
        <v>0</v>
      </c>
      <c r="E13" s="13">
        <v>1</v>
      </c>
    </row>
    <row r="14" spans="1:5" x14ac:dyDescent="0.25">
      <c r="A14" s="189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89"/>
      <c r="B15" s="11" t="s">
        <v>1582</v>
      </c>
      <c r="C15" s="12">
        <v>0</v>
      </c>
      <c r="D15" s="12">
        <v>1</v>
      </c>
      <c r="E15" s="13">
        <v>-1</v>
      </c>
    </row>
    <row r="16" spans="1:5" x14ac:dyDescent="0.25">
      <c r="A16" s="190"/>
      <c r="B16" s="11" t="s">
        <v>111</v>
      </c>
      <c r="C16" s="12">
        <v>6</v>
      </c>
      <c r="D16" s="12">
        <v>3</v>
      </c>
      <c r="E16" s="13">
        <v>1</v>
      </c>
    </row>
    <row r="17" spans="1:1" x14ac:dyDescent="0.25">
      <c r="A17" s="16"/>
    </row>
  </sheetData>
  <sheetProtection algorithmName="SHA-512" hashValue="3XDs8xg/MxCvk+4nHFy4dJ6kIud+JDQUjBq2vPEHhQPYDEd3dBsYGw3kb5FQVNnVHyploAksAcxTdp1d3LumWA==" saltValue="gewmhNS/eKz+o+9vfgM7V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62</v>
      </c>
      <c r="D6" s="12">
        <v>52</v>
      </c>
      <c r="E6" s="13">
        <v>0.19230769230769201</v>
      </c>
    </row>
    <row r="7" spans="1:5" ht="22.5" x14ac:dyDescent="0.25">
      <c r="A7" s="10" t="s">
        <v>1589</v>
      </c>
      <c r="B7" s="11" t="s">
        <v>1590</v>
      </c>
      <c r="C7" s="12">
        <v>51</v>
      </c>
      <c r="D7" s="12">
        <v>43</v>
      </c>
      <c r="E7" s="13">
        <v>0.186046511627907</v>
      </c>
    </row>
    <row r="8" spans="1:5" ht="22.5" x14ac:dyDescent="0.25">
      <c r="A8" s="10" t="s">
        <v>1591</v>
      </c>
      <c r="B8" s="11" t="s">
        <v>1592</v>
      </c>
      <c r="C8" s="12">
        <v>15</v>
      </c>
      <c r="D8" s="12">
        <v>37</v>
      </c>
      <c r="E8" s="13">
        <v>-0.59459459459459496</v>
      </c>
    </row>
    <row r="9" spans="1:5" ht="22.5" x14ac:dyDescent="0.25">
      <c r="A9" s="10" t="s">
        <v>1593</v>
      </c>
      <c r="B9" s="11" t="s">
        <v>1594</v>
      </c>
      <c r="C9" s="12">
        <v>1</v>
      </c>
      <c r="D9" s="12">
        <v>3</v>
      </c>
      <c r="E9" s="13">
        <v>-0.66666666666666696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43</v>
      </c>
      <c r="D11" s="12">
        <v>28</v>
      </c>
      <c r="E11" s="13">
        <v>0.53571428571428603</v>
      </c>
    </row>
    <row r="12" spans="1:5" x14ac:dyDescent="0.25">
      <c r="A12" s="10" t="s">
        <v>1598</v>
      </c>
      <c r="B12" s="15"/>
      <c r="C12" s="12">
        <v>62</v>
      </c>
      <c r="D12" s="12">
        <v>52</v>
      </c>
      <c r="E12" s="13">
        <v>0.19230769230769201</v>
      </c>
    </row>
    <row r="13" spans="1:5" x14ac:dyDescent="0.25">
      <c r="A13" s="188" t="s">
        <v>1599</v>
      </c>
      <c r="B13" s="11" t="s">
        <v>1600</v>
      </c>
      <c r="C13" s="12">
        <v>0</v>
      </c>
      <c r="D13" s="12">
        <v>0</v>
      </c>
      <c r="E13" s="13">
        <v>0</v>
      </c>
    </row>
    <row r="14" spans="1:5" x14ac:dyDescent="0.25">
      <c r="A14" s="190"/>
      <c r="B14" s="11" t="s">
        <v>1601</v>
      </c>
      <c r="C14" s="12">
        <v>0</v>
      </c>
      <c r="D14" s="12">
        <v>3</v>
      </c>
      <c r="E14" s="13">
        <v>-1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5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6"/>
      <c r="B18" s="11" t="s">
        <v>1605</v>
      </c>
      <c r="C18" s="12">
        <v>39</v>
      </c>
      <c r="D18" s="12">
        <v>22</v>
      </c>
      <c r="E18" s="20">
        <v>0</v>
      </c>
    </row>
    <row r="19" spans="1:5" x14ac:dyDescent="0.25">
      <c r="A19" s="186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6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6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25">
      <c r="A22" s="186"/>
      <c r="B22" s="11" t="s">
        <v>983</v>
      </c>
      <c r="C22" s="12">
        <v>96</v>
      </c>
      <c r="D22" s="12">
        <v>96</v>
      </c>
      <c r="E22" s="20">
        <v>0</v>
      </c>
    </row>
    <row r="23" spans="1:5" x14ac:dyDescent="0.25">
      <c r="A23" s="186"/>
      <c r="B23" s="11" t="s">
        <v>1609</v>
      </c>
      <c r="C23" s="12">
        <v>3</v>
      </c>
      <c r="D23" s="12">
        <v>0</v>
      </c>
      <c r="E23" s="20">
        <v>0</v>
      </c>
    </row>
    <row r="24" spans="1:5" x14ac:dyDescent="0.25">
      <c r="A24" s="186"/>
      <c r="B24" s="11" t="s">
        <v>1610</v>
      </c>
      <c r="C24" s="12">
        <v>2</v>
      </c>
      <c r="D24" s="12">
        <v>0</v>
      </c>
      <c r="E24" s="20">
        <v>0</v>
      </c>
    </row>
    <row r="25" spans="1:5" x14ac:dyDescent="0.25">
      <c r="A25" s="186"/>
      <c r="B25" s="11" t="s">
        <v>1611</v>
      </c>
      <c r="C25" s="12">
        <v>0</v>
      </c>
      <c r="D25" s="12">
        <v>0</v>
      </c>
      <c r="E25" s="20">
        <v>0</v>
      </c>
    </row>
    <row r="26" spans="1:5" x14ac:dyDescent="0.25">
      <c r="A26" s="186"/>
      <c r="B26" s="11" t="s">
        <v>1612</v>
      </c>
      <c r="C26" s="12">
        <v>348</v>
      </c>
      <c r="D26" s="12">
        <v>348</v>
      </c>
      <c r="E26" s="20">
        <v>0</v>
      </c>
    </row>
    <row r="27" spans="1:5" x14ac:dyDescent="0.25">
      <c r="A27" s="186"/>
      <c r="B27" s="11" t="s">
        <v>1613</v>
      </c>
      <c r="C27" s="12">
        <v>35</v>
      </c>
      <c r="D27" s="12">
        <v>0</v>
      </c>
      <c r="E27" s="20">
        <v>0</v>
      </c>
    </row>
    <row r="28" spans="1:5" x14ac:dyDescent="0.25">
      <c r="A28" s="186"/>
      <c r="B28" s="11" t="s">
        <v>1614</v>
      </c>
      <c r="C28" s="12">
        <v>53</v>
      </c>
      <c r="D28" s="12">
        <v>0</v>
      </c>
      <c r="E28" s="20">
        <v>0</v>
      </c>
    </row>
    <row r="29" spans="1:5" x14ac:dyDescent="0.25">
      <c r="A29" s="186"/>
      <c r="B29" s="11" t="s">
        <v>1615</v>
      </c>
      <c r="C29" s="12">
        <v>121</v>
      </c>
      <c r="D29" s="12">
        <v>73</v>
      </c>
      <c r="E29" s="20">
        <v>144</v>
      </c>
    </row>
    <row r="30" spans="1:5" x14ac:dyDescent="0.25">
      <c r="A30" s="187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9ojxklrmNtrpVlQbefzvjr7tAvqMC34MSpqfBN89E6LUZGRhCW/QDxOgj3UI3OJ23eKtJrVSL5n9271tW8LKBw==" saltValue="mT5EDnogrkxss8f7TiWxk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96E1-FCD6-48C4-B37D-E0698C9D8626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5" t="s">
        <v>1745</v>
      </c>
      <c r="D1" s="205"/>
      <c r="E1" s="205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1746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1"/>
    </row>
    <row r="3" spans="1:93" s="100" customFormat="1" ht="11.25" x14ac:dyDescent="0.2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1"/>
    </row>
    <row r="4" spans="1:93" s="102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7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8" t="s">
        <v>1757</v>
      </c>
      <c r="BT4" s="208" t="s">
        <v>1758</v>
      </c>
      <c r="BU4" s="208" t="s">
        <v>289</v>
      </c>
      <c r="BV4" s="209"/>
      <c r="BY4" s="210" t="s">
        <v>168</v>
      </c>
      <c r="BZ4" s="210"/>
      <c r="CA4" s="210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2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7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2" customFormat="1" ht="14.25" customHeight="1" x14ac:dyDescent="0.2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7"/>
      <c r="AW6" s="206"/>
      <c r="AX6" s="206"/>
      <c r="AY6" s="206"/>
      <c r="AZ6" s="206"/>
      <c r="BA6" s="208"/>
      <c r="BE6" s="108" t="s">
        <v>113</v>
      </c>
      <c r="BF6" s="107" t="s">
        <v>114</v>
      </c>
      <c r="BG6" s="109" t="s">
        <v>1777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25">
      <c r="C7" s="115">
        <f>DatosGenerales!C8</f>
        <v>4715</v>
      </c>
      <c r="D7" s="116">
        <f>SUM(DatosGenerales!C15:C19)</f>
        <v>421</v>
      </c>
      <c r="E7" s="115">
        <f>SUM(DatosGenerales!C12:C14)</f>
        <v>4143</v>
      </c>
      <c r="I7" s="117">
        <f>DatosGenerales!C31</f>
        <v>452</v>
      </c>
      <c r="J7" s="116">
        <f>DatosGenerales!C32</f>
        <v>102</v>
      </c>
      <c r="K7" s="115">
        <f>SUM(DatosGenerales!C33:C34)</f>
        <v>43</v>
      </c>
      <c r="L7" s="116">
        <f>DatosGenerales!C36</f>
        <v>297</v>
      </c>
      <c r="M7" s="115">
        <f>DatosGenerales!C95</f>
        <v>273</v>
      </c>
      <c r="N7" s="118">
        <f>L7-M7</f>
        <v>24</v>
      </c>
      <c r="O7" s="118"/>
      <c r="Q7" s="117">
        <f>DatosGenerales!C36</f>
        <v>297</v>
      </c>
      <c r="R7" s="116">
        <f>DatosGenerales!C49</f>
        <v>216</v>
      </c>
      <c r="S7" s="116">
        <f>DatosGenerales!C50</f>
        <v>17</v>
      </c>
      <c r="T7" s="116">
        <f>DatosGenerales!C62</f>
        <v>8</v>
      </c>
      <c r="U7" s="116">
        <f>DatosGenerales!C78</f>
        <v>0</v>
      </c>
      <c r="V7" s="119">
        <f>SUM(Q7:U7)</f>
        <v>538</v>
      </c>
      <c r="Z7" s="117">
        <f>SUM(DatosGenerales!C106,DatosGenerales!C107,DatosGenerales!C109)</f>
        <v>220</v>
      </c>
      <c r="AA7" s="116">
        <f>SUM(DatosGenerales!C108,DatosGenerales!C110)</f>
        <v>34</v>
      </c>
      <c r="AB7" s="116">
        <f>DatosGenerales!C106</f>
        <v>147</v>
      </c>
      <c r="AC7" s="119">
        <f>DatosGenerales!C107</f>
        <v>59</v>
      </c>
      <c r="AH7" s="117">
        <f>SUM(DatosGenerales!C115,DatosGenerales!C116,DatosGenerales!C118)</f>
        <v>26</v>
      </c>
      <c r="AI7" s="116">
        <f>SUM(DatosGenerales!C117,DatosGenerales!C119)</f>
        <v>4</v>
      </c>
      <c r="AJ7" s="116">
        <f>DatosGenerales!C115</f>
        <v>18</v>
      </c>
      <c r="AK7" s="119">
        <f>DatosGenerales!C116</f>
        <v>8</v>
      </c>
      <c r="AP7" s="117">
        <f>SUM(DatosGenerales!C135:C136)</f>
        <v>35</v>
      </c>
      <c r="AQ7" s="116">
        <f>SUM(DatosGenerales!C137:C138)</f>
        <v>2</v>
      </c>
      <c r="AR7" s="119">
        <f>SUM(DatosGenerales!C139:C140)</f>
        <v>119</v>
      </c>
      <c r="AV7" s="117">
        <f>DatosGenerales!C145</f>
        <v>1</v>
      </c>
      <c r="AW7" s="116">
        <f>DatosGenerales!C146</f>
        <v>12</v>
      </c>
      <c r="AX7" s="116">
        <f>DatosGenerales!C147</f>
        <v>6</v>
      </c>
      <c r="AY7" s="116">
        <f>DatosGenerales!C148</f>
        <v>1</v>
      </c>
      <c r="AZ7" s="116">
        <f>DatosGenerales!C149</f>
        <v>11</v>
      </c>
      <c r="BA7" s="119">
        <f>DatosGenerales!C150</f>
        <v>17</v>
      </c>
      <c r="BE7" s="117">
        <f>DatosGenerales!C151</f>
        <v>7</v>
      </c>
      <c r="BF7" s="116">
        <f>DatosGenerales!C152</f>
        <v>33</v>
      </c>
      <c r="BG7" s="119">
        <f>DatosGenerales!C154</f>
        <v>12</v>
      </c>
      <c r="BK7" s="117">
        <f>SUM(DatosGenerales!C297:C311)</f>
        <v>393</v>
      </c>
      <c r="BL7" s="116">
        <f>SUM(DatosGenerales!C294:C296)</f>
        <v>3</v>
      </c>
      <c r="BM7" s="116">
        <f>SUM(DatosGenerales!C312:C344)</f>
        <v>135</v>
      </c>
      <c r="BN7" s="116">
        <f>SUM(DatosGenerales!C289)</f>
        <v>5</v>
      </c>
      <c r="BO7" s="116">
        <f>SUM(DatosGenerales!C356:C364)</f>
        <v>8</v>
      </c>
      <c r="BP7" s="116">
        <f>SUM(DatosGenerales!C286:C288)</f>
        <v>3</v>
      </c>
      <c r="BQ7" s="116">
        <f>SUM(DatosGenerales!C345:C355)</f>
        <v>2</v>
      </c>
      <c r="BR7" s="116">
        <f>SUM(DatosGenerales!C290:C292)</f>
        <v>25</v>
      </c>
      <c r="BS7" s="119">
        <f>SUM(DatosGenerales!C283:C285)</f>
        <v>120</v>
      </c>
      <c r="BT7" s="119">
        <f>SUM(DatosGenerales!C293)</f>
        <v>0</v>
      </c>
      <c r="BU7" s="119">
        <f>SUM(DatosGenerales!C365:C377)</f>
        <v>2</v>
      </c>
      <c r="BY7" s="117">
        <f>DatosGenerales!C246</f>
        <v>1</v>
      </c>
      <c r="BZ7" s="116">
        <f>DatosGenerales!C247</f>
        <v>24</v>
      </c>
      <c r="CA7" s="119">
        <f>DatosGenerales!C248</f>
        <v>2</v>
      </c>
      <c r="CF7" s="117">
        <f>DatosDiscapacidad!C5</f>
        <v>0</v>
      </c>
      <c r="CG7" s="119">
        <f>DatosDiscapacidad!C11</f>
        <v>43</v>
      </c>
      <c r="CM7" s="117">
        <f>DatosGenerales!C40</f>
        <v>559</v>
      </c>
      <c r="CN7" s="119">
        <f>DatosGenerales!C41</f>
        <v>280</v>
      </c>
    </row>
    <row r="8" spans="1:93" x14ac:dyDescent="0.25">
      <c r="B8" s="120"/>
    </row>
    <row r="11" spans="1:93" x14ac:dyDescent="0.25">
      <c r="R11" s="98" t="s">
        <v>1781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1782</v>
      </c>
    </row>
    <row r="22" spans="19:93" x14ac:dyDescent="0.2">
      <c r="BK22" s="122" t="s">
        <v>1783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1784</v>
      </c>
      <c r="BO38" s="129">
        <v>13</v>
      </c>
    </row>
    <row r="41" spans="62:67" x14ac:dyDescent="0.2">
      <c r="BK41" s="122" t="s">
        <v>1785</v>
      </c>
    </row>
    <row r="51" spans="63:74" x14ac:dyDescent="0.25">
      <c r="BK51" s="126" t="s">
        <v>1786</v>
      </c>
      <c r="BL51" s="126" t="s">
        <v>1786</v>
      </c>
      <c r="BM51" s="125"/>
    </row>
    <row r="52" spans="63:74" x14ac:dyDescent="0.2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SUM(DatosGenerales!C310,DatosGenerales!C299,DatosGenerales!C308)</f>
        <v>87</v>
      </c>
      <c r="BL53" s="127">
        <f>SUM(DatosGenerales!C311,DatosGenerales!C300,DatosGenerales!C309)</f>
        <v>135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1789</v>
      </c>
    </row>
    <row r="65" spans="63:71" x14ac:dyDescent="0.2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25">
      <c r="BK66" s="127">
        <f>SUM(DatosGenerales!C310:C311)</f>
        <v>6</v>
      </c>
      <c r="BL66" s="127">
        <f>SUM(DatosGenerales!C299:C300)</f>
        <v>140</v>
      </c>
      <c r="BM66" s="127">
        <f>SUM(DatosGenerales!C308:C309)</f>
        <v>76</v>
      </c>
      <c r="BN66" s="127"/>
      <c r="BO66" s="114"/>
      <c r="BP66" s="114"/>
      <c r="BQ66" s="114"/>
      <c r="BR66" s="114"/>
      <c r="BS66" s="114"/>
    </row>
  </sheetData>
  <sheetProtection algorithmName="SHA-512" hashValue="vB9Lz7WuzXelDsISM+BWbGWsrocKksjuKwVQgOV4F9q3DdvMUc8KhpMEJnLELODBMFsX0FmvqGf+92QW5pYofA==" saltValue="7Uk0B3HBYzu417uGlQz9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7F85-2A0A-437E-8CDB-8FF420C3A834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1" customWidth="1"/>
    <col min="2" max="2" width="7.85546875" style="131" customWidth="1"/>
    <col min="3" max="3" width="11.42578125" style="131"/>
    <col min="4" max="4" width="12" style="131" customWidth="1"/>
    <col min="5" max="5" width="51.42578125" style="131" customWidth="1"/>
    <col min="6" max="6" width="2.5703125" style="131" customWidth="1"/>
    <col min="7" max="7" width="7.85546875" style="131" customWidth="1"/>
    <col min="8" max="9" width="11.42578125" style="131"/>
    <col min="10" max="10" width="51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1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1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1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1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1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1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1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1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1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1.42578125" style="131" customWidth="1"/>
    <col min="61" max="61" width="2.5703125" style="131" customWidth="1"/>
    <col min="62" max="16384" width="11.42578125" style="131"/>
  </cols>
  <sheetData>
    <row r="1" spans="1:61" ht="18.75" customHeight="1" x14ac:dyDescent="0.2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C00P6WCq4xAuup/KfTrvMta6wt0awEIvNKTQqK63o8VrXuiFtgoIdRv0c0IoYod1t3HMmZZpce5KwFo1PdypNw==" saltValue="qjCbZEh8QKjYJvXIo+viX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F7F7-A652-4717-B836-7809624E8227}">
  <sheetPr codeName="Hoja18"/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11"/>
      <c r="R4" s="211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1810</v>
      </c>
      <c r="AU4" s="203"/>
      <c r="AV4" s="211"/>
      <c r="AW4" s="211"/>
      <c r="AX4" s="211"/>
      <c r="AY4" s="211"/>
      <c r="AZ4" s="211"/>
      <c r="BA4" s="211"/>
      <c r="BB4" s="211"/>
      <c r="BC4" s="134"/>
      <c r="BD4" s="134"/>
      <c r="BE4" s="203" t="s">
        <v>1811</v>
      </c>
      <c r="BF4" s="211"/>
      <c r="BG4" s="211"/>
      <c r="BH4" s="211"/>
      <c r="BI4" s="211"/>
      <c r="BJ4" s="134"/>
      <c r="BK4" s="134"/>
      <c r="BL4" s="134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4" t="s">
        <v>245</v>
      </c>
      <c r="D6" s="135" t="s">
        <v>20</v>
      </c>
      <c r="E6" s="227" t="s">
        <v>114</v>
      </c>
      <c r="F6" s="228"/>
      <c r="G6" s="135" t="s">
        <v>1012</v>
      </c>
      <c r="I6" s="98"/>
      <c r="L6" s="229" t="s">
        <v>82</v>
      </c>
      <c r="M6" s="230" t="s">
        <v>1812</v>
      </c>
      <c r="N6" s="230" t="s">
        <v>1813</v>
      </c>
      <c r="O6" s="212" t="s">
        <v>1005</v>
      </c>
      <c r="P6" s="212"/>
      <c r="Q6" s="212" t="s">
        <v>1008</v>
      </c>
      <c r="R6" s="212"/>
      <c r="AF6" s="100"/>
      <c r="AQ6" s="100"/>
    </row>
    <row r="7" spans="1:65" s="102" customFormat="1" ht="35.25" customHeight="1" x14ac:dyDescent="0.25">
      <c r="C7" s="225"/>
      <c r="D7" s="136"/>
      <c r="E7" s="137" t="s">
        <v>1010</v>
      </c>
      <c r="F7" s="138" t="s">
        <v>1011</v>
      </c>
      <c r="G7" s="136"/>
      <c r="I7" s="98"/>
      <c r="L7" s="229"/>
      <c r="M7" s="230"/>
      <c r="N7" s="230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3" t="s">
        <v>1666</v>
      </c>
      <c r="AU7" s="214"/>
      <c r="AV7" s="213" t="s">
        <v>1816</v>
      </c>
      <c r="AW7" s="214" t="s">
        <v>1816</v>
      </c>
      <c r="AX7" s="213" t="s">
        <v>1817</v>
      </c>
      <c r="AY7" s="214" t="s">
        <v>1817</v>
      </c>
      <c r="AZ7" s="213" t="s">
        <v>1818</v>
      </c>
      <c r="BA7" s="214" t="s">
        <v>1818</v>
      </c>
      <c r="BB7" s="213" t="s">
        <v>1819</v>
      </c>
      <c r="BC7" s="214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21" x14ac:dyDescent="0.25">
      <c r="C8" s="226"/>
      <c r="D8" s="143">
        <f>DatosMenores!C65</f>
        <v>107</v>
      </c>
      <c r="E8" s="143">
        <f>DatosMenores!C66</f>
        <v>15</v>
      </c>
      <c r="F8" s="144">
        <f>DatosMenores!C67</f>
        <v>71</v>
      </c>
      <c r="G8" s="145">
        <f>DatosMenores!C68</f>
        <v>6</v>
      </c>
      <c r="H8" s="102"/>
      <c r="I8" s="98"/>
      <c r="L8" s="115">
        <f>DatosMenores!C55</f>
        <v>2</v>
      </c>
      <c r="M8" s="116">
        <f>DatosMenores!C56</f>
        <v>0</v>
      </c>
      <c r="N8" s="116">
        <f>DatosMenores!C57</f>
        <v>11</v>
      </c>
      <c r="O8" s="116">
        <f>DatosMenores!C58</f>
        <v>0</v>
      </c>
      <c r="P8" s="115">
        <f>DatosMenores!C59</f>
        <v>0</v>
      </c>
      <c r="Q8" s="116">
        <f>DatosMenores!C60</f>
        <v>1</v>
      </c>
      <c r="R8" s="115">
        <f>DatosMenores!C61</f>
        <v>0</v>
      </c>
      <c r="U8" s="115">
        <f>DatosMenores!C33</f>
        <v>13</v>
      </c>
      <c r="V8" s="116">
        <f>SUM(DatosMenores!C34:C37)</f>
        <v>0</v>
      </c>
      <c r="W8" s="116">
        <f>DatosMenores!C38</f>
        <v>0</v>
      </c>
      <c r="X8" s="116">
        <f>DatosMenores!C39</f>
        <v>3</v>
      </c>
      <c r="Y8" s="116">
        <f>DatosMenores!C40</f>
        <v>8</v>
      </c>
      <c r="Z8" s="116">
        <f>DatosMenores!D41</f>
        <v>0</v>
      </c>
      <c r="AA8" s="116">
        <f>DatosMenores!C42</f>
        <v>0</v>
      </c>
      <c r="AB8" s="116">
        <f>DatosMenores!C43</f>
        <v>0</v>
      </c>
      <c r="AC8" s="116">
        <f>DatosMenores!C44</f>
        <v>0</v>
      </c>
      <c r="AD8" s="116">
        <f>DatosMenores!C45</f>
        <v>3</v>
      </c>
      <c r="AE8" s="115">
        <f>DatosMenores!C46</f>
        <v>0</v>
      </c>
      <c r="AG8" s="100"/>
      <c r="AI8" s="117">
        <f>DatosMenores!C7</f>
        <v>0</v>
      </c>
      <c r="AJ8" s="116">
        <f>DatosMenores!C8</f>
        <v>33</v>
      </c>
      <c r="AK8" s="116">
        <f>DatosMenores!C9</f>
        <v>8</v>
      </c>
      <c r="AL8" s="116">
        <f>DatosMenores!C10</f>
        <v>0</v>
      </c>
      <c r="AM8" s="116">
        <f>DatosMenores!C11</f>
        <v>9</v>
      </c>
      <c r="AN8" s="115">
        <f>DatosMenores!C12</f>
        <v>3</v>
      </c>
      <c r="AO8" s="116">
        <f>DatosMenores!C13</f>
        <v>5</v>
      </c>
      <c r="AP8" s="116">
        <f>DatosMenores!C14</f>
        <v>17</v>
      </c>
      <c r="AQ8" s="115">
        <f>DatosMenores!C15</f>
        <v>2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2</v>
      </c>
      <c r="BG8" s="116">
        <f>DatosMenores!C107</f>
        <v>9</v>
      </c>
      <c r="BH8" s="116">
        <f>DatosMenores!C108</f>
        <v>0</v>
      </c>
      <c r="BI8" s="116">
        <f>DatosMenores!C109</f>
        <v>0</v>
      </c>
      <c r="BJ8" s="115">
        <f>DatosMenores!C110</f>
        <v>1</v>
      </c>
      <c r="BK8" s="116">
        <f>DatosMenores!C111</f>
        <v>10</v>
      </c>
      <c r="BL8" s="116">
        <f>DatosMenores!C112</f>
        <v>0</v>
      </c>
      <c r="BM8" s="102"/>
    </row>
    <row r="9" spans="1:65" ht="21" x14ac:dyDescent="0.25">
      <c r="B9" s="120"/>
      <c r="C9" s="215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36</v>
      </c>
      <c r="AU9" s="145">
        <f>DatosMenores!C87</f>
        <v>74</v>
      </c>
      <c r="AV9" s="145">
        <f>DatosMenores!C88</f>
        <v>7</v>
      </c>
      <c r="AW9" s="145">
        <f>DatosMenores!C89</f>
        <v>11</v>
      </c>
      <c r="AX9" s="145">
        <f>DatosMenores!C90</f>
        <v>51</v>
      </c>
      <c r="AY9" s="145">
        <f>DatosMenores!C91</f>
        <v>85</v>
      </c>
      <c r="AZ9" s="145">
        <f>DatosMenores!C92</f>
        <v>0</v>
      </c>
      <c r="BA9" s="145">
        <f>DatosMenores!C93</f>
        <v>0</v>
      </c>
      <c r="BB9" s="145">
        <f>DatosMenores!C94</f>
        <v>7</v>
      </c>
      <c r="BC9" s="145">
        <f>DatosMenores!C95</f>
        <v>1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6"/>
      <c r="D10" s="149">
        <f>DatosMenores!C69</f>
        <v>0</v>
      </c>
      <c r="E10" s="149">
        <f>DatosMenores!C70</f>
        <v>15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25">
      <c r="C11" s="217" t="s">
        <v>1017</v>
      </c>
      <c r="D11" s="135" t="s">
        <v>1018</v>
      </c>
      <c r="E11" s="220" t="s">
        <v>1822</v>
      </c>
      <c r="F11" s="221"/>
      <c r="G11" s="221"/>
      <c r="H11" s="135" t="s">
        <v>1012</v>
      </c>
      <c r="AI11" s="117">
        <f>DatosMenores!C16</f>
        <v>0</v>
      </c>
      <c r="AJ11" s="116">
        <f>DatosMenores!C17</f>
        <v>0</v>
      </c>
      <c r="AK11" s="116">
        <f>DatosMenores!C18</f>
        <v>6</v>
      </c>
      <c r="AL11" s="116">
        <f>DatosMenores!C19</f>
        <v>4</v>
      </c>
      <c r="AM11" s="116">
        <f>DatosMenores!C20</f>
        <v>0</v>
      </c>
      <c r="AN11" s="116">
        <f>DatosMenores!C21</f>
        <v>9</v>
      </c>
      <c r="AO11" s="116">
        <f>DatosMenores!C23</f>
        <v>0</v>
      </c>
      <c r="AP11" s="116">
        <f>DatosMenores!C24</f>
        <v>8</v>
      </c>
      <c r="AQ11" s="116">
        <f>DatosMenores!C25</f>
        <v>2</v>
      </c>
      <c r="AR11" s="115">
        <f>DatosMenores!C26</f>
        <v>0</v>
      </c>
      <c r="AT11" s="213" t="s">
        <v>1677</v>
      </c>
      <c r="AU11" s="214" t="s">
        <v>1677</v>
      </c>
      <c r="AV11" s="213" t="s">
        <v>1678</v>
      </c>
      <c r="AW11" s="214" t="s">
        <v>1678</v>
      </c>
      <c r="AX11" s="222" t="s">
        <v>1679</v>
      </c>
      <c r="AY11" s="222" t="s">
        <v>1680</v>
      </c>
    </row>
    <row r="12" spans="1:65" ht="21" x14ac:dyDescent="0.25">
      <c r="C12" s="218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3"/>
      <c r="AY12" s="223"/>
    </row>
    <row r="13" spans="1:65" ht="12.75" customHeight="1" x14ac:dyDescent="0.25">
      <c r="C13" s="219"/>
      <c r="D13" s="152">
        <f>DatosMenores!C72</f>
        <v>37</v>
      </c>
      <c r="E13" s="153">
        <f>DatosMenores!C73</f>
        <v>7</v>
      </c>
      <c r="F13" s="119">
        <f>DatosMenores!C74</f>
        <v>0</v>
      </c>
      <c r="G13" s="119">
        <f>DatosMenores!C75</f>
        <v>23</v>
      </c>
      <c r="H13" s="154">
        <f>DatosMenores!C76</f>
        <v>0</v>
      </c>
      <c r="AT13" s="145">
        <f>DatosMenores!C96</f>
        <v>0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5</v>
      </c>
      <c r="AY13" s="145">
        <f>DatosMenores!C101</f>
        <v>0</v>
      </c>
    </row>
  </sheetData>
  <sheetProtection algorithmName="SHA-512" hashValue="YKk2UKqVZVPoyWItmFY9b7ysdHNv1AJpj+BXNmv2vxymmtxpjO8QK13g7EwW5qsrR8p7URucxQEq2xb//pLiBg==" saltValue="1IBbup2VpJl6iDxuCaJXQ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6965-3950-4E62-886A-06FC2E81E8B5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1829</v>
      </c>
      <c r="D4" s="165">
        <f>DatosViolenciaDoméstica!C5</f>
        <v>25</v>
      </c>
      <c r="F4" s="164" t="s">
        <v>1830</v>
      </c>
      <c r="G4" s="166">
        <f>DatosViolenciaDoméstica!E67</f>
        <v>0</v>
      </c>
      <c r="H4" s="167"/>
    </row>
    <row r="5" spans="1:30" x14ac:dyDescent="0.2">
      <c r="C5" s="164" t="s">
        <v>13</v>
      </c>
      <c r="D5" s="165">
        <f>DatosViolenciaDoméstica!C6</f>
        <v>52</v>
      </c>
      <c r="F5" s="164" t="s">
        <v>1831</v>
      </c>
      <c r="G5" s="168">
        <f>DatosViolenciaDoméstica!F67</f>
        <v>18</v>
      </c>
      <c r="H5" s="167"/>
    </row>
    <row r="6" spans="1:30" x14ac:dyDescent="0.2">
      <c r="C6" s="164" t="s">
        <v>1832</v>
      </c>
      <c r="D6" s="165">
        <f>DatosViolenciaDoméstica!C7</f>
        <v>1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1833</v>
      </c>
      <c r="D8" s="165">
        <f>DatosViolenciaDoméstica!C9</f>
        <v>0</v>
      </c>
    </row>
    <row r="9" spans="1:30" x14ac:dyDescent="0.2">
      <c r="C9" s="164" t="s">
        <v>1834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SK4bRiOMk0O8zBRnNJ4yDUWinuQ6XKvw9BdcDjn4uB3aWz2baUMxFJmIMm8C6ZM9Bl99Cg3RKZB8P1C55E2MDg==" saltValue="vNd67iecolDHYI6iH68OQ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1756-BE67-4EF7-9F18-40BB1325E484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13</v>
      </c>
      <c r="D4" s="165">
        <f>DatosViolenciaGénero!C7</f>
        <v>177</v>
      </c>
      <c r="F4" s="164" t="s">
        <v>1830</v>
      </c>
      <c r="G4" s="166">
        <f>DatosViolenciaGénero!E82</f>
        <v>24</v>
      </c>
      <c r="H4" s="167"/>
    </row>
    <row r="5" spans="1:30" x14ac:dyDescent="0.2">
      <c r="C5" s="164" t="s">
        <v>40</v>
      </c>
      <c r="D5" s="165">
        <f>DatosViolenciaGénero!C5</f>
        <v>153</v>
      </c>
      <c r="F5" s="164" t="s">
        <v>1831</v>
      </c>
      <c r="G5" s="166">
        <f>DatosViolenciaGénero!F82</f>
        <v>95</v>
      </c>
      <c r="H5" s="167"/>
    </row>
    <row r="6" spans="1:30" x14ac:dyDescent="0.2">
      <c r="C6" s="164" t="s">
        <v>1832</v>
      </c>
      <c r="D6" s="174">
        <f>DatosViolenciaGénero!C8</f>
        <v>23</v>
      </c>
    </row>
    <row r="7" spans="1:30" x14ac:dyDescent="0.2">
      <c r="C7" s="164" t="s">
        <v>60</v>
      </c>
      <c r="D7" s="174">
        <f>DatosViolenciaGénero!C9</f>
        <v>1</v>
      </c>
    </row>
    <row r="8" spans="1:30" x14ac:dyDescent="0.2">
      <c r="C8" s="164" t="s">
        <v>1836</v>
      </c>
      <c r="D8" s="165">
        <f>DatosViolenciaGénero!C11</f>
        <v>0</v>
      </c>
    </row>
    <row r="9" spans="1:30" x14ac:dyDescent="0.2">
      <c r="C9" s="164" t="s">
        <v>1837</v>
      </c>
      <c r="D9" s="165">
        <f>DatosViolenciaGénero!C12</f>
        <v>0</v>
      </c>
    </row>
    <row r="10" spans="1:30" x14ac:dyDescent="0.2">
      <c r="C10" s="164" t="s">
        <v>1829</v>
      </c>
      <c r="D10" s="174">
        <f>DatosViolenciaGénero!C6</f>
        <v>16</v>
      </c>
    </row>
    <row r="11" spans="1:30" x14ac:dyDescent="0.2">
      <c r="C11" s="164" t="s">
        <v>1833</v>
      </c>
      <c r="D11" s="174">
        <f>DatosViolenciaGénero!C10</f>
        <v>0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4u0QW0j4avVNJShhRrvyPzToDMsTaH/xpQUtFo0iTOAkUK6rP/ZmFOb46J1ryO63dnBXULns/0bMMQOQ/sFmPQ==" saltValue="djOgadKkQ5iFAjD2Zq/e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385</v>
      </c>
      <c r="D7" s="12">
        <v>1630</v>
      </c>
      <c r="E7" s="13">
        <v>-0.76380368098159501</v>
      </c>
    </row>
    <row r="8" spans="1:5" x14ac:dyDescent="0.25">
      <c r="A8" s="189"/>
      <c r="B8" s="11" t="s">
        <v>20</v>
      </c>
      <c r="C8" s="12">
        <v>4715</v>
      </c>
      <c r="D8" s="12">
        <v>5190</v>
      </c>
      <c r="E8" s="13">
        <v>-9.1522157996146394E-2</v>
      </c>
    </row>
    <row r="9" spans="1:5" x14ac:dyDescent="0.25">
      <c r="A9" s="189"/>
      <c r="B9" s="11" t="s">
        <v>21</v>
      </c>
      <c r="C9" s="12">
        <v>4675</v>
      </c>
      <c r="D9" s="12">
        <v>5167</v>
      </c>
      <c r="E9" s="13">
        <v>-9.5219663247532393E-2</v>
      </c>
    </row>
    <row r="10" spans="1:5" x14ac:dyDescent="0.25">
      <c r="A10" s="189"/>
      <c r="B10" s="11" t="s">
        <v>22</v>
      </c>
      <c r="C10" s="12">
        <v>93</v>
      </c>
      <c r="D10" s="12">
        <v>82</v>
      </c>
      <c r="E10" s="13">
        <v>0.134146341463415</v>
      </c>
    </row>
    <row r="11" spans="1:5" x14ac:dyDescent="0.25">
      <c r="A11" s="190"/>
      <c r="B11" s="11" t="s">
        <v>23</v>
      </c>
      <c r="C11" s="12">
        <v>629</v>
      </c>
      <c r="D11" s="12">
        <v>1705</v>
      </c>
      <c r="E11" s="13">
        <v>-0.63108504398827003</v>
      </c>
    </row>
    <row r="12" spans="1:5" x14ac:dyDescent="0.25">
      <c r="A12" s="188" t="s">
        <v>24</v>
      </c>
      <c r="B12" s="11" t="s">
        <v>25</v>
      </c>
      <c r="C12" s="12">
        <v>662</v>
      </c>
      <c r="D12" s="12">
        <v>664</v>
      </c>
      <c r="E12" s="13">
        <v>-3.0120481927710802E-3</v>
      </c>
    </row>
    <row r="13" spans="1:5" x14ac:dyDescent="0.25">
      <c r="A13" s="189"/>
      <c r="B13" s="11" t="s">
        <v>26</v>
      </c>
      <c r="C13" s="12">
        <v>639</v>
      </c>
      <c r="D13" s="12">
        <v>666</v>
      </c>
      <c r="E13" s="13">
        <v>-4.0540540540540501E-2</v>
      </c>
    </row>
    <row r="14" spans="1:5" x14ac:dyDescent="0.25">
      <c r="A14" s="190"/>
      <c r="B14" s="11" t="s">
        <v>27</v>
      </c>
      <c r="C14" s="12">
        <v>2842</v>
      </c>
      <c r="D14" s="12">
        <v>3396</v>
      </c>
      <c r="E14" s="13">
        <v>-0.16313309776207299</v>
      </c>
    </row>
    <row r="15" spans="1:5" x14ac:dyDescent="0.25">
      <c r="A15" s="188" t="s">
        <v>28</v>
      </c>
      <c r="B15" s="11" t="s">
        <v>29</v>
      </c>
      <c r="C15" s="12">
        <v>65</v>
      </c>
      <c r="D15" s="12">
        <v>70</v>
      </c>
      <c r="E15" s="13">
        <v>-7.1428571428571397E-2</v>
      </c>
    </row>
    <row r="16" spans="1:5" x14ac:dyDescent="0.25">
      <c r="A16" s="189"/>
      <c r="B16" s="11" t="s">
        <v>30</v>
      </c>
      <c r="C16" s="12">
        <v>255</v>
      </c>
      <c r="D16" s="12">
        <v>276</v>
      </c>
      <c r="E16" s="13">
        <v>-7.6086956521739094E-2</v>
      </c>
    </row>
    <row r="17" spans="1:5" x14ac:dyDescent="0.25">
      <c r="A17" s="189"/>
      <c r="B17" s="11" t="s">
        <v>31</v>
      </c>
      <c r="C17" s="12">
        <v>4</v>
      </c>
      <c r="D17" s="12">
        <v>9</v>
      </c>
      <c r="E17" s="13">
        <v>-0.55555555555555503</v>
      </c>
    </row>
    <row r="18" spans="1:5" x14ac:dyDescent="0.25">
      <c r="A18" s="189"/>
      <c r="B18" s="11" t="s">
        <v>32</v>
      </c>
      <c r="C18" s="12">
        <v>0</v>
      </c>
      <c r="D18" s="12">
        <v>0</v>
      </c>
      <c r="E18" s="13">
        <v>0</v>
      </c>
    </row>
    <row r="19" spans="1:5" x14ac:dyDescent="0.25">
      <c r="A19" s="190"/>
      <c r="B19" s="11" t="s">
        <v>33</v>
      </c>
      <c r="C19" s="12">
        <v>97</v>
      </c>
      <c r="D19" s="12">
        <v>93</v>
      </c>
      <c r="E19" s="13">
        <v>4.3010752688171998E-2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15</v>
      </c>
      <c r="E23" s="13">
        <v>-1</v>
      </c>
    </row>
    <row r="24" spans="1:5" x14ac:dyDescent="0.25">
      <c r="A24" s="10" t="s">
        <v>36</v>
      </c>
      <c r="B24" s="15"/>
      <c r="C24" s="12">
        <v>7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24</v>
      </c>
      <c r="D25" s="12">
        <v>0</v>
      </c>
      <c r="E25" s="13">
        <v>0</v>
      </c>
    </row>
    <row r="26" spans="1:5" x14ac:dyDescent="0.25">
      <c r="A26" s="10" t="s">
        <v>38</v>
      </c>
      <c r="B26" s="15"/>
      <c r="C26" s="12">
        <v>0</v>
      </c>
      <c r="D26" s="12">
        <v>0</v>
      </c>
      <c r="E26" s="13">
        <v>0</v>
      </c>
    </row>
    <row r="27" spans="1:5" x14ac:dyDescent="0.25">
      <c r="A27" s="10" t="s">
        <v>39</v>
      </c>
      <c r="B27" s="15"/>
      <c r="C27" s="12">
        <v>0</v>
      </c>
      <c r="D27" s="12">
        <v>0</v>
      </c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452</v>
      </c>
      <c r="D31" s="12">
        <v>456</v>
      </c>
      <c r="E31" s="13">
        <v>-8.7719298245613996E-3</v>
      </c>
    </row>
    <row r="32" spans="1:5" x14ac:dyDescent="0.25">
      <c r="A32" s="188" t="s">
        <v>42</v>
      </c>
      <c r="B32" s="11" t="s">
        <v>43</v>
      </c>
      <c r="C32" s="12">
        <v>102</v>
      </c>
      <c r="D32" s="12">
        <v>83</v>
      </c>
      <c r="E32" s="13">
        <v>0.22891566265060201</v>
      </c>
    </row>
    <row r="33" spans="1:5" x14ac:dyDescent="0.25">
      <c r="A33" s="189"/>
      <c r="B33" s="11" t="s">
        <v>44</v>
      </c>
      <c r="C33" s="12">
        <v>34</v>
      </c>
      <c r="D33" s="12">
        <v>46</v>
      </c>
      <c r="E33" s="13">
        <v>-0.26086956521739102</v>
      </c>
    </row>
    <row r="34" spans="1:5" x14ac:dyDescent="0.25">
      <c r="A34" s="189"/>
      <c r="B34" s="11" t="s">
        <v>45</v>
      </c>
      <c r="C34" s="12">
        <v>9</v>
      </c>
      <c r="D34" s="12">
        <v>9</v>
      </c>
      <c r="E34" s="13">
        <v>0</v>
      </c>
    </row>
    <row r="35" spans="1:5" x14ac:dyDescent="0.25">
      <c r="A35" s="189"/>
      <c r="B35" s="11" t="s">
        <v>46</v>
      </c>
      <c r="C35" s="12">
        <v>4</v>
      </c>
      <c r="D35" s="12">
        <v>4</v>
      </c>
      <c r="E35" s="13">
        <v>0</v>
      </c>
    </row>
    <row r="36" spans="1:5" x14ac:dyDescent="0.25">
      <c r="A36" s="190"/>
      <c r="B36" s="11" t="s">
        <v>47</v>
      </c>
      <c r="C36" s="12">
        <v>297</v>
      </c>
      <c r="D36" s="12">
        <v>307</v>
      </c>
      <c r="E36" s="13">
        <v>-3.2573289902280103E-2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559</v>
      </c>
      <c r="D40" s="12">
        <v>528</v>
      </c>
      <c r="E40" s="13">
        <v>5.8712121212121202E-2</v>
      </c>
    </row>
    <row r="41" spans="1:5" x14ac:dyDescent="0.25">
      <c r="A41" s="10" t="s">
        <v>50</v>
      </c>
      <c r="B41" s="15"/>
      <c r="C41" s="12">
        <v>280</v>
      </c>
      <c r="D41" s="12">
        <v>101</v>
      </c>
      <c r="E41" s="13">
        <v>1.7722772277227701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39</v>
      </c>
      <c r="D45" s="12">
        <v>29</v>
      </c>
      <c r="E45" s="13">
        <v>0.34482758620689602</v>
      </c>
    </row>
    <row r="46" spans="1:5" x14ac:dyDescent="0.25">
      <c r="A46" s="189"/>
      <c r="B46" s="11" t="s">
        <v>53</v>
      </c>
      <c r="C46" s="12">
        <v>10</v>
      </c>
      <c r="D46" s="12">
        <v>4</v>
      </c>
      <c r="E46" s="13">
        <v>1.5</v>
      </c>
    </row>
    <row r="47" spans="1:5" x14ac:dyDescent="0.25">
      <c r="A47" s="189"/>
      <c r="B47" s="11" t="s">
        <v>54</v>
      </c>
      <c r="C47" s="12">
        <v>255</v>
      </c>
      <c r="D47" s="12">
        <v>270</v>
      </c>
      <c r="E47" s="13">
        <v>-5.5555555555555601E-2</v>
      </c>
    </row>
    <row r="48" spans="1:5" x14ac:dyDescent="0.25">
      <c r="A48" s="190"/>
      <c r="B48" s="11" t="s">
        <v>23</v>
      </c>
      <c r="C48" s="12">
        <v>39</v>
      </c>
      <c r="D48" s="12">
        <v>39</v>
      </c>
      <c r="E48" s="13">
        <v>0</v>
      </c>
    </row>
    <row r="49" spans="1:5" x14ac:dyDescent="0.25">
      <c r="A49" s="188" t="s">
        <v>55</v>
      </c>
      <c r="B49" s="11" t="s">
        <v>56</v>
      </c>
      <c r="C49" s="12">
        <v>216</v>
      </c>
      <c r="D49" s="12">
        <v>203</v>
      </c>
      <c r="E49" s="13">
        <v>6.4039408866995107E-2</v>
      </c>
    </row>
    <row r="50" spans="1:5" x14ac:dyDescent="0.25">
      <c r="A50" s="189"/>
      <c r="B50" s="11" t="s">
        <v>57</v>
      </c>
      <c r="C50" s="12">
        <v>17</v>
      </c>
      <c r="D50" s="12">
        <v>15</v>
      </c>
      <c r="E50" s="13">
        <v>0.133333333333333</v>
      </c>
    </row>
    <row r="51" spans="1:5" x14ac:dyDescent="0.25">
      <c r="A51" s="189"/>
      <c r="B51" s="11" t="s">
        <v>58</v>
      </c>
      <c r="C51" s="12">
        <v>29</v>
      </c>
      <c r="D51" s="12">
        <v>36</v>
      </c>
      <c r="E51" s="13">
        <v>-0.194444444444444</v>
      </c>
    </row>
    <row r="52" spans="1:5" x14ac:dyDescent="0.25">
      <c r="A52" s="190"/>
      <c r="B52" s="11" t="s">
        <v>59</v>
      </c>
      <c r="C52" s="12">
        <v>3</v>
      </c>
      <c r="D52" s="12">
        <v>10</v>
      </c>
      <c r="E52" s="13">
        <v>-0.7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4</v>
      </c>
      <c r="D56" s="12">
        <v>9</v>
      </c>
      <c r="E56" s="13">
        <v>-0.55555555555555503</v>
      </c>
    </row>
    <row r="57" spans="1:5" x14ac:dyDescent="0.25">
      <c r="A57" s="189"/>
      <c r="B57" s="11" t="s">
        <v>53</v>
      </c>
      <c r="C57" s="12">
        <v>2</v>
      </c>
      <c r="D57" s="12">
        <v>0</v>
      </c>
      <c r="E57" s="13">
        <v>0</v>
      </c>
    </row>
    <row r="58" spans="1:5" x14ac:dyDescent="0.25">
      <c r="A58" s="189"/>
      <c r="B58" s="11" t="s">
        <v>19</v>
      </c>
      <c r="C58" s="12">
        <v>5</v>
      </c>
      <c r="D58" s="12">
        <v>3</v>
      </c>
      <c r="E58" s="13">
        <v>0.66666666666666696</v>
      </c>
    </row>
    <row r="59" spans="1:5" x14ac:dyDescent="0.25">
      <c r="A59" s="189"/>
      <c r="B59" s="11" t="s">
        <v>23</v>
      </c>
      <c r="C59" s="12">
        <v>3</v>
      </c>
      <c r="D59" s="12">
        <v>5</v>
      </c>
      <c r="E59" s="13">
        <v>-0.4</v>
      </c>
    </row>
    <row r="60" spans="1:5" x14ac:dyDescent="0.25">
      <c r="A60" s="189"/>
      <c r="B60" s="11" t="s">
        <v>62</v>
      </c>
      <c r="C60" s="12">
        <v>8</v>
      </c>
      <c r="D60" s="12">
        <v>5</v>
      </c>
      <c r="E60" s="13">
        <v>0.6</v>
      </c>
    </row>
    <row r="61" spans="1:5" x14ac:dyDescent="0.25">
      <c r="A61" s="190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8" t="s">
        <v>64</v>
      </c>
      <c r="B62" s="11" t="s">
        <v>65</v>
      </c>
      <c r="C62" s="12">
        <v>8</v>
      </c>
      <c r="D62" s="12">
        <v>4</v>
      </c>
      <c r="E62" s="13">
        <v>1</v>
      </c>
    </row>
    <row r="63" spans="1:5" x14ac:dyDescent="0.25">
      <c r="A63" s="189"/>
      <c r="B63" s="11" t="s">
        <v>58</v>
      </c>
      <c r="C63" s="12">
        <v>0</v>
      </c>
      <c r="D63" s="12">
        <v>1</v>
      </c>
      <c r="E63" s="13">
        <v>-1</v>
      </c>
    </row>
    <row r="64" spans="1:5" x14ac:dyDescent="0.25">
      <c r="A64" s="190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1</v>
      </c>
      <c r="E69" s="13">
        <v>-1</v>
      </c>
    </row>
    <row r="70" spans="1:5" x14ac:dyDescent="0.25">
      <c r="A70" s="10" t="s">
        <v>37</v>
      </c>
      <c r="B70" s="15"/>
      <c r="C70" s="12">
        <v>0</v>
      </c>
      <c r="D70" s="12">
        <v>1</v>
      </c>
      <c r="E70" s="13">
        <v>-1</v>
      </c>
    </row>
    <row r="71" spans="1:5" x14ac:dyDescent="0.25">
      <c r="A71" s="10" t="s">
        <v>38</v>
      </c>
      <c r="B71" s="15"/>
      <c r="C71" s="12">
        <v>1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0</v>
      </c>
      <c r="D76" s="12">
        <v>0</v>
      </c>
      <c r="E76" s="13">
        <v>0</v>
      </c>
    </row>
    <row r="77" spans="1:5" x14ac:dyDescent="0.25">
      <c r="A77" s="193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3"/>
      <c r="B78" s="11" t="s">
        <v>65</v>
      </c>
      <c r="C78" s="12">
        <v>0</v>
      </c>
      <c r="D78" s="12">
        <v>0</v>
      </c>
      <c r="E78" s="13">
        <v>0</v>
      </c>
    </row>
    <row r="79" spans="1:5" x14ac:dyDescent="0.25">
      <c r="A79" s="193"/>
      <c r="B79" s="11" t="s">
        <v>69</v>
      </c>
      <c r="C79" s="12">
        <v>0</v>
      </c>
      <c r="D79" s="12">
        <v>0</v>
      </c>
      <c r="E79" s="13">
        <v>0</v>
      </c>
    </row>
    <row r="80" spans="1:5" x14ac:dyDescent="0.25">
      <c r="A80" s="194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396</v>
      </c>
      <c r="D84" s="12">
        <v>190</v>
      </c>
      <c r="E84" s="13">
        <v>1.08421052631579</v>
      </c>
    </row>
    <row r="85" spans="1:5" x14ac:dyDescent="0.25">
      <c r="A85" s="190"/>
      <c r="B85" s="11" t="s">
        <v>74</v>
      </c>
      <c r="C85" s="12">
        <v>49</v>
      </c>
      <c r="D85" s="12">
        <v>61</v>
      </c>
      <c r="E85" s="13">
        <v>-0.19672131147541</v>
      </c>
    </row>
    <row r="86" spans="1:5" x14ac:dyDescent="0.25">
      <c r="A86" s="188" t="s">
        <v>75</v>
      </c>
      <c r="B86" s="11" t="s">
        <v>73</v>
      </c>
      <c r="C86" s="12">
        <v>245</v>
      </c>
      <c r="D86" s="12">
        <v>180</v>
      </c>
      <c r="E86" s="13">
        <v>0.36111111111111099</v>
      </c>
    </row>
    <row r="87" spans="1:5" x14ac:dyDescent="0.25">
      <c r="A87" s="190"/>
      <c r="B87" s="11" t="s">
        <v>74</v>
      </c>
      <c r="C87" s="12">
        <v>46</v>
      </c>
      <c r="D87" s="12">
        <v>37</v>
      </c>
      <c r="E87" s="13">
        <v>0.24324324324324301</v>
      </c>
    </row>
    <row r="88" spans="1:5" x14ac:dyDescent="0.25">
      <c r="A88" s="188" t="s">
        <v>76</v>
      </c>
      <c r="B88" s="11" t="s">
        <v>73</v>
      </c>
      <c r="C88" s="12">
        <v>30</v>
      </c>
      <c r="D88" s="12">
        <v>17</v>
      </c>
      <c r="E88" s="13">
        <v>0.76470588235294101</v>
      </c>
    </row>
    <row r="89" spans="1:5" x14ac:dyDescent="0.25">
      <c r="A89" s="190"/>
      <c r="B89" s="11" t="s">
        <v>74</v>
      </c>
      <c r="C89" s="12">
        <v>2</v>
      </c>
      <c r="D89" s="12">
        <v>2</v>
      </c>
      <c r="E89" s="13">
        <v>0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273</v>
      </c>
      <c r="D95" s="12">
        <v>284</v>
      </c>
      <c r="E95" s="13">
        <v>-3.8732394366197201E-2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148</v>
      </c>
      <c r="D100" s="12">
        <v>69</v>
      </c>
      <c r="E100" s="13">
        <v>1.14492753623188</v>
      </c>
    </row>
    <row r="101" spans="1:5" x14ac:dyDescent="0.25">
      <c r="A101" s="10" t="s">
        <v>82</v>
      </c>
      <c r="B101" s="15"/>
      <c r="C101" s="12">
        <v>156</v>
      </c>
      <c r="D101" s="12">
        <v>113</v>
      </c>
      <c r="E101" s="13">
        <v>0.38053097345132703</v>
      </c>
    </row>
    <row r="102" spans="1:5" x14ac:dyDescent="0.25">
      <c r="A102" s="10" t="s">
        <v>80</v>
      </c>
      <c r="B102" s="15"/>
      <c r="C102" s="12">
        <v>0</v>
      </c>
      <c r="D102" s="12">
        <v>1</v>
      </c>
      <c r="E102" s="13">
        <v>-1</v>
      </c>
    </row>
    <row r="103" spans="1:5" x14ac:dyDescent="0.25">
      <c r="A103" s="14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147</v>
      </c>
      <c r="D106" s="12">
        <v>99</v>
      </c>
      <c r="E106" s="13">
        <v>0.48484848484848497</v>
      </c>
    </row>
    <row r="107" spans="1:5" x14ac:dyDescent="0.25">
      <c r="A107" s="189"/>
      <c r="B107" s="11" t="s">
        <v>85</v>
      </c>
      <c r="C107" s="12">
        <v>59</v>
      </c>
      <c r="D107" s="12">
        <v>46</v>
      </c>
      <c r="E107" s="13">
        <v>0.282608695652174</v>
      </c>
    </row>
    <row r="108" spans="1:5" x14ac:dyDescent="0.25">
      <c r="A108" s="190"/>
      <c r="B108" s="11" t="s">
        <v>86</v>
      </c>
      <c r="C108" s="12">
        <v>6</v>
      </c>
      <c r="D108" s="12">
        <v>6</v>
      </c>
      <c r="E108" s="13">
        <v>0</v>
      </c>
    </row>
    <row r="109" spans="1:5" x14ac:dyDescent="0.25">
      <c r="A109" s="188" t="s">
        <v>82</v>
      </c>
      <c r="B109" s="11" t="s">
        <v>87</v>
      </c>
      <c r="C109" s="12">
        <v>14</v>
      </c>
      <c r="D109" s="12">
        <v>9</v>
      </c>
      <c r="E109" s="13">
        <v>0.55555555555555503</v>
      </c>
    </row>
    <row r="110" spans="1:5" x14ac:dyDescent="0.25">
      <c r="A110" s="190"/>
      <c r="B110" s="11" t="s">
        <v>86</v>
      </c>
      <c r="C110" s="12">
        <v>28</v>
      </c>
      <c r="D110" s="12">
        <v>27</v>
      </c>
      <c r="E110" s="13">
        <v>3.7037037037037E-2</v>
      </c>
    </row>
    <row r="111" spans="1:5" x14ac:dyDescent="0.25">
      <c r="A111" s="10" t="s">
        <v>80</v>
      </c>
      <c r="B111" s="15"/>
      <c r="C111" s="12">
        <v>1</v>
      </c>
      <c r="D111" s="12">
        <v>0</v>
      </c>
      <c r="E111" s="13">
        <v>0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18</v>
      </c>
      <c r="D115" s="12">
        <v>9</v>
      </c>
      <c r="E115" s="13">
        <v>1</v>
      </c>
    </row>
    <row r="116" spans="1:5" x14ac:dyDescent="0.25">
      <c r="A116" s="189"/>
      <c r="B116" s="11" t="s">
        <v>85</v>
      </c>
      <c r="C116" s="12">
        <v>8</v>
      </c>
      <c r="D116" s="12">
        <v>5</v>
      </c>
      <c r="E116" s="13">
        <v>0.6</v>
      </c>
    </row>
    <row r="117" spans="1:5" x14ac:dyDescent="0.25">
      <c r="A117" s="190"/>
      <c r="B117" s="11" t="s">
        <v>86</v>
      </c>
      <c r="C117" s="12">
        <v>2</v>
      </c>
      <c r="D117" s="12">
        <v>0</v>
      </c>
      <c r="E117" s="13">
        <v>0</v>
      </c>
    </row>
    <row r="118" spans="1:5" x14ac:dyDescent="0.25">
      <c r="A118" s="188" t="s">
        <v>82</v>
      </c>
      <c r="B118" s="11" t="s">
        <v>87</v>
      </c>
      <c r="C118" s="12">
        <v>0</v>
      </c>
      <c r="D118" s="12">
        <v>1</v>
      </c>
      <c r="E118" s="13">
        <v>-1</v>
      </c>
    </row>
    <row r="119" spans="1:5" x14ac:dyDescent="0.25">
      <c r="A119" s="190"/>
      <c r="B119" s="11" t="s">
        <v>86</v>
      </c>
      <c r="C119" s="12">
        <v>2</v>
      </c>
      <c r="D119" s="12">
        <v>1</v>
      </c>
      <c r="E119" s="13">
        <v>1</v>
      </c>
    </row>
    <row r="120" spans="1:5" x14ac:dyDescent="0.25">
      <c r="A120" s="10" t="s">
        <v>80</v>
      </c>
      <c r="B120" s="15"/>
      <c r="C120" s="12">
        <v>0</v>
      </c>
      <c r="D120" s="12">
        <v>0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51</v>
      </c>
      <c r="D126" s="12">
        <v>35</v>
      </c>
      <c r="E126" s="13">
        <v>0.45714285714285702</v>
      </c>
    </row>
    <row r="127" spans="1:5" x14ac:dyDescent="0.25">
      <c r="A127" s="190"/>
      <c r="B127" s="11" t="s">
        <v>92</v>
      </c>
      <c r="C127" s="12">
        <v>151</v>
      </c>
      <c r="D127" s="12">
        <v>197</v>
      </c>
      <c r="E127" s="13">
        <v>-0.233502538071066</v>
      </c>
    </row>
    <row r="128" spans="1:5" x14ac:dyDescent="0.25">
      <c r="A128" s="188" t="s">
        <v>94</v>
      </c>
      <c r="B128" s="11" t="s">
        <v>91</v>
      </c>
      <c r="C128" s="12">
        <v>542</v>
      </c>
      <c r="D128" s="12">
        <v>492</v>
      </c>
      <c r="E128" s="13">
        <v>0.101626016260163</v>
      </c>
    </row>
    <row r="129" spans="1:5" x14ac:dyDescent="0.25">
      <c r="A129" s="190"/>
      <c r="B129" s="11" t="s">
        <v>92</v>
      </c>
      <c r="C129" s="12">
        <v>868</v>
      </c>
      <c r="D129" s="12">
        <v>863</v>
      </c>
      <c r="E129" s="13">
        <v>5.7937427578215496E-3</v>
      </c>
    </row>
    <row r="130" spans="1:5" x14ac:dyDescent="0.25">
      <c r="A130" s="188" t="s">
        <v>95</v>
      </c>
      <c r="B130" s="11" t="s">
        <v>91</v>
      </c>
      <c r="C130" s="12">
        <v>154</v>
      </c>
      <c r="D130" s="12">
        <v>121</v>
      </c>
      <c r="E130" s="13">
        <v>0.27272727272727298</v>
      </c>
    </row>
    <row r="131" spans="1:5" x14ac:dyDescent="0.25">
      <c r="A131" s="190"/>
      <c r="B131" s="11" t="s">
        <v>92</v>
      </c>
      <c r="C131" s="12">
        <v>284</v>
      </c>
      <c r="D131" s="12">
        <v>243</v>
      </c>
      <c r="E131" s="13">
        <v>0.16872427983539101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32</v>
      </c>
      <c r="D135" s="12">
        <v>38</v>
      </c>
      <c r="E135" s="13">
        <v>-0.157894736842105</v>
      </c>
    </row>
    <row r="136" spans="1:5" x14ac:dyDescent="0.25">
      <c r="A136" s="190"/>
      <c r="B136" s="11" t="s">
        <v>99</v>
      </c>
      <c r="C136" s="12">
        <v>3</v>
      </c>
      <c r="D136" s="12">
        <v>3</v>
      </c>
      <c r="E136" s="13">
        <v>0</v>
      </c>
    </row>
    <row r="137" spans="1:5" x14ac:dyDescent="0.25">
      <c r="A137" s="188" t="s">
        <v>100</v>
      </c>
      <c r="B137" s="11" t="s">
        <v>98</v>
      </c>
      <c r="C137" s="12">
        <v>2</v>
      </c>
      <c r="D137" s="12">
        <v>1</v>
      </c>
      <c r="E137" s="13">
        <v>1</v>
      </c>
    </row>
    <row r="138" spans="1:5" x14ac:dyDescent="0.25">
      <c r="A138" s="190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8" t="s">
        <v>101</v>
      </c>
      <c r="B139" s="11" t="s">
        <v>98</v>
      </c>
      <c r="C139" s="12">
        <v>118</v>
      </c>
      <c r="D139" s="12">
        <v>132</v>
      </c>
      <c r="E139" s="13">
        <v>-0.10606060606060599</v>
      </c>
    </row>
    <row r="140" spans="1:5" x14ac:dyDescent="0.25">
      <c r="A140" s="190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48</v>
      </c>
      <c r="D144" s="12">
        <v>38</v>
      </c>
      <c r="E144" s="13">
        <v>0.26315789473684198</v>
      </c>
    </row>
    <row r="145" spans="1:5" x14ac:dyDescent="0.25">
      <c r="A145" s="188" t="s">
        <v>105</v>
      </c>
      <c r="B145" s="11" t="s">
        <v>106</v>
      </c>
      <c r="C145" s="12">
        <v>1</v>
      </c>
      <c r="D145" s="12">
        <v>5</v>
      </c>
      <c r="E145" s="13">
        <v>-0.8</v>
      </c>
    </row>
    <row r="146" spans="1:5" x14ac:dyDescent="0.25">
      <c r="A146" s="189"/>
      <c r="B146" s="11" t="s">
        <v>107</v>
      </c>
      <c r="C146" s="12">
        <v>12</v>
      </c>
      <c r="D146" s="12">
        <v>6</v>
      </c>
      <c r="E146" s="13">
        <v>1</v>
      </c>
    </row>
    <row r="147" spans="1:5" x14ac:dyDescent="0.25">
      <c r="A147" s="189"/>
      <c r="B147" s="11" t="s">
        <v>108</v>
      </c>
      <c r="C147" s="12">
        <v>6</v>
      </c>
      <c r="D147" s="12">
        <v>4</v>
      </c>
      <c r="E147" s="13">
        <v>0.5</v>
      </c>
    </row>
    <row r="148" spans="1:5" x14ac:dyDescent="0.25">
      <c r="A148" s="189"/>
      <c r="B148" s="11" t="s">
        <v>109</v>
      </c>
      <c r="C148" s="12">
        <v>1</v>
      </c>
      <c r="D148" s="12">
        <v>0</v>
      </c>
      <c r="E148" s="13">
        <v>0</v>
      </c>
    </row>
    <row r="149" spans="1:5" x14ac:dyDescent="0.25">
      <c r="A149" s="189"/>
      <c r="B149" s="11" t="s">
        <v>110</v>
      </c>
      <c r="C149" s="12">
        <v>11</v>
      </c>
      <c r="D149" s="12">
        <v>23</v>
      </c>
      <c r="E149" s="13">
        <v>-0.52173913043478304</v>
      </c>
    </row>
    <row r="150" spans="1:5" x14ac:dyDescent="0.25">
      <c r="A150" s="190"/>
      <c r="B150" s="11" t="s">
        <v>111</v>
      </c>
      <c r="C150" s="12">
        <v>17</v>
      </c>
      <c r="D150" s="12">
        <v>0</v>
      </c>
      <c r="E150" s="13">
        <v>0</v>
      </c>
    </row>
    <row r="151" spans="1:5" x14ac:dyDescent="0.25">
      <c r="A151" s="188" t="s">
        <v>112</v>
      </c>
      <c r="B151" s="11" t="s">
        <v>113</v>
      </c>
      <c r="C151" s="12">
        <v>7</v>
      </c>
      <c r="D151" s="12">
        <v>3</v>
      </c>
      <c r="E151" s="13">
        <v>1.3333333333333299</v>
      </c>
    </row>
    <row r="152" spans="1:5" x14ac:dyDescent="0.25">
      <c r="A152" s="190"/>
      <c r="B152" s="11" t="s">
        <v>114</v>
      </c>
      <c r="C152" s="12">
        <v>33</v>
      </c>
      <c r="D152" s="12">
        <v>31</v>
      </c>
      <c r="E152" s="13">
        <v>6.4516129032258104E-2</v>
      </c>
    </row>
    <row r="153" spans="1:5" x14ac:dyDescent="0.25">
      <c r="A153" s="188" t="s">
        <v>115</v>
      </c>
      <c r="B153" s="11" t="s">
        <v>19</v>
      </c>
      <c r="C153" s="12">
        <v>4</v>
      </c>
      <c r="D153" s="12">
        <v>6</v>
      </c>
      <c r="E153" s="13">
        <v>-0.33333333333333298</v>
      </c>
    </row>
    <row r="154" spans="1:5" x14ac:dyDescent="0.25">
      <c r="A154" s="190"/>
      <c r="B154" s="11" t="s">
        <v>23</v>
      </c>
      <c r="C154" s="12">
        <v>12</v>
      </c>
      <c r="D154" s="12">
        <v>10</v>
      </c>
      <c r="E154" s="13">
        <v>0.2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17</v>
      </c>
      <c r="D159" s="12">
        <v>12</v>
      </c>
      <c r="E159" s="13">
        <v>0.41666666666666702</v>
      </c>
    </row>
    <row r="160" spans="1:5" x14ac:dyDescent="0.25">
      <c r="A160" s="189"/>
      <c r="B160" s="11" t="s">
        <v>120</v>
      </c>
      <c r="C160" s="12">
        <v>3</v>
      </c>
      <c r="D160" s="12">
        <v>3</v>
      </c>
      <c r="E160" s="13">
        <v>0</v>
      </c>
    </row>
    <row r="161" spans="1:5" x14ac:dyDescent="0.25">
      <c r="A161" s="189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89"/>
      <c r="B162" s="11" t="s">
        <v>122</v>
      </c>
      <c r="C162" s="12">
        <v>0</v>
      </c>
      <c r="D162" s="12">
        <v>1</v>
      </c>
      <c r="E162" s="13">
        <v>-1</v>
      </c>
    </row>
    <row r="163" spans="1:5" x14ac:dyDescent="0.2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9"/>
      <c r="B164" s="11" t="s">
        <v>124</v>
      </c>
      <c r="C164" s="12">
        <v>0</v>
      </c>
      <c r="D164" s="12">
        <v>2</v>
      </c>
      <c r="E164" s="13">
        <v>-1</v>
      </c>
    </row>
    <row r="165" spans="1:5" x14ac:dyDescent="0.25">
      <c r="A165" s="189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8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9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89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89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89"/>
      <c r="B170" s="11" t="s">
        <v>130</v>
      </c>
      <c r="C170" s="12">
        <v>1</v>
      </c>
      <c r="D170" s="12">
        <v>0</v>
      </c>
      <c r="E170" s="13">
        <v>0</v>
      </c>
    </row>
    <row r="171" spans="1:5" x14ac:dyDescent="0.25">
      <c r="A171" s="189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8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9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8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9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89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9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9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9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9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9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9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9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9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9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9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9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9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9"/>
      <c r="B198" s="11" t="s">
        <v>158</v>
      </c>
      <c r="C198" s="12">
        <v>21</v>
      </c>
      <c r="D198" s="12">
        <v>0</v>
      </c>
      <c r="E198" s="13">
        <v>0</v>
      </c>
    </row>
    <row r="199" spans="1:5" x14ac:dyDescent="0.2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8" t="s">
        <v>161</v>
      </c>
      <c r="B201" s="11" t="s">
        <v>162</v>
      </c>
      <c r="C201" s="12">
        <v>17</v>
      </c>
      <c r="D201" s="12">
        <v>12</v>
      </c>
      <c r="E201" s="13">
        <v>0.41666666666666702</v>
      </c>
    </row>
    <row r="202" spans="1:5" x14ac:dyDescent="0.25">
      <c r="A202" s="189"/>
      <c r="B202" s="11" t="s">
        <v>120</v>
      </c>
      <c r="C202" s="12">
        <v>3</v>
      </c>
      <c r="D202" s="12">
        <v>3</v>
      </c>
      <c r="E202" s="13">
        <v>0</v>
      </c>
    </row>
    <row r="203" spans="1:5" x14ac:dyDescent="0.25">
      <c r="A203" s="189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89"/>
      <c r="B204" s="11" t="s">
        <v>122</v>
      </c>
      <c r="C204" s="12">
        <v>0</v>
      </c>
      <c r="D204" s="12">
        <v>1</v>
      </c>
      <c r="E204" s="13">
        <v>-1</v>
      </c>
    </row>
    <row r="205" spans="1:5" x14ac:dyDescent="0.2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9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89"/>
      <c r="B207" s="11" t="s">
        <v>125</v>
      </c>
      <c r="C207" s="12">
        <v>0</v>
      </c>
      <c r="D207" s="12">
        <v>2</v>
      </c>
      <c r="E207" s="13">
        <v>-1</v>
      </c>
    </row>
    <row r="208" spans="1:5" x14ac:dyDescent="0.25">
      <c r="A208" s="18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9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89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89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89"/>
      <c r="B212" s="11" t="s">
        <v>130</v>
      </c>
      <c r="C212" s="12">
        <v>1</v>
      </c>
      <c r="D212" s="12">
        <v>0</v>
      </c>
      <c r="E212" s="13">
        <v>0</v>
      </c>
    </row>
    <row r="213" spans="1:5" x14ac:dyDescent="0.25">
      <c r="A213" s="189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8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9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8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9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8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9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9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9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9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9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9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9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9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9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9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9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9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9"/>
      <c r="B240" s="11" t="s">
        <v>158</v>
      </c>
      <c r="C240" s="12">
        <v>21</v>
      </c>
      <c r="D240" s="12">
        <v>0</v>
      </c>
      <c r="E240" s="13">
        <v>0</v>
      </c>
    </row>
    <row r="241" spans="1:5" x14ac:dyDescent="0.2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24</v>
      </c>
      <c r="D247" s="12">
        <v>34</v>
      </c>
      <c r="E247" s="13">
        <v>-0.29411764705882298</v>
      </c>
    </row>
    <row r="248" spans="1:5" x14ac:dyDescent="0.25">
      <c r="A248" s="10" t="s">
        <v>171</v>
      </c>
      <c r="B248" s="15"/>
      <c r="C248" s="12">
        <v>2</v>
      </c>
      <c r="D248" s="12">
        <v>3</v>
      </c>
      <c r="E248" s="13">
        <v>-0.33333333333333298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16</v>
      </c>
      <c r="D252" s="12">
        <v>10</v>
      </c>
      <c r="E252" s="13">
        <v>0.6</v>
      </c>
    </row>
    <row r="253" spans="1:5" x14ac:dyDescent="0.25">
      <c r="A253" s="188" t="s">
        <v>174</v>
      </c>
      <c r="B253" s="11" t="s">
        <v>175</v>
      </c>
      <c r="C253" s="12">
        <v>1</v>
      </c>
      <c r="D253" s="12">
        <v>1</v>
      </c>
      <c r="E253" s="13">
        <v>0</v>
      </c>
    </row>
    <row r="254" spans="1:5" x14ac:dyDescent="0.25">
      <c r="A254" s="189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0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5"/>
      <c r="C257" s="12">
        <v>2</v>
      </c>
      <c r="D257" s="12">
        <v>6</v>
      </c>
      <c r="E257" s="13">
        <v>-0.66666666666666696</v>
      </c>
    </row>
    <row r="258" spans="1:5" x14ac:dyDescent="0.25">
      <c r="A258" s="10" t="s">
        <v>111</v>
      </c>
      <c r="B258" s="15"/>
      <c r="C258" s="12">
        <v>4</v>
      </c>
      <c r="D258" s="12">
        <v>0</v>
      </c>
      <c r="E258" s="13">
        <v>0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6</v>
      </c>
      <c r="D262" s="12">
        <v>2</v>
      </c>
      <c r="E262" s="13">
        <v>2</v>
      </c>
    </row>
    <row r="263" spans="1:5" x14ac:dyDescent="0.25">
      <c r="A263" s="188" t="s">
        <v>69</v>
      </c>
      <c r="B263" s="11" t="s">
        <v>182</v>
      </c>
      <c r="C263" s="12">
        <v>12</v>
      </c>
      <c r="D263" s="12">
        <v>12</v>
      </c>
      <c r="E263" s="13">
        <v>0</v>
      </c>
    </row>
    <row r="264" spans="1:5" x14ac:dyDescent="0.25">
      <c r="A264" s="190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30</v>
      </c>
      <c r="D265" s="12">
        <v>34</v>
      </c>
      <c r="E265" s="13">
        <v>-0.11764705882352899</v>
      </c>
    </row>
    <row r="266" spans="1:5" x14ac:dyDescent="0.25">
      <c r="A266" s="10" t="s">
        <v>184</v>
      </c>
      <c r="B266" s="15"/>
      <c r="C266" s="12">
        <v>1</v>
      </c>
      <c r="D266" s="12">
        <v>1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0"/>
      <c r="B272" s="11" t="s">
        <v>189</v>
      </c>
      <c r="C272" s="12">
        <v>2</v>
      </c>
      <c r="D272" s="12">
        <v>0</v>
      </c>
      <c r="E272" s="13">
        <v>0</v>
      </c>
    </row>
    <row r="273" spans="1:5" x14ac:dyDescent="0.25">
      <c r="A273" s="10" t="s">
        <v>190</v>
      </c>
      <c r="B273" s="15"/>
      <c r="C273" s="12">
        <v>9</v>
      </c>
      <c r="D273" s="12">
        <v>15</v>
      </c>
      <c r="E273" s="13">
        <v>-0.4</v>
      </c>
    </row>
    <row r="274" spans="1:5" x14ac:dyDescent="0.25">
      <c r="A274" s="10" t="s">
        <v>191</v>
      </c>
      <c r="B274" s="15"/>
      <c r="C274" s="12">
        <v>0</v>
      </c>
      <c r="D274" s="12">
        <v>1</v>
      </c>
      <c r="E274" s="13">
        <v>-1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5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6"/>
      <c r="B284" s="11" t="s">
        <v>200</v>
      </c>
      <c r="C284" s="12">
        <v>120</v>
      </c>
      <c r="D284" s="12">
        <v>120</v>
      </c>
      <c r="E284" s="20">
        <v>0</v>
      </c>
    </row>
    <row r="285" spans="1:5" x14ac:dyDescent="0.25">
      <c r="A285" s="187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5" t="s">
        <v>202</v>
      </c>
      <c r="B286" s="11" t="s">
        <v>203</v>
      </c>
      <c r="C286" s="12">
        <v>1</v>
      </c>
      <c r="D286" s="12">
        <v>1</v>
      </c>
      <c r="E286" s="20">
        <v>0</v>
      </c>
    </row>
    <row r="287" spans="1:5" x14ac:dyDescent="0.25">
      <c r="A287" s="186"/>
      <c r="B287" s="11" t="s">
        <v>204</v>
      </c>
      <c r="C287" s="12">
        <v>1</v>
      </c>
      <c r="D287" s="12">
        <v>1</v>
      </c>
      <c r="E287" s="20">
        <v>0</v>
      </c>
    </row>
    <row r="288" spans="1:5" x14ac:dyDescent="0.25">
      <c r="A288" s="187"/>
      <c r="B288" s="11" t="s">
        <v>205</v>
      </c>
      <c r="C288" s="12">
        <v>1</v>
      </c>
      <c r="D288" s="12">
        <v>1</v>
      </c>
      <c r="E288" s="20">
        <v>1</v>
      </c>
    </row>
    <row r="289" spans="1:5" x14ac:dyDescent="0.25">
      <c r="A289" s="19" t="s">
        <v>206</v>
      </c>
      <c r="B289" s="11" t="s">
        <v>207</v>
      </c>
      <c r="C289" s="12">
        <v>5</v>
      </c>
      <c r="D289" s="12">
        <v>5</v>
      </c>
      <c r="E289" s="20">
        <v>5</v>
      </c>
    </row>
    <row r="290" spans="1:5" x14ac:dyDescent="0.25">
      <c r="A290" s="185" t="s">
        <v>208</v>
      </c>
      <c r="B290" s="11" t="s">
        <v>209</v>
      </c>
      <c r="C290" s="12">
        <v>23</v>
      </c>
      <c r="D290" s="12">
        <v>23</v>
      </c>
      <c r="E290" s="20">
        <v>0</v>
      </c>
    </row>
    <row r="291" spans="1:5" x14ac:dyDescent="0.25">
      <c r="A291" s="186"/>
      <c r="B291" s="11" t="s">
        <v>210</v>
      </c>
      <c r="C291" s="12">
        <v>1</v>
      </c>
      <c r="D291" s="12">
        <v>1</v>
      </c>
      <c r="E291" s="20">
        <v>0</v>
      </c>
    </row>
    <row r="292" spans="1:5" x14ac:dyDescent="0.25">
      <c r="A292" s="187"/>
      <c r="B292" s="11" t="s">
        <v>211</v>
      </c>
      <c r="C292" s="12">
        <v>1</v>
      </c>
      <c r="D292" s="12">
        <v>1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5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25">
      <c r="A295" s="186"/>
      <c r="B295" s="11" t="s">
        <v>215</v>
      </c>
      <c r="C295" s="12">
        <v>3</v>
      </c>
      <c r="D295" s="12">
        <v>3</v>
      </c>
      <c r="E295" s="20">
        <v>3</v>
      </c>
    </row>
    <row r="296" spans="1:5" x14ac:dyDescent="0.25">
      <c r="A296" s="187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25">
      <c r="A297" s="185" t="s">
        <v>217</v>
      </c>
      <c r="B297" s="11" t="s">
        <v>218</v>
      </c>
      <c r="C297" s="12">
        <v>25</v>
      </c>
      <c r="D297" s="12">
        <v>18</v>
      </c>
      <c r="E297" s="20">
        <v>23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6"/>
      <c r="B299" s="11" t="s">
        <v>220</v>
      </c>
      <c r="C299" s="12">
        <v>40</v>
      </c>
      <c r="D299" s="12">
        <v>40</v>
      </c>
      <c r="E299" s="20">
        <v>33</v>
      </c>
    </row>
    <row r="300" spans="1:5" x14ac:dyDescent="0.25">
      <c r="A300" s="186"/>
      <c r="B300" s="11" t="s">
        <v>221</v>
      </c>
      <c r="C300" s="12">
        <v>100</v>
      </c>
      <c r="D300" s="12">
        <v>100</v>
      </c>
      <c r="E300" s="20">
        <v>6</v>
      </c>
    </row>
    <row r="301" spans="1:5" x14ac:dyDescent="0.25">
      <c r="A301" s="186"/>
      <c r="B301" s="11" t="s">
        <v>222</v>
      </c>
      <c r="C301" s="12">
        <v>54</v>
      </c>
      <c r="D301" s="12">
        <v>50</v>
      </c>
      <c r="E301" s="20">
        <v>0</v>
      </c>
    </row>
    <row r="302" spans="1:5" x14ac:dyDescent="0.25">
      <c r="A302" s="186"/>
      <c r="B302" s="11" t="s">
        <v>223</v>
      </c>
      <c r="C302" s="12">
        <v>32</v>
      </c>
      <c r="D302" s="12">
        <v>32</v>
      </c>
      <c r="E302" s="20">
        <v>24</v>
      </c>
    </row>
    <row r="303" spans="1:5" x14ac:dyDescent="0.25">
      <c r="A303" s="186"/>
      <c r="B303" s="11" t="s">
        <v>224</v>
      </c>
      <c r="C303" s="12">
        <v>20</v>
      </c>
      <c r="D303" s="12">
        <v>20</v>
      </c>
      <c r="E303" s="20">
        <v>4</v>
      </c>
    </row>
    <row r="304" spans="1:5" x14ac:dyDescent="0.25">
      <c r="A304" s="186"/>
      <c r="B304" s="11" t="s">
        <v>225</v>
      </c>
      <c r="C304" s="12">
        <v>0</v>
      </c>
      <c r="D304" s="12">
        <v>0</v>
      </c>
      <c r="E304" s="20">
        <v>0</v>
      </c>
    </row>
    <row r="305" spans="1:5" x14ac:dyDescent="0.25">
      <c r="A305" s="186"/>
      <c r="B305" s="11" t="s">
        <v>226</v>
      </c>
      <c r="C305" s="12">
        <v>40</v>
      </c>
      <c r="D305" s="12">
        <v>12</v>
      </c>
      <c r="E305" s="20">
        <v>30</v>
      </c>
    </row>
    <row r="306" spans="1:5" x14ac:dyDescent="0.25">
      <c r="A306" s="186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6"/>
      <c r="B307" s="11" t="s">
        <v>228</v>
      </c>
      <c r="C307" s="12">
        <v>0</v>
      </c>
      <c r="D307" s="12">
        <v>0</v>
      </c>
      <c r="E307" s="20">
        <v>0</v>
      </c>
    </row>
    <row r="308" spans="1:5" x14ac:dyDescent="0.25">
      <c r="A308" s="186"/>
      <c r="B308" s="11" t="s">
        <v>229</v>
      </c>
      <c r="C308" s="12">
        <v>45</v>
      </c>
      <c r="D308" s="12">
        <v>45</v>
      </c>
      <c r="E308" s="20">
        <v>42</v>
      </c>
    </row>
    <row r="309" spans="1:5" x14ac:dyDescent="0.25">
      <c r="A309" s="186"/>
      <c r="B309" s="11" t="s">
        <v>230</v>
      </c>
      <c r="C309" s="12">
        <v>31</v>
      </c>
      <c r="D309" s="12">
        <v>31</v>
      </c>
      <c r="E309" s="20">
        <v>0</v>
      </c>
    </row>
    <row r="310" spans="1:5" x14ac:dyDescent="0.25">
      <c r="A310" s="186"/>
      <c r="B310" s="11" t="s">
        <v>231</v>
      </c>
      <c r="C310" s="12">
        <v>2</v>
      </c>
      <c r="D310" s="12">
        <v>2</v>
      </c>
      <c r="E310" s="20">
        <v>2</v>
      </c>
    </row>
    <row r="311" spans="1:5" x14ac:dyDescent="0.25">
      <c r="A311" s="187"/>
      <c r="B311" s="11" t="s">
        <v>232</v>
      </c>
      <c r="C311" s="12">
        <v>4</v>
      </c>
      <c r="D311" s="12">
        <v>4</v>
      </c>
      <c r="E311" s="20">
        <v>0</v>
      </c>
    </row>
    <row r="312" spans="1:5" x14ac:dyDescent="0.25">
      <c r="A312" s="185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6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6"/>
      <c r="B316" s="11" t="s">
        <v>238</v>
      </c>
      <c r="C316" s="12">
        <v>14</v>
      </c>
      <c r="D316" s="12">
        <v>12</v>
      </c>
      <c r="E316" s="20">
        <v>0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6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6"/>
      <c r="B319" s="11" t="s">
        <v>241</v>
      </c>
      <c r="C319" s="12">
        <v>0</v>
      </c>
      <c r="D319" s="12">
        <v>0</v>
      </c>
      <c r="E319" s="20">
        <v>0</v>
      </c>
    </row>
    <row r="320" spans="1:5" x14ac:dyDescent="0.25">
      <c r="A320" s="186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6"/>
      <c r="B321" s="11" t="s">
        <v>243</v>
      </c>
      <c r="C321" s="12">
        <v>0</v>
      </c>
      <c r="D321" s="12">
        <v>0</v>
      </c>
      <c r="E321" s="20">
        <v>0</v>
      </c>
    </row>
    <row r="322" spans="1:5" x14ac:dyDescent="0.25">
      <c r="A322" s="186"/>
      <c r="B322" s="11" t="s">
        <v>244</v>
      </c>
      <c r="C322" s="12">
        <v>2</v>
      </c>
      <c r="D322" s="12">
        <v>4</v>
      </c>
      <c r="E322" s="20">
        <v>2</v>
      </c>
    </row>
    <row r="323" spans="1:5" x14ac:dyDescent="0.25">
      <c r="A323" s="186"/>
      <c r="B323" s="11" t="s">
        <v>245</v>
      </c>
      <c r="C323" s="12">
        <v>1</v>
      </c>
      <c r="D323" s="12">
        <v>0</v>
      </c>
      <c r="E323" s="20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6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86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6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6"/>
      <c r="B329" s="11" t="s">
        <v>251</v>
      </c>
      <c r="C329" s="12">
        <v>76</v>
      </c>
      <c r="D329" s="12">
        <v>88</v>
      </c>
      <c r="E329" s="20">
        <v>52</v>
      </c>
    </row>
    <row r="330" spans="1:5" x14ac:dyDescent="0.25">
      <c r="A330" s="186"/>
      <c r="B330" s="11" t="s">
        <v>252</v>
      </c>
      <c r="C330" s="12">
        <v>0</v>
      </c>
      <c r="D330" s="12">
        <v>0</v>
      </c>
      <c r="E330" s="20">
        <v>0</v>
      </c>
    </row>
    <row r="331" spans="1:5" x14ac:dyDescent="0.25">
      <c r="A331" s="186"/>
      <c r="B331" s="11" t="s">
        <v>253</v>
      </c>
      <c r="C331" s="12">
        <v>0</v>
      </c>
      <c r="D331" s="12">
        <v>0</v>
      </c>
      <c r="E331" s="20">
        <v>0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6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6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86"/>
      <c r="B335" s="11" t="s">
        <v>257</v>
      </c>
      <c r="C335" s="12">
        <v>2</v>
      </c>
      <c r="D335" s="12">
        <v>4</v>
      </c>
      <c r="E335" s="20">
        <v>2</v>
      </c>
    </row>
    <row r="336" spans="1:5" x14ac:dyDescent="0.25">
      <c r="A336" s="186"/>
      <c r="B336" s="11" t="s">
        <v>258</v>
      </c>
      <c r="C336" s="12">
        <v>8</v>
      </c>
      <c r="D336" s="12">
        <v>8</v>
      </c>
      <c r="E336" s="20">
        <v>7</v>
      </c>
    </row>
    <row r="337" spans="1:5" x14ac:dyDescent="0.25">
      <c r="A337" s="186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86"/>
      <c r="B338" s="11" t="s">
        <v>260</v>
      </c>
      <c r="C338" s="12">
        <v>0</v>
      </c>
      <c r="D338" s="12">
        <v>0</v>
      </c>
      <c r="E338" s="20">
        <v>0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6"/>
      <c r="B340" s="11" t="s">
        <v>262</v>
      </c>
      <c r="C340" s="12">
        <v>32</v>
      </c>
      <c r="D340" s="12">
        <v>35</v>
      </c>
      <c r="E340" s="20">
        <v>6</v>
      </c>
    </row>
    <row r="341" spans="1:5" x14ac:dyDescent="0.25">
      <c r="A341" s="186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25">
      <c r="A342" s="186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86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7"/>
      <c r="B344" s="11" t="s">
        <v>266</v>
      </c>
      <c r="C344" s="12">
        <v>0</v>
      </c>
      <c r="D344" s="12">
        <v>0</v>
      </c>
      <c r="E344" s="20">
        <v>0</v>
      </c>
    </row>
    <row r="345" spans="1:5" x14ac:dyDescent="0.25">
      <c r="A345" s="185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6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6"/>
      <c r="B350" s="11" t="s">
        <v>273</v>
      </c>
      <c r="C350" s="12">
        <v>2</v>
      </c>
      <c r="D350" s="12">
        <v>1</v>
      </c>
      <c r="E350" s="20">
        <v>0</v>
      </c>
    </row>
    <row r="351" spans="1:5" x14ac:dyDescent="0.25">
      <c r="A351" s="186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6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5" t="s">
        <v>279</v>
      </c>
      <c r="B356" s="11" t="s">
        <v>280</v>
      </c>
      <c r="C356" s="12">
        <v>5</v>
      </c>
      <c r="D356" s="12">
        <v>3</v>
      </c>
      <c r="E356" s="20">
        <v>0</v>
      </c>
    </row>
    <row r="357" spans="1:5" x14ac:dyDescent="0.25">
      <c r="A357" s="186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6"/>
      <c r="B359" s="11" t="s">
        <v>283</v>
      </c>
      <c r="C359" s="12">
        <v>3</v>
      </c>
      <c r="D359" s="12">
        <v>3</v>
      </c>
      <c r="E359" s="20">
        <v>0</v>
      </c>
    </row>
    <row r="360" spans="1:5" x14ac:dyDescent="0.25">
      <c r="A360" s="186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6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6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6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6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6"/>
      <c r="B370" s="11" t="s">
        <v>294</v>
      </c>
      <c r="C370" s="12">
        <v>2</v>
      </c>
      <c r="D370" s="12">
        <v>4</v>
      </c>
      <c r="E370" s="20">
        <v>0</v>
      </c>
    </row>
    <row r="371" spans="1:5" x14ac:dyDescent="0.25">
      <c r="A371" s="186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6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6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7"/>
      <c r="B377" s="11" t="s">
        <v>301</v>
      </c>
      <c r="C377" s="12">
        <v>0</v>
      </c>
      <c r="D377" s="12">
        <v>0</v>
      </c>
      <c r="E377" s="20">
        <v>0</v>
      </c>
    </row>
  </sheetData>
  <sheetProtection algorithmName="SHA-512" hashValue="r0mT8p6Tfziu5eRdRXkEThg+gGyJ/DG0zw0VSdS8XudRLg3NWOlCQU/hp/x32K2HS6MF82GPsqAHkxo7DMfoVA==" saltValue="PhTZJE6hMZ7ulGzOGqK7B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10D8-2FB8-446D-B1FC-5B0D0800C926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16384" width="11.42578125" style="98"/>
  </cols>
  <sheetData>
    <row r="1" spans="1:26" x14ac:dyDescent="0.2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AmrniHVZ18sTDAocRWRcrEuSiNpQ9Bvyos683dn5thWQKmwSDPYyYmqO6HGNi3PeBJ8SPb5ehN95x3snLyaimw==" saltValue="mVxlKapxxDAydbtgvrNw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664F-236D-411A-89BF-4D624AC388D9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4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4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4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4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4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4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4.42578125" style="131" customWidth="1"/>
    <col min="61" max="61" width="2.5703125" style="131" customWidth="1"/>
    <col min="62" max="16384" width="11.42578125" style="98"/>
  </cols>
  <sheetData>
    <row r="1" spans="1:61" x14ac:dyDescent="0.2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k3UUYN+bXif9QvQSDRp1rdUYDz5sLWq1V4FCmVBibbi+4ycZKr1RIhRE6Yh92B+zKmJy/6T0Snpx7VjL5wf1SA==" saltValue="uhd70l7ThkHHgDp0163kh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7E98-E928-43C2-87CC-1D48D70E1FDA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7" width="11.42578125" style="131"/>
    <col min="18" max="18" width="11.42578125" style="73"/>
    <col min="19" max="19" width="2.5703125" style="131" customWidth="1"/>
    <col min="20" max="20" width="7.85546875" style="131" customWidth="1"/>
    <col min="21" max="25" width="11.42578125" style="131"/>
    <col min="26" max="16384" width="11.42578125" style="73"/>
  </cols>
  <sheetData>
    <row r="1" spans="1:26" x14ac:dyDescent="0.2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6" x14ac:dyDescent="0.2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">
      <c r="M6" s="179">
        <f>DatosMedioAmbiente!C53</f>
        <v>0</v>
      </c>
      <c r="N6" s="179">
        <f>DatosMedioAmbiente!C55</f>
        <v>0</v>
      </c>
      <c r="O6" s="179">
        <f>DatosMedioAmbiente!C57</f>
        <v>0</v>
      </c>
      <c r="P6" s="179">
        <f>DatosMedioAmbiente!C59</f>
        <v>2</v>
      </c>
      <c r="Q6" s="179">
        <f>DatosMedioAmbiente!C61</f>
        <v>2</v>
      </c>
      <c r="R6" s="179">
        <f>DatosMedioAmbiente!C63</f>
        <v>2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1</v>
      </c>
    </row>
    <row r="25" spans="1:20" s="73" customFormat="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qy5p7kkwZAfgsJPOeldmAUIGgzq6t0csEyBNXvFi9zCuob3PUwhW0GDk4RihAlZvwmMJ6LZb7NyeZqNAbhci6g==" saltValue="m/0q0C3SgQKxLC6zQV14e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A76E-30E9-44CF-902B-4B146BC5F813}">
  <sheetPr codeName="Hoja20"/>
  <dimension ref="A1:BI13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">
      <c r="A2" s="73" t="s">
        <v>1267</v>
      </c>
      <c r="B2" s="73" t="s">
        <v>1762</v>
      </c>
      <c r="C2" s="73" t="s">
        <v>1751</v>
      </c>
      <c r="D2" s="73" t="s">
        <v>1628</v>
      </c>
      <c r="E2" s="73" t="s">
        <v>1628</v>
      </c>
      <c r="F2" s="73" t="s">
        <v>1204</v>
      </c>
      <c r="G2" s="73" t="s">
        <v>1629</v>
      </c>
      <c r="H2" s="73" t="s">
        <v>1629</v>
      </c>
      <c r="I2" s="73" t="s">
        <v>978</v>
      </c>
      <c r="J2" s="73" t="s">
        <v>978</v>
      </c>
      <c r="K2" s="73" t="s">
        <v>1628</v>
      </c>
      <c r="L2" s="73" t="s">
        <v>1628</v>
      </c>
      <c r="O2" s="73" t="s">
        <v>1628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1151</v>
      </c>
      <c r="AB2" s="73" t="s">
        <v>1151</v>
      </c>
      <c r="AD2" s="73" t="s">
        <v>649</v>
      </c>
      <c r="AE2" s="73" t="s">
        <v>1204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T2" s="73" t="s">
        <v>657</v>
      </c>
      <c r="AU2" s="73" t="s">
        <v>651</v>
      </c>
      <c r="AV2" s="73" t="s">
        <v>647</v>
      </c>
      <c r="AW2" s="73" t="s">
        <v>1207</v>
      </c>
      <c r="AX2" s="73" t="s">
        <v>1208</v>
      </c>
      <c r="BA2" s="73" t="s">
        <v>82</v>
      </c>
      <c r="BC2" s="73" t="s">
        <v>989</v>
      </c>
      <c r="BD2" s="73" t="s">
        <v>334</v>
      </c>
      <c r="BH2" s="73" t="s">
        <v>1164</v>
      </c>
    </row>
    <row r="3" spans="1:61" x14ac:dyDescent="0.2">
      <c r="A3" s="73" t="s">
        <v>1769</v>
      </c>
      <c r="B3" s="73" t="s">
        <v>1763</v>
      </c>
      <c r="C3" s="73" t="s">
        <v>1752</v>
      </c>
      <c r="D3" s="73" t="s">
        <v>1629</v>
      </c>
      <c r="E3" s="73" t="s">
        <v>1629</v>
      </c>
      <c r="F3" s="73" t="s">
        <v>1645</v>
      </c>
      <c r="G3" s="73" t="s">
        <v>1643</v>
      </c>
      <c r="H3" s="73" t="s">
        <v>1630</v>
      </c>
      <c r="I3" s="73" t="s">
        <v>111</v>
      </c>
      <c r="J3" s="73" t="s">
        <v>111</v>
      </c>
      <c r="K3" s="73" t="s">
        <v>1629</v>
      </c>
      <c r="L3" s="73" t="s">
        <v>1632</v>
      </c>
      <c r="O3" s="73" t="s">
        <v>1629</v>
      </c>
      <c r="P3" s="73" t="s">
        <v>1630</v>
      </c>
      <c r="Q3" s="73" t="s">
        <v>1630</v>
      </c>
      <c r="R3" s="73" t="s">
        <v>1061</v>
      </c>
      <c r="S3" s="73" t="s">
        <v>1630</v>
      </c>
      <c r="T3" s="73" t="s">
        <v>1630</v>
      </c>
      <c r="V3" s="73" t="s">
        <v>30</v>
      </c>
      <c r="W3" s="73" t="s">
        <v>114</v>
      </c>
      <c r="AA3" s="73" t="s">
        <v>1152</v>
      </c>
      <c r="AB3" s="73" t="s">
        <v>1152</v>
      </c>
      <c r="AD3" s="73" t="s">
        <v>651</v>
      </c>
      <c r="AE3" s="73" t="s">
        <v>1205</v>
      </c>
      <c r="AF3" s="73" t="s">
        <v>1214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V3" s="73" t="s">
        <v>649</v>
      </c>
      <c r="AW3" s="73" t="s">
        <v>615</v>
      </c>
      <c r="BA3" s="73" t="s">
        <v>1813</v>
      </c>
      <c r="BC3" s="73" t="s">
        <v>990</v>
      </c>
      <c r="BD3" s="73" t="s">
        <v>962</v>
      </c>
      <c r="BH3" s="73" t="s">
        <v>1165</v>
      </c>
    </row>
    <row r="4" spans="1:61" x14ac:dyDescent="0.2">
      <c r="A4" s="73" t="s">
        <v>1770</v>
      </c>
      <c r="B4" s="73" t="s">
        <v>1764</v>
      </c>
      <c r="C4" s="73" t="s">
        <v>1753</v>
      </c>
      <c r="D4" s="73" t="s">
        <v>1630</v>
      </c>
      <c r="E4" s="73" t="s">
        <v>1630</v>
      </c>
      <c r="F4" s="73" t="s">
        <v>111</v>
      </c>
      <c r="G4" s="73" t="s">
        <v>111</v>
      </c>
      <c r="H4" s="73" t="s">
        <v>978</v>
      </c>
      <c r="K4" s="73" t="s">
        <v>1632</v>
      </c>
      <c r="L4" s="73" t="s">
        <v>1642</v>
      </c>
      <c r="O4" s="73" t="s">
        <v>978</v>
      </c>
      <c r="P4" s="73" t="s">
        <v>1686</v>
      </c>
      <c r="R4" s="73" t="s">
        <v>1062</v>
      </c>
      <c r="S4" s="73" t="s">
        <v>1683</v>
      </c>
      <c r="T4" s="73" t="s">
        <v>1686</v>
      </c>
      <c r="V4" s="73" t="s">
        <v>31</v>
      </c>
      <c r="W4" s="73" t="s">
        <v>1777</v>
      </c>
      <c r="AA4" s="73" t="s">
        <v>1155</v>
      </c>
      <c r="AD4" s="73" t="s">
        <v>655</v>
      </c>
      <c r="AE4" s="73" t="s">
        <v>1207</v>
      </c>
      <c r="AF4" s="73" t="s">
        <v>1147</v>
      </c>
      <c r="AI4" s="73" t="s">
        <v>238</v>
      </c>
      <c r="AL4" s="73" t="s">
        <v>651</v>
      </c>
      <c r="AM4" s="73" t="s">
        <v>651</v>
      </c>
      <c r="AN4" s="73" t="s">
        <v>651</v>
      </c>
      <c r="AO4" s="73" t="s">
        <v>651</v>
      </c>
      <c r="AV4" s="73" t="s">
        <v>651</v>
      </c>
      <c r="AW4" s="73" t="s">
        <v>1208</v>
      </c>
      <c r="BC4" s="73" t="s">
        <v>995</v>
      </c>
      <c r="BD4" s="73" t="s">
        <v>964</v>
      </c>
    </row>
    <row r="5" spans="1:61" x14ac:dyDescent="0.2">
      <c r="A5" s="73" t="s">
        <v>1051</v>
      </c>
      <c r="B5" s="73" t="s">
        <v>109</v>
      </c>
      <c r="C5" s="73" t="s">
        <v>174</v>
      </c>
      <c r="D5" s="73" t="s">
        <v>978</v>
      </c>
      <c r="E5" s="73" t="s">
        <v>1632</v>
      </c>
      <c r="H5" s="73" t="s">
        <v>1643</v>
      </c>
      <c r="K5" s="73" t="s">
        <v>1642</v>
      </c>
      <c r="L5" s="73" t="s">
        <v>1648</v>
      </c>
      <c r="O5" s="73" t="s">
        <v>1643</v>
      </c>
      <c r="R5" s="73" t="s">
        <v>1063</v>
      </c>
      <c r="S5" s="73" t="s">
        <v>1686</v>
      </c>
      <c r="V5" s="73" t="s">
        <v>33</v>
      </c>
      <c r="AD5" s="73" t="s">
        <v>657</v>
      </c>
      <c r="AE5" s="73" t="s">
        <v>615</v>
      </c>
      <c r="AF5" s="73" t="s">
        <v>1215</v>
      </c>
      <c r="AI5" s="73" t="s">
        <v>111</v>
      </c>
      <c r="AL5" s="73" t="s">
        <v>655</v>
      </c>
      <c r="AM5" s="73" t="s">
        <v>655</v>
      </c>
      <c r="AN5" s="73" t="s">
        <v>655</v>
      </c>
      <c r="AO5" s="73" t="s">
        <v>657</v>
      </c>
      <c r="AV5" s="73" t="s">
        <v>655</v>
      </c>
      <c r="BD5" s="73" t="s">
        <v>965</v>
      </c>
    </row>
    <row r="6" spans="1:61" x14ac:dyDescent="0.2">
      <c r="B6" s="73" t="s">
        <v>110</v>
      </c>
      <c r="C6" s="73" t="s">
        <v>1754</v>
      </c>
      <c r="D6" s="73" t="s">
        <v>1638</v>
      </c>
      <c r="E6" s="73" t="s">
        <v>978</v>
      </c>
      <c r="H6" s="73" t="s">
        <v>1648</v>
      </c>
      <c r="O6" s="73" t="s">
        <v>111</v>
      </c>
      <c r="R6" s="73" t="s">
        <v>1064</v>
      </c>
      <c r="AE6" s="73" t="s">
        <v>1208</v>
      </c>
      <c r="AL6" s="73" t="s">
        <v>657</v>
      </c>
      <c r="AM6" s="73" t="s">
        <v>657</v>
      </c>
      <c r="AN6" s="73" t="s">
        <v>657</v>
      </c>
      <c r="AV6" s="73" t="s">
        <v>657</v>
      </c>
      <c r="BD6" s="73" t="s">
        <v>966</v>
      </c>
    </row>
    <row r="7" spans="1:61" x14ac:dyDescent="0.2">
      <c r="B7" s="73" t="s">
        <v>111</v>
      </c>
      <c r="C7" s="73" t="s">
        <v>1755</v>
      </c>
      <c r="D7" s="73" t="s">
        <v>1643</v>
      </c>
      <c r="E7" s="73" t="s">
        <v>1642</v>
      </c>
      <c r="H7" s="73" t="s">
        <v>111</v>
      </c>
      <c r="R7" s="73" t="s">
        <v>1065</v>
      </c>
      <c r="BD7" s="73" t="s">
        <v>518</v>
      </c>
    </row>
    <row r="8" spans="1:61" x14ac:dyDescent="0.2">
      <c r="C8" s="73" t="s">
        <v>1756</v>
      </c>
      <c r="D8" s="73" t="s">
        <v>1652</v>
      </c>
      <c r="E8" s="73" t="s">
        <v>1643</v>
      </c>
      <c r="R8" s="73" t="s">
        <v>1067</v>
      </c>
      <c r="BD8" s="73" t="s">
        <v>967</v>
      </c>
    </row>
    <row r="9" spans="1:61" x14ac:dyDescent="0.2">
      <c r="C9" s="73" t="s">
        <v>209</v>
      </c>
      <c r="D9" s="73" t="s">
        <v>111</v>
      </c>
      <c r="E9" s="73" t="s">
        <v>1646</v>
      </c>
      <c r="R9" s="73" t="s">
        <v>1069</v>
      </c>
      <c r="BD9" s="73" t="s">
        <v>969</v>
      </c>
    </row>
    <row r="10" spans="1:61" x14ac:dyDescent="0.2">
      <c r="C10" s="73" t="s">
        <v>1757</v>
      </c>
      <c r="E10" s="73" t="s">
        <v>1648</v>
      </c>
      <c r="BD10" s="73" t="s">
        <v>970</v>
      </c>
    </row>
    <row r="11" spans="1:61" x14ac:dyDescent="0.2">
      <c r="C11" s="73" t="s">
        <v>289</v>
      </c>
      <c r="BD11" s="73" t="s">
        <v>972</v>
      </c>
    </row>
    <row r="12" spans="1:61" x14ac:dyDescent="0.2">
      <c r="BD12" s="73" t="s">
        <v>111</v>
      </c>
    </row>
    <row r="13" spans="1:61" x14ac:dyDescent="0.2">
      <c r="BD13" s="73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A355-AA68-43ED-8448-9FCC79BD3711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SUM(DatosViolenciaGénero!C63:C69)</f>
        <v>271</v>
      </c>
      <c r="D4" s="90">
        <f>SUM(DatosViolenciaGénero!D63:D69)</f>
        <v>128</v>
      </c>
    </row>
    <row r="5" spans="2:4" x14ac:dyDescent="0.2">
      <c r="B5" s="89" t="s">
        <v>1630</v>
      </c>
      <c r="C5" s="90">
        <f>SUM(DatosViolenciaGénero!C70:C73)</f>
        <v>50</v>
      </c>
      <c r="D5" s="90">
        <f>SUM(DatosViolenciaGénero!D70:D73)</f>
        <v>16</v>
      </c>
    </row>
    <row r="6" spans="2:4" ht="12.75" customHeight="1" x14ac:dyDescent="0.2">
      <c r="B6" s="89" t="s">
        <v>1682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1683</v>
      </c>
      <c r="C7" s="90">
        <f>SUM(DatosViolenciaGénero!C75:C77)</f>
        <v>4</v>
      </c>
      <c r="D7" s="90">
        <f>SUM(DatosViolenciaGénero!D75:D77)</f>
        <v>0</v>
      </c>
    </row>
    <row r="8" spans="2:4" ht="12.75" customHeight="1" x14ac:dyDescent="0.2">
      <c r="B8" s="89" t="s">
        <v>1684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1685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1686</v>
      </c>
      <c r="C10" s="90">
        <f>SUM(DatosViolenciaGénero!C79:C80)</f>
        <v>47</v>
      </c>
      <c r="D10" s="90">
        <f>SUM(DatosViolenciaGénero!D79:D80)</f>
        <v>29</v>
      </c>
    </row>
    <row r="14" spans="2:4" ht="12.95" customHeight="1" thickTop="1" thickBot="1" x14ac:dyDescent="0.25">
      <c r="B14" s="234" t="s">
        <v>1690</v>
      </c>
      <c r="C14" s="234"/>
    </row>
    <row r="15" spans="2:4" ht="13.5" thickTop="1" x14ac:dyDescent="0.2">
      <c r="B15" s="91" t="s">
        <v>1688</v>
      </c>
      <c r="C15" s="92">
        <f>DatosViolenciaGénero!C38</f>
        <v>47</v>
      </c>
    </row>
    <row r="16" spans="2:4" ht="13.5" thickBot="1" x14ac:dyDescent="0.25">
      <c r="B16" s="93" t="s">
        <v>1689</v>
      </c>
      <c r="C16" s="94">
        <f>DatosViolenciaGénero!C39</f>
        <v>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9D98-219C-449E-A7D1-54E2ADC4ED42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SUM(DatosViolenciaDoméstica!C48:C54)</f>
        <v>45</v>
      </c>
      <c r="D4" s="90">
        <f>SUM(DatosViolenciaDoméstica!D48:D54)</f>
        <v>19</v>
      </c>
    </row>
    <row r="5" spans="2:4" x14ac:dyDescent="0.2">
      <c r="B5" s="89" t="s">
        <v>1630</v>
      </c>
      <c r="C5" s="90">
        <f>SUM(DatosViolenciaDoméstica!C55:C58)</f>
        <v>14</v>
      </c>
      <c r="D5" s="90">
        <f>SUM(DatosViolenciaDoméstica!D55:D58)</f>
        <v>5</v>
      </c>
    </row>
    <row r="6" spans="2:4" ht="12.75" customHeight="1" x14ac:dyDescent="0.2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1683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1686</v>
      </c>
      <c r="C10" s="90">
        <f>SUM(DatosViolenciaDoméstica!C64:C65)</f>
        <v>1</v>
      </c>
      <c r="D10" s="90">
        <f>SUM(DatosViolenciaDoméstica!D64:D65)</f>
        <v>0</v>
      </c>
    </row>
    <row r="14" spans="2:4" ht="12.95" customHeight="1" thickTop="1" thickBot="1" x14ac:dyDescent="0.25">
      <c r="B14" s="234" t="s">
        <v>1687</v>
      </c>
      <c r="C14" s="234"/>
    </row>
    <row r="15" spans="2:4" ht="13.5" thickTop="1" x14ac:dyDescent="0.2">
      <c r="B15" s="91" t="s">
        <v>1688</v>
      </c>
      <c r="C15" s="92">
        <f>DatosViolenciaDoméstica!C33</f>
        <v>4</v>
      </c>
    </row>
    <row r="16" spans="2:4" ht="13.5" thickBot="1" x14ac:dyDescent="0.25">
      <c r="B16" s="93" t="s">
        <v>1689</v>
      </c>
      <c r="C16" s="94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89AC-650A-4EA1-B577-2A85F35ABFE4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">
      <c r="B5" s="235" t="s">
        <v>1666</v>
      </c>
      <c r="C5" s="77" t="s">
        <v>1018</v>
      </c>
      <c r="D5" s="78">
        <f>DatosMenores!C86</f>
        <v>36</v>
      </c>
      <c r="E5" s="79" t="s">
        <v>1667</v>
      </c>
      <c r="F5" s="80">
        <f>DatosMenores!C105+DatosMenores!C106</f>
        <v>2</v>
      </c>
    </row>
    <row r="6" spans="2:6" ht="33.75" x14ac:dyDescent="0.2">
      <c r="B6" s="236"/>
      <c r="C6" s="77" t="s">
        <v>1012</v>
      </c>
      <c r="D6" s="78">
        <f>DatosMenores!C87</f>
        <v>74</v>
      </c>
      <c r="E6" s="81" t="s">
        <v>1668</v>
      </c>
      <c r="F6" s="80">
        <f>DatosMenores!C107</f>
        <v>9</v>
      </c>
    </row>
    <row r="7" spans="2:6" ht="33.75" x14ac:dyDescent="0.2">
      <c r="B7" s="235" t="s">
        <v>1669</v>
      </c>
      <c r="C7" s="77" t="s">
        <v>1018</v>
      </c>
      <c r="D7" s="78">
        <f>DatosMenores!C88</f>
        <v>7</v>
      </c>
      <c r="E7" s="81" t="s">
        <v>1670</v>
      </c>
      <c r="F7" s="80">
        <f>DatosMenores!C108</f>
        <v>0</v>
      </c>
    </row>
    <row r="8" spans="2:6" ht="33.75" x14ac:dyDescent="0.2">
      <c r="B8" s="236"/>
      <c r="C8" s="77" t="s">
        <v>1012</v>
      </c>
      <c r="D8" s="78">
        <f>DatosMenores!C89</f>
        <v>11</v>
      </c>
      <c r="E8" s="81" t="s">
        <v>1671</v>
      </c>
      <c r="F8" s="80">
        <f>DatosMenores!C109</f>
        <v>0</v>
      </c>
    </row>
    <row r="9" spans="2:6" ht="33.75" x14ac:dyDescent="0.2">
      <c r="B9" s="235" t="s">
        <v>266</v>
      </c>
      <c r="C9" s="77" t="s">
        <v>1018</v>
      </c>
      <c r="D9" s="78">
        <f>DatosMenores!C90</f>
        <v>51</v>
      </c>
      <c r="E9" s="81" t="s">
        <v>1672</v>
      </c>
      <c r="F9" s="80">
        <f>DatosMenores!C110</f>
        <v>1</v>
      </c>
    </row>
    <row r="10" spans="2:6" ht="22.5" x14ac:dyDescent="0.2">
      <c r="B10" s="236"/>
      <c r="C10" s="77" t="s">
        <v>1012</v>
      </c>
      <c r="D10" s="78">
        <f>DatosMenores!C91</f>
        <v>85</v>
      </c>
      <c r="E10" s="81" t="s">
        <v>1673</v>
      </c>
      <c r="F10" s="80">
        <f>DatosMenores!C111</f>
        <v>10</v>
      </c>
    </row>
    <row r="11" spans="2:6" ht="45" x14ac:dyDescent="0.2">
      <c r="B11" s="235" t="s">
        <v>1674</v>
      </c>
      <c r="C11" s="77" t="s">
        <v>1018</v>
      </c>
      <c r="D11" s="78">
        <f>DatosMenores!C92</f>
        <v>0</v>
      </c>
      <c r="E11" s="81" t="s">
        <v>1675</v>
      </c>
      <c r="F11" s="80">
        <f>DatosMenores!C112</f>
        <v>0</v>
      </c>
    </row>
    <row r="12" spans="2:6" x14ac:dyDescent="0.2">
      <c r="B12" s="236"/>
      <c r="C12" s="77" t="s">
        <v>1012</v>
      </c>
      <c r="D12" s="78">
        <f>DatosMenores!C93</f>
        <v>0</v>
      </c>
    </row>
    <row r="13" spans="2:6" x14ac:dyDescent="0.2">
      <c r="B13" s="235" t="s">
        <v>1676</v>
      </c>
      <c r="C13" s="77" t="s">
        <v>1018</v>
      </c>
      <c r="D13" s="78">
        <f>DatosMenores!C94</f>
        <v>7</v>
      </c>
    </row>
    <row r="14" spans="2:6" x14ac:dyDescent="0.2">
      <c r="B14" s="236"/>
      <c r="C14" s="77" t="s">
        <v>1012</v>
      </c>
      <c r="D14" s="78">
        <f>DatosMenores!C95</f>
        <v>1</v>
      </c>
    </row>
    <row r="15" spans="2:6" x14ac:dyDescent="0.2">
      <c r="B15" s="235" t="s">
        <v>1677</v>
      </c>
      <c r="C15" s="77" t="s">
        <v>1018</v>
      </c>
      <c r="D15" s="78">
        <f>DatosMenores!C96</f>
        <v>0</v>
      </c>
    </row>
    <row r="16" spans="2:6" x14ac:dyDescent="0.2">
      <c r="B16" s="236"/>
      <c r="C16" s="77" t="s">
        <v>1012</v>
      </c>
      <c r="D16" s="78">
        <f>DatosMenores!C97</f>
        <v>0</v>
      </c>
    </row>
    <row r="17" spans="2:4" x14ac:dyDescent="0.2">
      <c r="B17" s="235" t="s">
        <v>1678</v>
      </c>
      <c r="C17" s="77" t="s">
        <v>1018</v>
      </c>
      <c r="D17" s="78">
        <f>DatosMenores!C98</f>
        <v>0</v>
      </c>
    </row>
    <row r="18" spans="2:4" x14ac:dyDescent="0.2">
      <c r="B18" s="236"/>
      <c r="C18" s="77" t="s">
        <v>1012</v>
      </c>
      <c r="D18" s="78">
        <f>DatosMenores!C99</f>
        <v>0</v>
      </c>
    </row>
    <row r="19" spans="2:4" ht="22.5" x14ac:dyDescent="0.2">
      <c r="B19" s="82" t="s">
        <v>1679</v>
      </c>
      <c r="C19" s="83"/>
      <c r="D19" s="78">
        <f>DatosMenores!C100</f>
        <v>5</v>
      </c>
    </row>
    <row r="20" spans="2:4" ht="22.5" x14ac:dyDescent="0.2">
      <c r="B20" s="82" t="s">
        <v>1680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521B-11E8-4F22-BB19-EB6C09F5A7C0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1617</v>
      </c>
    </row>
    <row r="4" spans="2:13" ht="39" thickBot="1" x14ac:dyDescent="0.25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35" customHeight="1" x14ac:dyDescent="0.2">
      <c r="B11" s="238" t="s">
        <v>1628</v>
      </c>
      <c r="C11" s="238"/>
      <c r="D11" s="56">
        <f>DatosDelitos!C5+DatosDelitos!C13-DatosDelitos!C17</f>
        <v>2297</v>
      </c>
      <c r="E11" s="57">
        <f>DatosDelitos!H5+DatosDelitos!H13-DatosDelitos!H17</f>
        <v>46</v>
      </c>
      <c r="F11" s="57">
        <f>DatosDelitos!I5+DatosDelitos!I13-DatosDelitos!I17</f>
        <v>31</v>
      </c>
      <c r="G11" s="57">
        <f>DatosDelitos!J5+DatosDelitos!J13-DatosDelitos!J17</f>
        <v>3</v>
      </c>
      <c r="H11" s="58">
        <f>DatosDelitos!K5+DatosDelitos!K13-DatosDelitos!K17</f>
        <v>1</v>
      </c>
      <c r="I11" s="58">
        <f>DatosDelitos!L5+DatosDelitos!L13-DatosDelitos!L17</f>
        <v>0</v>
      </c>
      <c r="J11" s="58">
        <f>DatosDelitos!M5+DatosDelitos!M13-DatosDelitos!M17</f>
        <v>0</v>
      </c>
      <c r="K11" s="58">
        <f>DatosDelitos!O5+DatosDelitos!O13-DatosDelitos!O17</f>
        <v>4</v>
      </c>
      <c r="L11" s="59">
        <f>DatosDelitos!P5+DatosDelitos!P13-DatosDelitos!P17</f>
        <v>52</v>
      </c>
    </row>
    <row r="12" spans="2:13" ht="13.35" customHeight="1" x14ac:dyDescent="0.2">
      <c r="B12" s="239" t="s">
        <v>329</v>
      </c>
      <c r="C12" s="239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9" t="s">
        <v>347</v>
      </c>
      <c r="C13" s="239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9" t="s">
        <v>352</v>
      </c>
      <c r="C14" s="239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9" t="s">
        <v>1629</v>
      </c>
      <c r="C15" s="239"/>
      <c r="D15" s="60">
        <f>DatosDelitos!C17+DatosDelitos!C44</f>
        <v>229</v>
      </c>
      <c r="E15" s="61">
        <f>DatosDelitos!H17+DatosDelitos!H44</f>
        <v>20</v>
      </c>
      <c r="F15" s="61">
        <f>DatosDelitos!I16+DatosDelitos!I44</f>
        <v>4</v>
      </c>
      <c r="G15" s="61">
        <f>DatosDelitos!J17+DatosDelitos!J44</f>
        <v>1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3</v>
      </c>
      <c r="L15" s="62">
        <f>DatosDelitos!P17+DatosDelitos!P44</f>
        <v>99</v>
      </c>
    </row>
    <row r="16" spans="2:13" ht="13.35" customHeight="1" x14ac:dyDescent="0.2">
      <c r="B16" s="239" t="s">
        <v>1630</v>
      </c>
      <c r="C16" s="239"/>
      <c r="D16" s="60">
        <f>DatosDelitos!C30</f>
        <v>189</v>
      </c>
      <c r="E16" s="61">
        <f>DatosDelitos!H30</f>
        <v>14</v>
      </c>
      <c r="F16" s="61">
        <f>DatosDelitos!I30</f>
        <v>12</v>
      </c>
      <c r="G16" s="61">
        <f>DatosDelitos!J30</f>
        <v>0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1</v>
      </c>
      <c r="L16" s="62">
        <f>DatosDelitos!P30</f>
        <v>44</v>
      </c>
    </row>
    <row r="17" spans="2:12" ht="13.35" customHeight="1" x14ac:dyDescent="0.2">
      <c r="B17" s="240" t="s">
        <v>1631</v>
      </c>
      <c r="C17" s="240"/>
      <c r="D17" s="60">
        <f>DatosDelitos!C42-DatosDelitos!C44</f>
        <v>4</v>
      </c>
      <c r="E17" s="61">
        <f>DatosDelitos!H42-DatosDelitos!H44</f>
        <v>0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1</v>
      </c>
    </row>
    <row r="18" spans="2:12" ht="13.35" customHeight="1" x14ac:dyDescent="0.2">
      <c r="B18" s="239" t="s">
        <v>1632</v>
      </c>
      <c r="C18" s="239"/>
      <c r="D18" s="60">
        <f>DatosDelitos!C50</f>
        <v>58</v>
      </c>
      <c r="E18" s="61">
        <f>DatosDelitos!H50</f>
        <v>4</v>
      </c>
      <c r="F18" s="61">
        <f>DatosDelitos!I50</f>
        <v>7</v>
      </c>
      <c r="G18" s="61">
        <f>DatosDelitos!J50</f>
        <v>4</v>
      </c>
      <c r="H18" s="61">
        <f>DatosDelitos!K50</f>
        <v>7</v>
      </c>
      <c r="I18" s="61">
        <f>DatosDelitos!L50</f>
        <v>0</v>
      </c>
      <c r="J18" s="61">
        <f>DatosDelitos!M50</f>
        <v>0</v>
      </c>
      <c r="K18" s="61">
        <f>DatosDelitos!O50</f>
        <v>2</v>
      </c>
      <c r="L18" s="62">
        <f>DatosDelitos!P50</f>
        <v>12</v>
      </c>
    </row>
    <row r="19" spans="2:12" ht="13.35" customHeight="1" x14ac:dyDescent="0.2">
      <c r="B19" s="239" t="s">
        <v>1633</v>
      </c>
      <c r="C19" s="239"/>
      <c r="D19" s="60">
        <f>DatosDelitos!C72</f>
        <v>1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2">
      <c r="B20" s="239" t="s">
        <v>1634</v>
      </c>
      <c r="C20" s="239"/>
      <c r="D20" s="60">
        <f>DatosDelitos!C74</f>
        <v>8</v>
      </c>
      <c r="E20" s="61">
        <f>DatosDelitos!H74</f>
        <v>1</v>
      </c>
      <c r="F20" s="61">
        <f>DatosDelitos!I74</f>
        <v>1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2</v>
      </c>
    </row>
    <row r="21" spans="2:12" ht="13.35" customHeight="1" x14ac:dyDescent="0.2">
      <c r="B21" s="240" t="s">
        <v>1635</v>
      </c>
      <c r="C21" s="240"/>
      <c r="D21" s="60">
        <f>DatosDelitos!C82</f>
        <v>32</v>
      </c>
      <c r="E21" s="61">
        <f>DatosDelitos!H82</f>
        <v>0</v>
      </c>
      <c r="F21" s="61">
        <f>DatosDelitos!I82</f>
        <v>0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0</v>
      </c>
    </row>
    <row r="22" spans="2:12" ht="13.35" customHeight="1" x14ac:dyDescent="0.2">
      <c r="B22" s="239" t="s">
        <v>1636</v>
      </c>
      <c r="C22" s="239"/>
      <c r="D22" s="60">
        <f>DatosDelitos!C85</f>
        <v>41</v>
      </c>
      <c r="E22" s="61">
        <f>DatosDelitos!H85</f>
        <v>16</v>
      </c>
      <c r="F22" s="61">
        <f>DatosDelitos!I85</f>
        <v>11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8</v>
      </c>
    </row>
    <row r="23" spans="2:12" ht="13.35" customHeight="1" x14ac:dyDescent="0.2">
      <c r="B23" s="239" t="s">
        <v>978</v>
      </c>
      <c r="C23" s="239"/>
      <c r="D23" s="60">
        <f>DatosDelitos!C97</f>
        <v>589</v>
      </c>
      <c r="E23" s="61">
        <f>DatosDelitos!H97</f>
        <v>111</v>
      </c>
      <c r="F23" s="61">
        <f>DatosDelitos!I97</f>
        <v>85</v>
      </c>
      <c r="G23" s="61">
        <f>DatosDelitos!J97</f>
        <v>0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14</v>
      </c>
      <c r="L23" s="62">
        <f>DatosDelitos!P97</f>
        <v>84</v>
      </c>
    </row>
    <row r="24" spans="2:12" ht="27" customHeight="1" x14ac:dyDescent="0.2">
      <c r="B24" s="239" t="s">
        <v>1637</v>
      </c>
      <c r="C24" s="239"/>
      <c r="D24" s="60">
        <f>DatosDelitos!C131</f>
        <v>0</v>
      </c>
      <c r="E24" s="61">
        <f>DatosDelitos!H131</f>
        <v>0</v>
      </c>
      <c r="F24" s="61">
        <f>DatosDelitos!I131</f>
        <v>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</v>
      </c>
    </row>
    <row r="25" spans="2:12" ht="13.35" customHeight="1" x14ac:dyDescent="0.2">
      <c r="B25" s="239" t="s">
        <v>1638</v>
      </c>
      <c r="C25" s="239"/>
      <c r="D25" s="60">
        <f>DatosDelitos!C137</f>
        <v>1100</v>
      </c>
      <c r="E25" s="61">
        <f>DatosDelitos!H137</f>
        <v>0</v>
      </c>
      <c r="F25" s="61">
        <f>DatosDelitos!I137</f>
        <v>0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1</v>
      </c>
    </row>
    <row r="26" spans="2:12" ht="13.35" customHeight="1" x14ac:dyDescent="0.2">
      <c r="B26" s="240" t="s">
        <v>1639</v>
      </c>
      <c r="C26" s="240"/>
      <c r="D26" s="60">
        <f>DatosDelitos!C144</f>
        <v>1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9" t="s">
        <v>1640</v>
      </c>
      <c r="C27" s="239"/>
      <c r="D27" s="60">
        <f>DatosDelitos!C147</f>
        <v>28</v>
      </c>
      <c r="E27" s="61">
        <f>DatosDelitos!H147</f>
        <v>4</v>
      </c>
      <c r="F27" s="61">
        <f>DatosDelitos!I147</f>
        <v>5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5</v>
      </c>
    </row>
    <row r="28" spans="2:12" ht="13.35" customHeight="1" x14ac:dyDescent="0.2">
      <c r="B28" s="239" t="s">
        <v>1641</v>
      </c>
      <c r="C28" s="239"/>
      <c r="D28" s="60">
        <f>DatosDelitos!C156+SUM(DatosDelitos!C167:C172)</f>
        <v>9</v>
      </c>
      <c r="E28" s="61">
        <f>DatosDelitos!H156+SUM(DatosDelitos!H167:H172)</f>
        <v>2</v>
      </c>
      <c r="F28" s="61">
        <f>DatosDelitos!I156+SUM(DatosDelitos!I167:I172)</f>
        <v>3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3</v>
      </c>
    </row>
    <row r="29" spans="2:12" ht="13.35" customHeight="1" x14ac:dyDescent="0.2">
      <c r="B29" s="239" t="s">
        <v>1642</v>
      </c>
      <c r="C29" s="239"/>
      <c r="D29" s="60">
        <f>SUM(DatosDelitos!C173:C177)</f>
        <v>45</v>
      </c>
      <c r="E29" s="61">
        <f>SUM(DatosDelitos!H173:H177)</f>
        <v>1</v>
      </c>
      <c r="F29" s="61">
        <f>SUM(DatosDelitos!I173:I177)</f>
        <v>4</v>
      </c>
      <c r="G29" s="61">
        <f>SUM(DatosDelitos!J173:J177)</f>
        <v>1</v>
      </c>
      <c r="H29" s="61">
        <f>SUM(DatosDelitos!K173:K177)</f>
        <v>1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11</v>
      </c>
      <c r="L29" s="61">
        <f>SUM(DatosDelitos!P173:P177)</f>
        <v>22</v>
      </c>
    </row>
    <row r="30" spans="2:12" ht="13.35" customHeight="1" x14ac:dyDescent="0.2">
      <c r="B30" s="239" t="s">
        <v>1643</v>
      </c>
      <c r="C30" s="239"/>
      <c r="D30" s="60">
        <f>DatosDelitos!C178</f>
        <v>137</v>
      </c>
      <c r="E30" s="61">
        <f>DatosDelitos!H178</f>
        <v>26</v>
      </c>
      <c r="F30" s="61">
        <f>DatosDelitos!I178</f>
        <v>19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1</v>
      </c>
      <c r="L30" s="61">
        <f>DatosDelitos!P178</f>
        <v>166</v>
      </c>
    </row>
    <row r="31" spans="2:12" ht="13.35" customHeight="1" x14ac:dyDescent="0.2">
      <c r="B31" s="239" t="s">
        <v>1644</v>
      </c>
      <c r="C31" s="239"/>
      <c r="D31" s="60">
        <f>DatosDelitos!C186</f>
        <v>30</v>
      </c>
      <c r="E31" s="61">
        <f>DatosDelitos!H186</f>
        <v>1</v>
      </c>
      <c r="F31" s="61">
        <f>DatosDelitos!I186</f>
        <v>2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9</v>
      </c>
    </row>
    <row r="32" spans="2:12" ht="13.35" customHeight="1" x14ac:dyDescent="0.2">
      <c r="B32" s="239" t="s">
        <v>1645</v>
      </c>
      <c r="C32" s="239"/>
      <c r="D32" s="60">
        <f>DatosDelitos!C201</f>
        <v>1</v>
      </c>
      <c r="E32" s="61">
        <f>DatosDelitos!H201</f>
        <v>2</v>
      </c>
      <c r="F32" s="61">
        <f>DatosDelitos!I201</f>
        <v>2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0</v>
      </c>
    </row>
    <row r="33" spans="2:13" ht="13.35" customHeight="1" x14ac:dyDescent="0.2">
      <c r="B33" s="239" t="s">
        <v>1646</v>
      </c>
      <c r="C33" s="239"/>
      <c r="D33" s="60">
        <f>DatosDelitos!C223</f>
        <v>91</v>
      </c>
      <c r="E33" s="61">
        <f>DatosDelitos!H223</f>
        <v>32</v>
      </c>
      <c r="F33" s="61">
        <f>DatosDelitos!I223</f>
        <v>25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4</v>
      </c>
      <c r="L33" s="61">
        <f>DatosDelitos!P223</f>
        <v>48</v>
      </c>
    </row>
    <row r="34" spans="2:13" ht="13.35" customHeight="1" x14ac:dyDescent="0.2">
      <c r="B34" s="239" t="s">
        <v>1647</v>
      </c>
      <c r="C34" s="239"/>
      <c r="D34" s="60">
        <f>DatosDelitos!C244</f>
        <v>0</v>
      </c>
      <c r="E34" s="61">
        <f>DatosDelitos!H244</f>
        <v>1</v>
      </c>
      <c r="F34" s="61">
        <f>DatosDelitos!I244</f>
        <v>1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0</v>
      </c>
    </row>
    <row r="35" spans="2:13" ht="13.35" customHeight="1" x14ac:dyDescent="0.2">
      <c r="B35" s="239" t="s">
        <v>1648</v>
      </c>
      <c r="C35" s="239"/>
      <c r="D35" s="60">
        <f>DatosDelitos!C271</f>
        <v>47</v>
      </c>
      <c r="E35" s="61">
        <f>DatosDelitos!H271</f>
        <v>11</v>
      </c>
      <c r="F35" s="61">
        <f>DatosDelitos!I271</f>
        <v>9</v>
      </c>
      <c r="G35" s="61">
        <f>DatosDelitos!J271</f>
        <v>0</v>
      </c>
      <c r="H35" s="61">
        <f>DatosDelitos!K271</f>
        <v>1</v>
      </c>
      <c r="I35" s="61">
        <f>DatosDelitos!L271</f>
        <v>0</v>
      </c>
      <c r="J35" s="61">
        <f>DatosDelitos!M271</f>
        <v>0</v>
      </c>
      <c r="K35" s="61">
        <f>DatosDelitos!O271</f>
        <v>14</v>
      </c>
      <c r="L35" s="61">
        <f>DatosDelitos!P271</f>
        <v>30</v>
      </c>
    </row>
    <row r="36" spans="2:13" ht="38.25" customHeight="1" x14ac:dyDescent="0.2">
      <c r="B36" s="239" t="s">
        <v>1649</v>
      </c>
      <c r="C36" s="239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9" t="s">
        <v>1650</v>
      </c>
      <c r="C37" s="239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9" t="s">
        <v>1651</v>
      </c>
      <c r="C38" s="239"/>
      <c r="D38" s="60">
        <f>DatosDelitos!C312+DatosDelitos!C318+DatosDelitos!C320</f>
        <v>3</v>
      </c>
      <c r="E38" s="61">
        <f>DatosDelitos!H312+DatosDelitos!H318+DatosDelitos!H320</f>
        <v>1</v>
      </c>
      <c r="F38" s="61">
        <f>DatosDelitos!I312+DatosDelitos!I318+DatosDelitos!I320</f>
        <v>1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0</v>
      </c>
    </row>
    <row r="39" spans="2:13" ht="13.35" customHeight="1" x14ac:dyDescent="0.2">
      <c r="B39" s="239" t="s">
        <v>1652</v>
      </c>
      <c r="C39" s="239"/>
      <c r="D39" s="60">
        <f>DatosDelitos!C323</f>
        <v>550</v>
      </c>
      <c r="E39" s="61">
        <f>DatosDelitos!H323</f>
        <v>0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35" customHeight="1" x14ac:dyDescent="0.2">
      <c r="B40" s="239" t="s">
        <v>1653</v>
      </c>
      <c r="C40" s="239"/>
      <c r="D40" s="60">
        <f>DatosDelitos!C325</f>
        <v>0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9" t="s">
        <v>952</v>
      </c>
      <c r="C41" s="239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9" t="s">
        <v>1654</v>
      </c>
      <c r="C42" s="239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2" t="s">
        <v>956</v>
      </c>
      <c r="C43" s="242"/>
      <c r="D43" s="63">
        <f>SUM(D11:D42)</f>
        <v>5490</v>
      </c>
      <c r="E43" s="63">
        <f t="shared" ref="E43:L43" si="0">SUM(E11:E42)</f>
        <v>293</v>
      </c>
      <c r="F43" s="63">
        <f t="shared" si="0"/>
        <v>222</v>
      </c>
      <c r="G43" s="63">
        <f t="shared" si="0"/>
        <v>9</v>
      </c>
      <c r="H43" s="63">
        <f t="shared" si="0"/>
        <v>10</v>
      </c>
      <c r="I43" s="63">
        <f t="shared" si="0"/>
        <v>0</v>
      </c>
      <c r="J43" s="63">
        <f t="shared" si="0"/>
        <v>0</v>
      </c>
      <c r="K43" s="63">
        <f t="shared" si="0"/>
        <v>54</v>
      </c>
      <c r="L43" s="63">
        <f t="shared" si="0"/>
        <v>587</v>
      </c>
    </row>
    <row r="46" spans="2:13" ht="15.75" x14ac:dyDescent="0.2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1618</v>
      </c>
      <c r="E48" s="42" t="s">
        <v>1619</v>
      </c>
    </row>
    <row r="49" spans="2:5" ht="13.35" customHeight="1" x14ac:dyDescent="0.25">
      <c r="B49" s="241" t="s">
        <v>1656</v>
      </c>
      <c r="C49" s="241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1" t="s">
        <v>1657</v>
      </c>
      <c r="C50" s="241"/>
      <c r="D50" s="66">
        <f>DatosDelitos!F13-DatosDelitos!F17</f>
        <v>13</v>
      </c>
      <c r="E50" s="66">
        <f>DatosDelitos!G13-DatosDelitos!G17</f>
        <v>3</v>
      </c>
    </row>
    <row r="51" spans="2:5" ht="13.35" customHeight="1" x14ac:dyDescent="0.25">
      <c r="B51" s="241" t="s">
        <v>329</v>
      </c>
      <c r="C51" s="241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1" t="s">
        <v>347</v>
      </c>
      <c r="C52" s="241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1" t="s">
        <v>352</v>
      </c>
      <c r="C53" s="241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1" t="s">
        <v>1629</v>
      </c>
      <c r="C54" s="241"/>
      <c r="D54" s="66">
        <f>DatosDelitos!F17+DatosDelitos!F44</f>
        <v>194</v>
      </c>
      <c r="E54" s="66">
        <f>DatosDelitos!G17+DatosDelitos!G44</f>
        <v>102</v>
      </c>
    </row>
    <row r="55" spans="2:5" ht="13.35" customHeight="1" x14ac:dyDescent="0.25">
      <c r="B55" s="241" t="s">
        <v>1630</v>
      </c>
      <c r="C55" s="241"/>
      <c r="D55" s="66">
        <f>DatosDelitos!F30</f>
        <v>25</v>
      </c>
      <c r="E55" s="66">
        <f>DatosDelitos!G30</f>
        <v>14</v>
      </c>
    </row>
    <row r="56" spans="2:5" ht="13.35" customHeight="1" x14ac:dyDescent="0.25">
      <c r="B56" s="241" t="s">
        <v>1631</v>
      </c>
      <c r="C56" s="241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1" t="s">
        <v>1632</v>
      </c>
      <c r="C57" s="241"/>
      <c r="D57" s="66">
        <f>DatosDelitos!F50</f>
        <v>3</v>
      </c>
      <c r="E57" s="66">
        <f>DatosDelitos!G50</f>
        <v>3</v>
      </c>
    </row>
    <row r="58" spans="2:5" ht="13.35" customHeight="1" x14ac:dyDescent="0.25">
      <c r="B58" s="241" t="s">
        <v>1633</v>
      </c>
      <c r="C58" s="241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1" t="s">
        <v>1658</v>
      </c>
      <c r="C59" s="241"/>
      <c r="D59" s="66">
        <f>DatosDelitos!F74</f>
        <v>0</v>
      </c>
      <c r="E59" s="66">
        <f>DatosDelitos!G74</f>
        <v>0</v>
      </c>
    </row>
    <row r="60" spans="2:5" ht="13.35" customHeight="1" x14ac:dyDescent="0.25">
      <c r="B60" s="241" t="s">
        <v>1635</v>
      </c>
      <c r="C60" s="241"/>
      <c r="D60" s="66">
        <f>DatosDelitos!F82</f>
        <v>1</v>
      </c>
      <c r="E60" s="66">
        <f>DatosDelitos!G82</f>
        <v>0</v>
      </c>
    </row>
    <row r="61" spans="2:5" ht="13.35" customHeight="1" x14ac:dyDescent="0.25">
      <c r="B61" s="241" t="s">
        <v>1636</v>
      </c>
      <c r="C61" s="241"/>
      <c r="D61" s="66">
        <f>DatosDelitos!F85</f>
        <v>5</v>
      </c>
      <c r="E61" s="66">
        <f>DatosDelitos!G85</f>
        <v>1</v>
      </c>
    </row>
    <row r="62" spans="2:5" ht="13.35" customHeight="1" x14ac:dyDescent="0.25">
      <c r="B62" s="241" t="s">
        <v>978</v>
      </c>
      <c r="C62" s="241"/>
      <c r="D62" s="66">
        <f>DatosDelitos!F97</f>
        <v>29</v>
      </c>
      <c r="E62" s="66">
        <f>DatosDelitos!G97</f>
        <v>18</v>
      </c>
    </row>
    <row r="63" spans="2:5" ht="27" customHeight="1" x14ac:dyDescent="0.25">
      <c r="B63" s="241" t="s">
        <v>1659</v>
      </c>
      <c r="C63" s="241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1" t="s">
        <v>1638</v>
      </c>
      <c r="C64" s="241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1" t="s">
        <v>1639</v>
      </c>
      <c r="C65" s="241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1" t="s">
        <v>1640</v>
      </c>
      <c r="C66" s="241"/>
      <c r="D66" s="66">
        <f>DatosDelitos!F147</f>
        <v>2</v>
      </c>
      <c r="E66" s="66">
        <f>DatosDelitos!G147</f>
        <v>2</v>
      </c>
    </row>
    <row r="67" spans="2:5" ht="13.35" customHeight="1" x14ac:dyDescent="0.25">
      <c r="B67" s="241" t="s">
        <v>1641</v>
      </c>
      <c r="C67" s="241"/>
      <c r="D67" s="66">
        <f>DatosDelitos!F156+SUM(DatosDelitos!F167:G172)</f>
        <v>1</v>
      </c>
      <c r="E67" s="66">
        <f>DatosDelitos!G156+SUM(DatosDelitos!G167:H172)</f>
        <v>1</v>
      </c>
    </row>
    <row r="68" spans="2:5" ht="13.35" customHeight="1" x14ac:dyDescent="0.25">
      <c r="B68" s="241" t="s">
        <v>1642</v>
      </c>
      <c r="C68" s="241"/>
      <c r="D68" s="66">
        <f>SUM(DatosDelitos!F173:G177)</f>
        <v>0</v>
      </c>
      <c r="E68" s="66">
        <f>SUM(DatosDelitos!G173:H177)</f>
        <v>1</v>
      </c>
    </row>
    <row r="69" spans="2:5" ht="13.35" customHeight="1" x14ac:dyDescent="0.25">
      <c r="B69" s="241" t="s">
        <v>1643</v>
      </c>
      <c r="C69" s="241"/>
      <c r="D69" s="66">
        <f>DatosDelitos!F178</f>
        <v>185</v>
      </c>
      <c r="E69" s="66">
        <f>DatosDelitos!G178</f>
        <v>142</v>
      </c>
    </row>
    <row r="70" spans="2:5" ht="13.35" customHeight="1" x14ac:dyDescent="0.25">
      <c r="B70" s="241" t="s">
        <v>1644</v>
      </c>
      <c r="C70" s="241"/>
      <c r="D70" s="66">
        <f>DatosDelitos!F186</f>
        <v>4</v>
      </c>
      <c r="E70" s="66">
        <f>DatosDelitos!G186</f>
        <v>3</v>
      </c>
    </row>
    <row r="71" spans="2:5" ht="13.35" customHeight="1" x14ac:dyDescent="0.25">
      <c r="B71" s="241" t="s">
        <v>1645</v>
      </c>
      <c r="C71" s="241"/>
      <c r="D71" s="66">
        <f>DatosDelitos!F201</f>
        <v>0</v>
      </c>
      <c r="E71" s="66">
        <f>DatosDelitos!G201</f>
        <v>0</v>
      </c>
    </row>
    <row r="72" spans="2:5" ht="13.35" customHeight="1" x14ac:dyDescent="0.25">
      <c r="B72" s="241" t="s">
        <v>1646</v>
      </c>
      <c r="C72" s="241"/>
      <c r="D72" s="66">
        <f>DatosDelitos!F223</f>
        <v>7</v>
      </c>
      <c r="E72" s="66">
        <f>DatosDelitos!G223</f>
        <v>6</v>
      </c>
    </row>
    <row r="73" spans="2:5" ht="13.35" customHeight="1" x14ac:dyDescent="0.25">
      <c r="B73" s="241" t="s">
        <v>1647</v>
      </c>
      <c r="C73" s="241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1" t="s">
        <v>1648</v>
      </c>
      <c r="C74" s="241"/>
      <c r="D74" s="66">
        <f>DatosDelitos!F271</f>
        <v>23</v>
      </c>
      <c r="E74" s="66">
        <f>DatosDelitos!G271</f>
        <v>14</v>
      </c>
    </row>
    <row r="75" spans="2:5" ht="38.25" customHeight="1" x14ac:dyDescent="0.25">
      <c r="B75" s="241" t="s">
        <v>1649</v>
      </c>
      <c r="C75" s="241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1" t="s">
        <v>1650</v>
      </c>
      <c r="C76" s="241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1" t="s">
        <v>1651</v>
      </c>
      <c r="C77" s="241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1" t="s">
        <v>1652</v>
      </c>
      <c r="C78" s="241"/>
      <c r="D78" s="66">
        <f>DatosDelitos!F323</f>
        <v>0</v>
      </c>
      <c r="E78" s="66">
        <f>DatosDelitos!G323</f>
        <v>0</v>
      </c>
    </row>
    <row r="79" spans="2:5" ht="15" customHeight="1" x14ac:dyDescent="0.25">
      <c r="B79" s="243" t="s">
        <v>1653</v>
      </c>
      <c r="C79" s="243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3" t="s">
        <v>952</v>
      </c>
      <c r="C80" s="243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3" t="s">
        <v>1654</v>
      </c>
      <c r="C81" s="243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3" t="s">
        <v>1660</v>
      </c>
      <c r="C82" s="243"/>
      <c r="D82" s="66">
        <f>SUM(D49:D81)</f>
        <v>492</v>
      </c>
      <c r="E82" s="66">
        <f>SUM(E49:E81)</f>
        <v>310</v>
      </c>
    </row>
    <row r="84" spans="2:13" s="69" customFormat="1" ht="15.75" x14ac:dyDescent="0.2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1" t="s">
        <v>1628</v>
      </c>
      <c r="C87" s="241"/>
      <c r="D87" s="66">
        <f>DatosDelitos!N5+DatosDelitos!N13-DatosDelitos!N17</f>
        <v>2</v>
      </c>
    </row>
    <row r="88" spans="2:13" ht="13.35" customHeight="1" x14ac:dyDescent="0.25">
      <c r="B88" s="241" t="s">
        <v>329</v>
      </c>
      <c r="C88" s="241"/>
      <c r="D88" s="66">
        <f>DatosDelitos!N10</f>
        <v>0</v>
      </c>
    </row>
    <row r="89" spans="2:13" ht="13.35" customHeight="1" x14ac:dyDescent="0.25">
      <c r="B89" s="241" t="s">
        <v>347</v>
      </c>
      <c r="C89" s="241"/>
      <c r="D89" s="66">
        <f>DatosDelitos!N20</f>
        <v>0</v>
      </c>
    </row>
    <row r="90" spans="2:13" ht="13.35" customHeight="1" x14ac:dyDescent="0.25">
      <c r="B90" s="241" t="s">
        <v>352</v>
      </c>
      <c r="C90" s="241"/>
      <c r="D90" s="66">
        <f>DatosDelitos!N23</f>
        <v>0</v>
      </c>
    </row>
    <row r="91" spans="2:13" ht="13.35" customHeight="1" x14ac:dyDescent="0.25">
      <c r="B91" s="241" t="s">
        <v>1662</v>
      </c>
      <c r="C91" s="241"/>
      <c r="D91" s="66">
        <f>SUM(DatosDelitos!N17,DatosDelitos!N44)</f>
        <v>0</v>
      </c>
    </row>
    <row r="92" spans="2:13" ht="13.35" customHeight="1" x14ac:dyDescent="0.25">
      <c r="B92" s="241" t="s">
        <v>1630</v>
      </c>
      <c r="C92" s="241"/>
      <c r="D92" s="66">
        <f>DatosDelitos!N30</f>
        <v>3</v>
      </c>
    </row>
    <row r="93" spans="2:13" ht="13.35" customHeight="1" x14ac:dyDescent="0.25">
      <c r="B93" s="241" t="s">
        <v>1631</v>
      </c>
      <c r="C93" s="241"/>
      <c r="D93" s="66">
        <f>DatosDelitos!N42-DatosDelitos!N44</f>
        <v>0</v>
      </c>
    </row>
    <row r="94" spans="2:13" ht="13.35" customHeight="1" x14ac:dyDescent="0.25">
      <c r="B94" s="241" t="s">
        <v>1632</v>
      </c>
      <c r="C94" s="241"/>
      <c r="D94" s="66">
        <f>DatosDelitos!N50</f>
        <v>3</v>
      </c>
    </row>
    <row r="95" spans="2:13" ht="13.35" customHeight="1" x14ac:dyDescent="0.25">
      <c r="B95" s="241" t="s">
        <v>1633</v>
      </c>
      <c r="C95" s="241"/>
      <c r="D95" s="66">
        <f>DatosDelitos!N72</f>
        <v>0</v>
      </c>
    </row>
    <row r="96" spans="2:13" ht="27" customHeight="1" x14ac:dyDescent="0.25">
      <c r="B96" s="241" t="s">
        <v>1658</v>
      </c>
      <c r="C96" s="241"/>
      <c r="D96" s="66">
        <f>DatosDelitos!N74</f>
        <v>0</v>
      </c>
    </row>
    <row r="97" spans="2:4" ht="13.35" customHeight="1" x14ac:dyDescent="0.25">
      <c r="B97" s="241" t="s">
        <v>1635</v>
      </c>
      <c r="C97" s="241"/>
      <c r="D97" s="66">
        <f>DatosDelitos!N82</f>
        <v>0</v>
      </c>
    </row>
    <row r="98" spans="2:4" ht="13.35" customHeight="1" x14ac:dyDescent="0.25">
      <c r="B98" s="241" t="s">
        <v>1636</v>
      </c>
      <c r="C98" s="241"/>
      <c r="D98" s="66">
        <f>DatosDelitos!N85</f>
        <v>0</v>
      </c>
    </row>
    <row r="99" spans="2:4" ht="13.35" customHeight="1" x14ac:dyDescent="0.25">
      <c r="B99" s="241" t="s">
        <v>978</v>
      </c>
      <c r="C99" s="241"/>
      <c r="D99" s="66">
        <f>DatosDelitos!N97</f>
        <v>4</v>
      </c>
    </row>
    <row r="100" spans="2:4" ht="27" customHeight="1" x14ac:dyDescent="0.25">
      <c r="B100" s="241" t="s">
        <v>1659</v>
      </c>
      <c r="C100" s="241"/>
      <c r="D100" s="66">
        <f>DatosDelitos!N131</f>
        <v>0</v>
      </c>
    </row>
    <row r="101" spans="2:4" ht="13.35" customHeight="1" x14ac:dyDescent="0.25">
      <c r="B101" s="241" t="s">
        <v>1638</v>
      </c>
      <c r="C101" s="241"/>
      <c r="D101" s="66">
        <f>DatosDelitos!N137</f>
        <v>1</v>
      </c>
    </row>
    <row r="102" spans="2:4" ht="13.35" customHeight="1" x14ac:dyDescent="0.25">
      <c r="B102" s="241" t="s">
        <v>1639</v>
      </c>
      <c r="C102" s="241"/>
      <c r="D102" s="66">
        <f>DatosDelitos!N144</f>
        <v>0</v>
      </c>
    </row>
    <row r="103" spans="2:4" ht="13.35" customHeight="1" x14ac:dyDescent="0.25">
      <c r="B103" s="241" t="s">
        <v>1663</v>
      </c>
      <c r="C103" s="241"/>
      <c r="D103" s="66">
        <f>DatosDelitos!N148</f>
        <v>4</v>
      </c>
    </row>
    <row r="104" spans="2:4" ht="13.35" customHeight="1" x14ac:dyDescent="0.25">
      <c r="B104" s="241" t="s">
        <v>1206</v>
      </c>
      <c r="C104" s="241"/>
      <c r="D104" s="66">
        <f>SUM(DatosDelitos!N149,DatosDelitos!N150)</f>
        <v>0</v>
      </c>
    </row>
    <row r="105" spans="2:4" ht="13.35" customHeight="1" x14ac:dyDescent="0.25">
      <c r="B105" s="241" t="s">
        <v>1204</v>
      </c>
      <c r="C105" s="241"/>
      <c r="D105" s="66">
        <f>SUM(DatosDelitos!N151:N155)</f>
        <v>12</v>
      </c>
    </row>
    <row r="106" spans="2:4" ht="13.35" customHeight="1" x14ac:dyDescent="0.25">
      <c r="B106" s="241" t="s">
        <v>1641</v>
      </c>
      <c r="C106" s="241"/>
      <c r="D106" s="66">
        <f>SUM(SUM(DatosDelitos!N157:N160),SUM(DatosDelitos!N167:N172))</f>
        <v>0</v>
      </c>
    </row>
    <row r="107" spans="2:4" ht="13.35" customHeight="1" x14ac:dyDescent="0.25">
      <c r="B107" s="241" t="s">
        <v>1664</v>
      </c>
      <c r="C107" s="241"/>
      <c r="D107" s="66">
        <f>SUM(DatosDelitos!N161:N165)</f>
        <v>2</v>
      </c>
    </row>
    <row r="108" spans="2:4" ht="13.35" customHeight="1" x14ac:dyDescent="0.25">
      <c r="B108" s="241" t="s">
        <v>1642</v>
      </c>
      <c r="C108" s="241"/>
      <c r="D108" s="66">
        <f>SUM(DatosDelitos!N173:N177)</f>
        <v>0</v>
      </c>
    </row>
    <row r="109" spans="2:4" ht="13.35" customHeight="1" x14ac:dyDescent="0.25">
      <c r="B109" s="241" t="s">
        <v>1643</v>
      </c>
      <c r="C109" s="241"/>
      <c r="D109" s="66">
        <f>DatosDelitos!N178</f>
        <v>2</v>
      </c>
    </row>
    <row r="110" spans="2:4" ht="13.35" customHeight="1" x14ac:dyDescent="0.25">
      <c r="B110" s="241" t="s">
        <v>1644</v>
      </c>
      <c r="C110" s="241"/>
      <c r="D110" s="66">
        <f>DatosDelitos!N186</f>
        <v>3</v>
      </c>
    </row>
    <row r="111" spans="2:4" ht="13.35" customHeight="1" x14ac:dyDescent="0.25">
      <c r="B111" s="241" t="s">
        <v>1645</v>
      </c>
      <c r="C111" s="241"/>
      <c r="D111" s="66">
        <f>DatosDelitos!N201</f>
        <v>11</v>
      </c>
    </row>
    <row r="112" spans="2:4" ht="13.35" customHeight="1" x14ac:dyDescent="0.25">
      <c r="B112" s="241" t="s">
        <v>1646</v>
      </c>
      <c r="C112" s="241"/>
      <c r="D112" s="66">
        <f>DatosDelitos!N223</f>
        <v>0</v>
      </c>
    </row>
    <row r="113" spans="2:4" ht="13.35" customHeight="1" x14ac:dyDescent="0.25">
      <c r="B113" s="241" t="s">
        <v>1647</v>
      </c>
      <c r="C113" s="241"/>
      <c r="D113" s="66">
        <f>DatosDelitos!N244</f>
        <v>1</v>
      </c>
    </row>
    <row r="114" spans="2:4" ht="13.35" customHeight="1" x14ac:dyDescent="0.25">
      <c r="B114" s="241" t="s">
        <v>1648</v>
      </c>
      <c r="C114" s="241"/>
      <c r="D114" s="66">
        <f>DatosDelitos!N271</f>
        <v>1</v>
      </c>
    </row>
    <row r="115" spans="2:4" ht="38.25" customHeight="1" x14ac:dyDescent="0.25">
      <c r="B115" s="241" t="s">
        <v>1649</v>
      </c>
      <c r="C115" s="241"/>
      <c r="D115" s="66">
        <f>DatosDelitos!N301</f>
        <v>0</v>
      </c>
    </row>
    <row r="116" spans="2:4" ht="13.35" customHeight="1" x14ac:dyDescent="0.25">
      <c r="B116" s="241" t="s">
        <v>1650</v>
      </c>
      <c r="C116" s="241"/>
      <c r="D116" s="66">
        <f>DatosDelitos!N305</f>
        <v>0</v>
      </c>
    </row>
    <row r="117" spans="2:4" ht="13.35" customHeight="1" x14ac:dyDescent="0.25">
      <c r="B117" s="241" t="s">
        <v>1651</v>
      </c>
      <c r="C117" s="241"/>
      <c r="D117" s="66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6">
        <f>DatosDelitos!N318</f>
        <v>0</v>
      </c>
    </row>
    <row r="119" spans="2:4" ht="14.1" customHeight="1" x14ac:dyDescent="0.25">
      <c r="B119" s="241" t="s">
        <v>1652</v>
      </c>
      <c r="C119" s="241"/>
      <c r="D119" s="66">
        <f>DatosDelitos!N323</f>
        <v>3</v>
      </c>
    </row>
    <row r="120" spans="2:4" ht="12.75" customHeight="1" x14ac:dyDescent="0.25">
      <c r="B120" s="243" t="s">
        <v>1653</v>
      </c>
      <c r="C120" s="243"/>
      <c r="D120" s="66">
        <f>DatosDelitos!N325</f>
        <v>0</v>
      </c>
    </row>
    <row r="121" spans="2:4" ht="15" customHeight="1" x14ac:dyDescent="0.25">
      <c r="B121" s="243" t="s">
        <v>952</v>
      </c>
      <c r="C121" s="243"/>
      <c r="D121" s="66">
        <f>DatosDelitos!N337</f>
        <v>0</v>
      </c>
    </row>
    <row r="122" spans="2:4" ht="15" customHeight="1" x14ac:dyDescent="0.25">
      <c r="B122" s="243" t="s">
        <v>1654</v>
      </c>
      <c r="C122" s="243"/>
      <c r="D122" s="66">
        <f>DatosDelitos!N339</f>
        <v>0</v>
      </c>
    </row>
    <row r="123" spans="2:4" ht="15" customHeight="1" x14ac:dyDescent="0.25">
      <c r="B123" s="241" t="s">
        <v>1660</v>
      </c>
      <c r="C123" s="241"/>
      <c r="D123" s="66">
        <f>SUM(D87:D122)</f>
        <v>52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5" t="s">
        <v>318</v>
      </c>
      <c r="B5" s="196"/>
      <c r="C5" s="22">
        <v>6</v>
      </c>
      <c r="D5" s="22">
        <v>7</v>
      </c>
      <c r="E5" s="23">
        <v>-0.14285714285714299</v>
      </c>
      <c r="F5" s="22">
        <v>0</v>
      </c>
      <c r="G5" s="22">
        <v>0</v>
      </c>
      <c r="H5" s="22">
        <v>0</v>
      </c>
      <c r="I5" s="22">
        <v>0</v>
      </c>
      <c r="J5" s="22">
        <v>1</v>
      </c>
      <c r="K5" s="22">
        <v>0</v>
      </c>
      <c r="L5" s="22">
        <v>0</v>
      </c>
      <c r="M5" s="22">
        <v>0</v>
      </c>
      <c r="N5" s="22">
        <v>0</v>
      </c>
      <c r="O5" s="22">
        <v>2</v>
      </c>
      <c r="P5" s="24">
        <v>0</v>
      </c>
    </row>
    <row r="6" spans="1:16" x14ac:dyDescent="0.25">
      <c r="A6" s="25" t="s">
        <v>319</v>
      </c>
      <c r="B6" s="25" t="s">
        <v>320</v>
      </c>
      <c r="C6" s="12">
        <v>1</v>
      </c>
      <c r="D6" s="12">
        <v>1</v>
      </c>
      <c r="E6" s="26">
        <v>0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0">
        <v>0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5</v>
      </c>
      <c r="D8" s="12">
        <v>6</v>
      </c>
      <c r="E8" s="26">
        <v>-0.16666666666666699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0">
        <v>0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5" t="s">
        <v>327</v>
      </c>
      <c r="B10" s="196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5" t="s">
        <v>332</v>
      </c>
      <c r="B13" s="196"/>
      <c r="C13" s="22">
        <v>2468</v>
      </c>
      <c r="D13" s="22">
        <v>2615</v>
      </c>
      <c r="E13" s="23">
        <v>-5.6214149139579297E-2</v>
      </c>
      <c r="F13" s="22">
        <v>166</v>
      </c>
      <c r="G13" s="22">
        <v>94</v>
      </c>
      <c r="H13" s="22">
        <v>64</v>
      </c>
      <c r="I13" s="22">
        <v>42</v>
      </c>
      <c r="J13" s="22">
        <v>2</v>
      </c>
      <c r="K13" s="22">
        <v>1</v>
      </c>
      <c r="L13" s="22">
        <v>0</v>
      </c>
      <c r="M13" s="22">
        <v>0</v>
      </c>
      <c r="N13" s="22">
        <v>2</v>
      </c>
      <c r="O13" s="22">
        <v>5</v>
      </c>
      <c r="P13" s="24">
        <v>126</v>
      </c>
    </row>
    <row r="14" spans="1:16" x14ac:dyDescent="0.25">
      <c r="A14" s="25" t="s">
        <v>333</v>
      </c>
      <c r="B14" s="25" t="s">
        <v>334</v>
      </c>
      <c r="C14" s="12">
        <v>1447</v>
      </c>
      <c r="D14" s="12">
        <v>1512</v>
      </c>
      <c r="E14" s="26">
        <v>-4.2989417989418001E-2</v>
      </c>
      <c r="F14" s="12">
        <v>13</v>
      </c>
      <c r="G14" s="12">
        <v>3</v>
      </c>
      <c r="H14" s="12">
        <v>41</v>
      </c>
      <c r="I14" s="12">
        <v>26</v>
      </c>
      <c r="J14" s="12">
        <v>2</v>
      </c>
      <c r="K14" s="12">
        <v>0</v>
      </c>
      <c r="L14" s="12">
        <v>0</v>
      </c>
      <c r="M14" s="12">
        <v>0</v>
      </c>
      <c r="N14" s="12">
        <v>2</v>
      </c>
      <c r="O14" s="12">
        <v>1</v>
      </c>
      <c r="P14" s="20">
        <v>46</v>
      </c>
    </row>
    <row r="15" spans="1:16" x14ac:dyDescent="0.25">
      <c r="A15" s="25" t="s">
        <v>335</v>
      </c>
      <c r="B15" s="25" t="s">
        <v>336</v>
      </c>
      <c r="C15" s="12">
        <v>6</v>
      </c>
      <c r="D15" s="12">
        <v>5</v>
      </c>
      <c r="E15" s="26">
        <v>0.2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20">
        <v>3</v>
      </c>
    </row>
    <row r="16" spans="1:16" x14ac:dyDescent="0.25">
      <c r="A16" s="25" t="s">
        <v>337</v>
      </c>
      <c r="B16" s="25" t="s">
        <v>338</v>
      </c>
      <c r="C16" s="12">
        <v>838</v>
      </c>
      <c r="D16" s="12">
        <v>935</v>
      </c>
      <c r="E16" s="26">
        <v>-0.103743315508021</v>
      </c>
      <c r="F16" s="12">
        <v>0</v>
      </c>
      <c r="G16" s="12">
        <v>0</v>
      </c>
      <c r="H16" s="12">
        <v>5</v>
      </c>
      <c r="I16" s="12">
        <v>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3</v>
      </c>
    </row>
    <row r="17" spans="1:16" ht="33.75" x14ac:dyDescent="0.25">
      <c r="A17" s="25" t="s">
        <v>339</v>
      </c>
      <c r="B17" s="25" t="s">
        <v>340</v>
      </c>
      <c r="C17" s="12">
        <v>177</v>
      </c>
      <c r="D17" s="12">
        <v>163</v>
      </c>
      <c r="E17" s="26">
        <v>8.5889570552147201E-2</v>
      </c>
      <c r="F17" s="12">
        <v>153</v>
      </c>
      <c r="G17" s="12">
        <v>91</v>
      </c>
      <c r="H17" s="12">
        <v>18</v>
      </c>
      <c r="I17" s="12">
        <v>11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3</v>
      </c>
      <c r="P17" s="20">
        <v>74</v>
      </c>
    </row>
    <row r="18" spans="1:16" x14ac:dyDescent="0.25">
      <c r="A18" s="25" t="s">
        <v>341</v>
      </c>
      <c r="B18" s="25" t="s">
        <v>342</v>
      </c>
      <c r="C18" s="12">
        <v>0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5" t="s">
        <v>345</v>
      </c>
      <c r="B20" s="196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5" t="s">
        <v>363</v>
      </c>
      <c r="B30" s="196"/>
      <c r="C30" s="22">
        <v>189</v>
      </c>
      <c r="D30" s="22">
        <v>264</v>
      </c>
      <c r="E30" s="23">
        <v>-0.28409090909090901</v>
      </c>
      <c r="F30" s="22">
        <v>25</v>
      </c>
      <c r="G30" s="22">
        <v>14</v>
      </c>
      <c r="H30" s="22">
        <v>14</v>
      </c>
      <c r="I30" s="22">
        <v>12</v>
      </c>
      <c r="J30" s="22">
        <v>0</v>
      </c>
      <c r="K30" s="22">
        <v>0</v>
      </c>
      <c r="L30" s="22">
        <v>0</v>
      </c>
      <c r="M30" s="22">
        <v>0</v>
      </c>
      <c r="N30" s="22">
        <v>3</v>
      </c>
      <c r="O30" s="22">
        <v>1</v>
      </c>
      <c r="P30" s="24">
        <v>44</v>
      </c>
    </row>
    <row r="31" spans="1:16" x14ac:dyDescent="0.25">
      <c r="A31" s="25" t="s">
        <v>364</v>
      </c>
      <c r="B31" s="25" t="s">
        <v>365</v>
      </c>
      <c r="C31" s="12">
        <v>0</v>
      </c>
      <c r="D31" s="12">
        <v>9</v>
      </c>
      <c r="E31" s="26">
        <v>-1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108</v>
      </c>
      <c r="D33" s="12">
        <v>171</v>
      </c>
      <c r="E33" s="26">
        <v>-0.36842105263157898</v>
      </c>
      <c r="F33" s="12">
        <v>5</v>
      </c>
      <c r="G33" s="12">
        <v>1</v>
      </c>
      <c r="H33" s="12">
        <v>7</v>
      </c>
      <c r="I33" s="12">
        <v>9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20">
        <v>5</v>
      </c>
    </row>
    <row r="34" spans="1:16" x14ac:dyDescent="0.25">
      <c r="A34" s="25" t="s">
        <v>370</v>
      </c>
      <c r="B34" s="25" t="s">
        <v>371</v>
      </c>
      <c r="C34" s="12">
        <v>4</v>
      </c>
      <c r="D34" s="12">
        <v>0</v>
      </c>
      <c r="E34" s="26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16</v>
      </c>
      <c r="D35" s="12">
        <v>23</v>
      </c>
      <c r="E35" s="26">
        <v>-0.30434782608695599</v>
      </c>
      <c r="F35" s="12">
        <v>4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0">
        <v>2</v>
      </c>
    </row>
    <row r="36" spans="1:16" ht="22.5" x14ac:dyDescent="0.25">
      <c r="A36" s="25" t="s">
        <v>374</v>
      </c>
      <c r="B36" s="25" t="s">
        <v>375</v>
      </c>
      <c r="C36" s="12">
        <v>23</v>
      </c>
      <c r="D36" s="12">
        <v>31</v>
      </c>
      <c r="E36" s="26">
        <v>-0.25806451612903197</v>
      </c>
      <c r="F36" s="12">
        <v>9</v>
      </c>
      <c r="G36" s="12">
        <v>6</v>
      </c>
      <c r="H36" s="12">
        <v>4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14</v>
      </c>
    </row>
    <row r="37" spans="1:16" ht="22.5" x14ac:dyDescent="0.25">
      <c r="A37" s="25" t="s">
        <v>376</v>
      </c>
      <c r="B37" s="25" t="s">
        <v>377</v>
      </c>
      <c r="C37" s="12">
        <v>6</v>
      </c>
      <c r="D37" s="12">
        <v>14</v>
      </c>
      <c r="E37" s="26">
        <v>-0.57142857142857095</v>
      </c>
      <c r="F37" s="12">
        <v>5</v>
      </c>
      <c r="G37" s="12">
        <v>6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11</v>
      </c>
    </row>
    <row r="38" spans="1:16" ht="22.5" x14ac:dyDescent="0.25">
      <c r="A38" s="25" t="s">
        <v>378</v>
      </c>
      <c r="B38" s="25" t="s">
        <v>379</v>
      </c>
      <c r="C38" s="12">
        <v>3</v>
      </c>
      <c r="D38" s="12">
        <v>4</v>
      </c>
      <c r="E38" s="26">
        <v>-0.25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11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29</v>
      </c>
      <c r="D41" s="12">
        <v>12</v>
      </c>
      <c r="E41" s="26">
        <v>1.4166666666666701</v>
      </c>
      <c r="F41" s="12">
        <v>1</v>
      </c>
      <c r="G41" s="12">
        <v>1</v>
      </c>
      <c r="H41" s="12">
        <v>2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1</v>
      </c>
    </row>
    <row r="42" spans="1:16" x14ac:dyDescent="0.25">
      <c r="A42" s="195" t="s">
        <v>386</v>
      </c>
      <c r="B42" s="196"/>
      <c r="C42" s="22">
        <v>56</v>
      </c>
      <c r="D42" s="22">
        <v>52</v>
      </c>
      <c r="E42" s="23">
        <v>7.69230769230769E-2</v>
      </c>
      <c r="F42" s="22">
        <v>41</v>
      </c>
      <c r="G42" s="22">
        <v>11</v>
      </c>
      <c r="H42" s="22">
        <v>2</v>
      </c>
      <c r="I42" s="22">
        <v>1</v>
      </c>
      <c r="J42" s="22">
        <v>1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26</v>
      </c>
    </row>
    <row r="43" spans="1:16" x14ac:dyDescent="0.25">
      <c r="A43" s="25" t="s">
        <v>387</v>
      </c>
      <c r="B43" s="25" t="s">
        <v>388</v>
      </c>
      <c r="C43" s="12">
        <v>0</v>
      </c>
      <c r="D43" s="12">
        <v>0</v>
      </c>
      <c r="E43" s="26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1</v>
      </c>
    </row>
    <row r="44" spans="1:16" ht="22.5" x14ac:dyDescent="0.25">
      <c r="A44" s="25" t="s">
        <v>389</v>
      </c>
      <c r="B44" s="25" t="s">
        <v>390</v>
      </c>
      <c r="C44" s="12">
        <v>52</v>
      </c>
      <c r="D44" s="12">
        <v>51</v>
      </c>
      <c r="E44" s="26">
        <v>1.9607843137254902E-2</v>
      </c>
      <c r="F44" s="12">
        <v>41</v>
      </c>
      <c r="G44" s="12">
        <v>11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0">
        <v>25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1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3</v>
      </c>
      <c r="D48" s="12">
        <v>0</v>
      </c>
      <c r="E48" s="26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5" t="s">
        <v>401</v>
      </c>
      <c r="B50" s="196"/>
      <c r="C50" s="22">
        <v>58</v>
      </c>
      <c r="D50" s="22">
        <v>43</v>
      </c>
      <c r="E50" s="23">
        <v>0.34883720930232498</v>
      </c>
      <c r="F50" s="22">
        <v>3</v>
      </c>
      <c r="G50" s="22">
        <v>3</v>
      </c>
      <c r="H50" s="22">
        <v>4</v>
      </c>
      <c r="I50" s="22">
        <v>7</v>
      </c>
      <c r="J50" s="22">
        <v>4</v>
      </c>
      <c r="K50" s="22">
        <v>7</v>
      </c>
      <c r="L50" s="22">
        <v>0</v>
      </c>
      <c r="M50" s="22">
        <v>0</v>
      </c>
      <c r="N50" s="22">
        <v>3</v>
      </c>
      <c r="O50" s="22">
        <v>2</v>
      </c>
      <c r="P50" s="24">
        <v>12</v>
      </c>
    </row>
    <row r="51" spans="1:16" x14ac:dyDescent="0.25">
      <c r="A51" s="25" t="s">
        <v>402</v>
      </c>
      <c r="B51" s="25" t="s">
        <v>403</v>
      </c>
      <c r="C51" s="12">
        <v>28</v>
      </c>
      <c r="D51" s="12">
        <v>40</v>
      </c>
      <c r="E51" s="26">
        <v>-0.3</v>
      </c>
      <c r="F51" s="12">
        <v>3</v>
      </c>
      <c r="G51" s="12">
        <v>3</v>
      </c>
      <c r="H51" s="12">
        <v>1</v>
      </c>
      <c r="I51" s="12">
        <v>3</v>
      </c>
      <c r="J51" s="12">
        <v>2</v>
      </c>
      <c r="K51" s="12">
        <v>1</v>
      </c>
      <c r="L51" s="12">
        <v>0</v>
      </c>
      <c r="M51" s="12">
        <v>0</v>
      </c>
      <c r="N51" s="12">
        <v>0</v>
      </c>
      <c r="O51" s="12">
        <v>0</v>
      </c>
      <c r="P51" s="20">
        <v>5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9</v>
      </c>
      <c r="D53" s="12">
        <v>2</v>
      </c>
      <c r="E53" s="26">
        <v>3.5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0">
        <v>1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2</v>
      </c>
      <c r="D56" s="12">
        <v>0</v>
      </c>
      <c r="E56" s="26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1</v>
      </c>
      <c r="D57" s="12">
        <v>0</v>
      </c>
      <c r="E57" s="26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20">
        <v>0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0</v>
      </c>
      <c r="D59" s="12">
        <v>0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0</v>
      </c>
      <c r="E60" s="26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3</v>
      </c>
      <c r="D61" s="12">
        <v>0</v>
      </c>
      <c r="E61" s="26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0</v>
      </c>
    </row>
    <row r="62" spans="1:16" x14ac:dyDescent="0.25">
      <c r="A62" s="25" t="s">
        <v>424</v>
      </c>
      <c r="B62" s="25" t="s">
        <v>425</v>
      </c>
      <c r="C62" s="12">
        <v>1</v>
      </c>
      <c r="D62" s="12">
        <v>1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6</v>
      </c>
      <c r="D63" s="12">
        <v>0</v>
      </c>
      <c r="E63" s="26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0">
        <v>2</v>
      </c>
    </row>
    <row r="64" spans="1:16" ht="22.5" x14ac:dyDescent="0.25">
      <c r="A64" s="25" t="s">
        <v>428</v>
      </c>
      <c r="B64" s="25" t="s">
        <v>429</v>
      </c>
      <c r="C64" s="12">
        <v>8</v>
      </c>
      <c r="D64" s="12">
        <v>0</v>
      </c>
      <c r="E64" s="26">
        <v>0</v>
      </c>
      <c r="F64" s="12">
        <v>0</v>
      </c>
      <c r="G64" s="12">
        <v>0</v>
      </c>
      <c r="H64" s="12">
        <v>1</v>
      </c>
      <c r="I64" s="12">
        <v>2</v>
      </c>
      <c r="J64" s="12">
        <v>0</v>
      </c>
      <c r="K64" s="12">
        <v>4</v>
      </c>
      <c r="L64" s="12">
        <v>0</v>
      </c>
      <c r="M64" s="12">
        <v>0</v>
      </c>
      <c r="N64" s="12">
        <v>2</v>
      </c>
      <c r="O64" s="12">
        <v>1</v>
      </c>
      <c r="P64" s="20">
        <v>4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0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2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5" t="s">
        <v>444</v>
      </c>
      <c r="B72" s="196"/>
      <c r="C72" s="22">
        <v>1</v>
      </c>
      <c r="D72" s="22">
        <v>2</v>
      </c>
      <c r="E72" s="23">
        <v>-0.5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1</v>
      </c>
      <c r="D73" s="12">
        <v>2</v>
      </c>
      <c r="E73" s="26">
        <v>-0.5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5" t="s">
        <v>447</v>
      </c>
      <c r="B74" s="196"/>
      <c r="C74" s="22">
        <v>8</v>
      </c>
      <c r="D74" s="22">
        <v>8</v>
      </c>
      <c r="E74" s="23">
        <v>0</v>
      </c>
      <c r="F74" s="22">
        <v>0</v>
      </c>
      <c r="G74" s="22">
        <v>0</v>
      </c>
      <c r="H74" s="22">
        <v>1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2</v>
      </c>
    </row>
    <row r="75" spans="1:16" x14ac:dyDescent="0.25">
      <c r="A75" s="25" t="s">
        <v>448</v>
      </c>
      <c r="B75" s="25" t="s">
        <v>449</v>
      </c>
      <c r="C75" s="12">
        <v>2</v>
      </c>
      <c r="D75" s="12">
        <v>6</v>
      </c>
      <c r="E75" s="26">
        <v>-0.66666666666666696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1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0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4</v>
      </c>
      <c r="D77" s="12">
        <v>2</v>
      </c>
      <c r="E77" s="26">
        <v>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1</v>
      </c>
      <c r="D79" s="12">
        <v>0</v>
      </c>
      <c r="E79" s="26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1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195" t="s">
        <v>462</v>
      </c>
      <c r="B82" s="196"/>
      <c r="C82" s="22">
        <v>32</v>
      </c>
      <c r="D82" s="22">
        <v>24</v>
      </c>
      <c r="E82" s="23">
        <v>0.33333333333333298</v>
      </c>
      <c r="F82" s="22">
        <v>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25">
      <c r="A83" s="25" t="s">
        <v>463</v>
      </c>
      <c r="B83" s="25" t="s">
        <v>464</v>
      </c>
      <c r="C83" s="12">
        <v>7</v>
      </c>
      <c r="D83" s="12">
        <v>8</v>
      </c>
      <c r="E83" s="26">
        <v>-0.125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25</v>
      </c>
      <c r="D84" s="12">
        <v>16</v>
      </c>
      <c r="E84" s="26">
        <v>0.5625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0</v>
      </c>
    </row>
    <row r="85" spans="1:16" x14ac:dyDescent="0.25">
      <c r="A85" s="195" t="s">
        <v>467</v>
      </c>
      <c r="B85" s="196"/>
      <c r="C85" s="22">
        <v>41</v>
      </c>
      <c r="D85" s="22">
        <v>43</v>
      </c>
      <c r="E85" s="23">
        <v>-4.6511627906976702E-2</v>
      </c>
      <c r="F85" s="22">
        <v>5</v>
      </c>
      <c r="G85" s="22">
        <v>1</v>
      </c>
      <c r="H85" s="22">
        <v>16</v>
      </c>
      <c r="I85" s="22">
        <v>11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8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2</v>
      </c>
      <c r="D89" s="12">
        <v>4</v>
      </c>
      <c r="E89" s="26">
        <v>-0.5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3</v>
      </c>
      <c r="D91" s="12">
        <v>0</v>
      </c>
      <c r="E91" s="26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10</v>
      </c>
      <c r="D92" s="12">
        <v>5</v>
      </c>
      <c r="E92" s="26">
        <v>1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1</v>
      </c>
    </row>
    <row r="93" spans="1:16" x14ac:dyDescent="0.25">
      <c r="A93" s="25" t="s">
        <v>482</v>
      </c>
      <c r="B93" s="25" t="s">
        <v>483</v>
      </c>
      <c r="C93" s="12">
        <v>3</v>
      </c>
      <c r="D93" s="12">
        <v>0</v>
      </c>
      <c r="E93" s="26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23</v>
      </c>
      <c r="D94" s="12">
        <v>34</v>
      </c>
      <c r="E94" s="26">
        <v>-0.32352941176470601</v>
      </c>
      <c r="F94" s="12">
        <v>5</v>
      </c>
      <c r="G94" s="12">
        <v>1</v>
      </c>
      <c r="H94" s="12">
        <v>16</v>
      </c>
      <c r="I94" s="12">
        <v>11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7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5" t="s">
        <v>490</v>
      </c>
      <c r="B97" s="196"/>
      <c r="C97" s="22">
        <v>589</v>
      </c>
      <c r="D97" s="22">
        <v>596</v>
      </c>
      <c r="E97" s="23">
        <v>-1.1744966442953E-2</v>
      </c>
      <c r="F97" s="22">
        <v>29</v>
      </c>
      <c r="G97" s="22">
        <v>18</v>
      </c>
      <c r="H97" s="22">
        <v>111</v>
      </c>
      <c r="I97" s="22">
        <v>85</v>
      </c>
      <c r="J97" s="22">
        <v>0</v>
      </c>
      <c r="K97" s="22">
        <v>0</v>
      </c>
      <c r="L97" s="22">
        <v>0</v>
      </c>
      <c r="M97" s="22">
        <v>0</v>
      </c>
      <c r="N97" s="22">
        <v>4</v>
      </c>
      <c r="O97" s="22">
        <v>14</v>
      </c>
      <c r="P97" s="24">
        <v>84</v>
      </c>
    </row>
    <row r="98" spans="1:16" x14ac:dyDescent="0.25">
      <c r="A98" s="25" t="s">
        <v>491</v>
      </c>
      <c r="B98" s="25" t="s">
        <v>492</v>
      </c>
      <c r="C98" s="12">
        <v>83</v>
      </c>
      <c r="D98" s="12">
        <v>76</v>
      </c>
      <c r="E98" s="26">
        <v>9.2105263157894704E-2</v>
      </c>
      <c r="F98" s="12">
        <v>3</v>
      </c>
      <c r="G98" s="12">
        <v>3</v>
      </c>
      <c r="H98" s="12">
        <v>11</v>
      </c>
      <c r="I98" s="12">
        <v>9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6</v>
      </c>
      <c r="P98" s="20">
        <v>9</v>
      </c>
    </row>
    <row r="99" spans="1:16" x14ac:dyDescent="0.25">
      <c r="A99" s="25" t="s">
        <v>493</v>
      </c>
      <c r="B99" s="25" t="s">
        <v>494</v>
      </c>
      <c r="C99" s="12">
        <v>69</v>
      </c>
      <c r="D99" s="12">
        <v>88</v>
      </c>
      <c r="E99" s="26">
        <v>-0.21590909090909099</v>
      </c>
      <c r="F99" s="12">
        <v>8</v>
      </c>
      <c r="G99" s="12">
        <v>6</v>
      </c>
      <c r="H99" s="12">
        <v>22</v>
      </c>
      <c r="I99" s="12">
        <v>11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0">
        <v>10</v>
      </c>
    </row>
    <row r="100" spans="1:16" ht="33.75" x14ac:dyDescent="0.25">
      <c r="A100" s="25" t="s">
        <v>495</v>
      </c>
      <c r="B100" s="25" t="s">
        <v>496</v>
      </c>
      <c r="C100" s="12">
        <v>8</v>
      </c>
      <c r="D100" s="12">
        <v>7</v>
      </c>
      <c r="E100" s="26">
        <v>0.14285714285714299</v>
      </c>
      <c r="F100" s="12">
        <v>1</v>
      </c>
      <c r="G100" s="12">
        <v>1</v>
      </c>
      <c r="H100" s="12">
        <v>4</v>
      </c>
      <c r="I100" s="12">
        <v>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</v>
      </c>
      <c r="P100" s="20">
        <v>7</v>
      </c>
    </row>
    <row r="101" spans="1:16" ht="22.5" x14ac:dyDescent="0.25">
      <c r="A101" s="25" t="s">
        <v>497</v>
      </c>
      <c r="B101" s="25" t="s">
        <v>498</v>
      </c>
      <c r="C101" s="12">
        <v>11</v>
      </c>
      <c r="D101" s="12">
        <v>3</v>
      </c>
      <c r="E101" s="26">
        <v>2.6666666666666701</v>
      </c>
      <c r="F101" s="12">
        <v>2</v>
      </c>
      <c r="G101" s="12">
        <v>1</v>
      </c>
      <c r="H101" s="12">
        <v>4</v>
      </c>
      <c r="I101" s="12">
        <v>4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  <c r="P101" s="20">
        <v>4</v>
      </c>
    </row>
    <row r="102" spans="1:16" x14ac:dyDescent="0.25">
      <c r="A102" s="25" t="s">
        <v>499</v>
      </c>
      <c r="B102" s="25" t="s">
        <v>500</v>
      </c>
      <c r="C102" s="12">
        <v>8</v>
      </c>
      <c r="D102" s="12">
        <v>7</v>
      </c>
      <c r="E102" s="26">
        <v>0.14285714285714299</v>
      </c>
      <c r="F102" s="12">
        <v>0</v>
      </c>
      <c r="G102" s="12">
        <v>0</v>
      </c>
      <c r="H102" s="12">
        <v>2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0</v>
      </c>
    </row>
    <row r="103" spans="1:16" ht="22.5" x14ac:dyDescent="0.25">
      <c r="A103" s="25" t="s">
        <v>501</v>
      </c>
      <c r="B103" s="25" t="s">
        <v>502</v>
      </c>
      <c r="C103" s="12">
        <v>5</v>
      </c>
      <c r="D103" s="12">
        <v>13</v>
      </c>
      <c r="E103" s="26">
        <v>-0.61538461538461497</v>
      </c>
      <c r="F103" s="12">
        <v>3</v>
      </c>
      <c r="G103" s="12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3</v>
      </c>
    </row>
    <row r="104" spans="1:16" x14ac:dyDescent="0.25">
      <c r="A104" s="25" t="s">
        <v>503</v>
      </c>
      <c r="B104" s="25" t="s">
        <v>504</v>
      </c>
      <c r="C104" s="12">
        <v>17</v>
      </c>
      <c r="D104" s="12">
        <v>8</v>
      </c>
      <c r="E104" s="26">
        <v>1.125</v>
      </c>
      <c r="F104" s="12">
        <v>0</v>
      </c>
      <c r="G104" s="12">
        <v>1</v>
      </c>
      <c r="H104" s="12">
        <v>0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225</v>
      </c>
      <c r="D105" s="12">
        <v>253</v>
      </c>
      <c r="E105" s="26">
        <v>-0.110671936758893</v>
      </c>
      <c r="F105" s="12">
        <v>3</v>
      </c>
      <c r="G105" s="12">
        <v>2</v>
      </c>
      <c r="H105" s="12">
        <v>48</v>
      </c>
      <c r="I105" s="12">
        <v>35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0">
        <v>26</v>
      </c>
    </row>
    <row r="106" spans="1:16" ht="22.5" x14ac:dyDescent="0.25">
      <c r="A106" s="25" t="s">
        <v>507</v>
      </c>
      <c r="B106" s="25" t="s">
        <v>508</v>
      </c>
      <c r="C106" s="12">
        <v>46</v>
      </c>
      <c r="D106" s="12">
        <v>35</v>
      </c>
      <c r="E106" s="26">
        <v>0.314285714285714</v>
      </c>
      <c r="F106" s="12">
        <v>1</v>
      </c>
      <c r="G106" s="12">
        <v>1</v>
      </c>
      <c r="H106" s="12">
        <v>4</v>
      </c>
      <c r="I106" s="12">
        <v>3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6</v>
      </c>
    </row>
    <row r="107" spans="1:16" ht="22.5" x14ac:dyDescent="0.25">
      <c r="A107" s="25" t="s">
        <v>509</v>
      </c>
      <c r="B107" s="25" t="s">
        <v>510</v>
      </c>
      <c r="C107" s="12">
        <v>5</v>
      </c>
      <c r="D107" s="12">
        <v>5</v>
      </c>
      <c r="E107" s="26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0</v>
      </c>
    </row>
    <row r="108" spans="1:16" x14ac:dyDescent="0.25">
      <c r="A108" s="25" t="s">
        <v>511</v>
      </c>
      <c r="B108" s="25" t="s">
        <v>512</v>
      </c>
      <c r="C108" s="12">
        <v>1</v>
      </c>
      <c r="D108" s="12">
        <v>0</v>
      </c>
      <c r="E108" s="26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2</v>
      </c>
      <c r="D109" s="12">
        <v>0</v>
      </c>
      <c r="E109" s="26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100</v>
      </c>
      <c r="D111" s="12">
        <v>98</v>
      </c>
      <c r="E111" s="26">
        <v>2.04081632653061E-2</v>
      </c>
      <c r="F111" s="12">
        <v>8</v>
      </c>
      <c r="G111" s="12">
        <v>2</v>
      </c>
      <c r="H111" s="12">
        <v>10</v>
      </c>
      <c r="I111" s="12">
        <v>11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12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3</v>
      </c>
      <c r="D114" s="12">
        <v>0</v>
      </c>
      <c r="E114" s="26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</v>
      </c>
      <c r="D115" s="12">
        <v>0</v>
      </c>
      <c r="E115" s="26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3</v>
      </c>
      <c r="D116" s="12">
        <v>2</v>
      </c>
      <c r="E116" s="26">
        <v>0.5</v>
      </c>
      <c r="F116" s="12">
        <v>0</v>
      </c>
      <c r="G116" s="12">
        <v>0</v>
      </c>
      <c r="H116" s="12">
        <v>3</v>
      </c>
      <c r="I116" s="12">
        <v>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2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1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0</v>
      </c>
      <c r="D120" s="12">
        <v>1</v>
      </c>
      <c r="E120" s="26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0</v>
      </c>
      <c r="D121" s="12">
        <v>0</v>
      </c>
      <c r="E121" s="26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0</v>
      </c>
    </row>
    <row r="122" spans="1:16" x14ac:dyDescent="0.25">
      <c r="A122" s="25" t="s">
        <v>539</v>
      </c>
      <c r="B122" s="25" t="s">
        <v>540</v>
      </c>
      <c r="C122" s="12">
        <v>1</v>
      </c>
      <c r="D122" s="12">
        <v>0</v>
      </c>
      <c r="E122" s="26">
        <v>0</v>
      </c>
      <c r="F122" s="12">
        <v>0</v>
      </c>
      <c r="G122" s="12">
        <v>0</v>
      </c>
      <c r="H122" s="12">
        <v>2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4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0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0</v>
      </c>
      <c r="D126" s="12">
        <v>0</v>
      </c>
      <c r="E126" s="26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5" t="s">
        <v>557</v>
      </c>
      <c r="B131" s="196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1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0</v>
      </c>
      <c r="D134" s="12">
        <v>0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1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5" t="s">
        <v>568</v>
      </c>
      <c r="B137" s="196"/>
      <c r="C137" s="22">
        <v>1100</v>
      </c>
      <c r="D137" s="22">
        <v>1213</v>
      </c>
      <c r="E137" s="23">
        <v>-9.3157460840890396E-2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1</v>
      </c>
      <c r="O137" s="22">
        <v>0</v>
      </c>
      <c r="P137" s="24">
        <v>1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2</v>
      </c>
      <c r="E138" s="26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1100</v>
      </c>
      <c r="D142" s="12">
        <v>1211</v>
      </c>
      <c r="E142" s="26">
        <v>-9.1659785301403798E-2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0">
        <v>1</v>
      </c>
    </row>
    <row r="143" spans="1:16" ht="22.5" x14ac:dyDescent="0.25">
      <c r="A143" s="25" t="s">
        <v>579</v>
      </c>
      <c r="B143" s="25" t="s">
        <v>580</v>
      </c>
      <c r="C143" s="12">
        <v>0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5" t="s">
        <v>581</v>
      </c>
      <c r="B144" s="196"/>
      <c r="C144" s="22">
        <v>1</v>
      </c>
      <c r="D144" s="22">
        <v>9</v>
      </c>
      <c r="E144" s="23">
        <v>-0.88888888888888895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9</v>
      </c>
      <c r="E145" s="26">
        <v>-0.88888888888888895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5" t="s">
        <v>586</v>
      </c>
      <c r="B147" s="196"/>
      <c r="C147" s="22">
        <v>28</v>
      </c>
      <c r="D147" s="22">
        <v>15</v>
      </c>
      <c r="E147" s="23">
        <v>0.86666666666666703</v>
      </c>
      <c r="F147" s="22">
        <v>2</v>
      </c>
      <c r="G147" s="22">
        <v>2</v>
      </c>
      <c r="H147" s="22">
        <v>4</v>
      </c>
      <c r="I147" s="22">
        <v>5</v>
      </c>
      <c r="J147" s="22">
        <v>0</v>
      </c>
      <c r="K147" s="22">
        <v>0</v>
      </c>
      <c r="L147" s="22">
        <v>0</v>
      </c>
      <c r="M147" s="22">
        <v>0</v>
      </c>
      <c r="N147" s="22">
        <v>16</v>
      </c>
      <c r="O147" s="22">
        <v>0</v>
      </c>
      <c r="P147" s="24">
        <v>5</v>
      </c>
    </row>
    <row r="148" spans="1:16" ht="22.5" x14ac:dyDescent="0.25">
      <c r="A148" s="25" t="s">
        <v>587</v>
      </c>
      <c r="B148" s="25" t="s">
        <v>588</v>
      </c>
      <c r="C148" s="12">
        <v>4</v>
      </c>
      <c r="D148" s="12">
        <v>2</v>
      </c>
      <c r="E148" s="26">
        <v>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7</v>
      </c>
      <c r="D151" s="12">
        <v>9</v>
      </c>
      <c r="E151" s="26">
        <v>-0.22222222222222199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1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7</v>
      </c>
      <c r="D154" s="12">
        <v>1</v>
      </c>
      <c r="E154" s="26">
        <v>6</v>
      </c>
      <c r="F154" s="12">
        <v>1</v>
      </c>
      <c r="G154" s="12">
        <v>1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6</v>
      </c>
      <c r="O154" s="12">
        <v>0</v>
      </c>
      <c r="P154" s="20">
        <v>2</v>
      </c>
    </row>
    <row r="155" spans="1:16" ht="22.5" x14ac:dyDescent="0.25">
      <c r="A155" s="25" t="s">
        <v>601</v>
      </c>
      <c r="B155" s="25" t="s">
        <v>602</v>
      </c>
      <c r="C155" s="12">
        <v>9</v>
      </c>
      <c r="D155" s="12">
        <v>3</v>
      </c>
      <c r="E155" s="26">
        <v>2</v>
      </c>
      <c r="F155" s="12">
        <v>1</v>
      </c>
      <c r="G155" s="12">
        <v>1</v>
      </c>
      <c r="H155" s="12">
        <v>1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  <c r="P155" s="20">
        <v>3</v>
      </c>
    </row>
    <row r="156" spans="1:16" x14ac:dyDescent="0.25">
      <c r="A156" s="195" t="s">
        <v>603</v>
      </c>
      <c r="B156" s="196"/>
      <c r="C156" s="22">
        <v>9</v>
      </c>
      <c r="D156" s="22">
        <v>4</v>
      </c>
      <c r="E156" s="23">
        <v>1.25</v>
      </c>
      <c r="F156" s="22">
        <v>1</v>
      </c>
      <c r="G156" s="22">
        <v>1</v>
      </c>
      <c r="H156" s="22">
        <v>2</v>
      </c>
      <c r="I156" s="22">
        <v>3</v>
      </c>
      <c r="J156" s="22">
        <v>0</v>
      </c>
      <c r="K156" s="22">
        <v>0</v>
      </c>
      <c r="L156" s="22">
        <v>0</v>
      </c>
      <c r="M156" s="22">
        <v>0</v>
      </c>
      <c r="N156" s="22">
        <v>2</v>
      </c>
      <c r="O156" s="22">
        <v>0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</v>
      </c>
      <c r="D161" s="12">
        <v>0</v>
      </c>
      <c r="E161" s="26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5</v>
      </c>
      <c r="D162" s="12">
        <v>4</v>
      </c>
      <c r="E162" s="26">
        <v>0.25</v>
      </c>
      <c r="F162" s="12">
        <v>1</v>
      </c>
      <c r="G162" s="12">
        <v>1</v>
      </c>
      <c r="H162" s="12">
        <v>1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20">
        <v>3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3</v>
      </c>
      <c r="D164" s="12">
        <v>0</v>
      </c>
      <c r="E164" s="26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0</v>
      </c>
      <c r="D165" s="12">
        <v>0</v>
      </c>
      <c r="E165" s="26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5" t="s">
        <v>622</v>
      </c>
      <c r="B166" s="196"/>
      <c r="C166" s="22">
        <v>45</v>
      </c>
      <c r="D166" s="22">
        <v>33</v>
      </c>
      <c r="E166" s="23">
        <v>0.36363636363636398</v>
      </c>
      <c r="F166" s="22">
        <v>0</v>
      </c>
      <c r="G166" s="22">
        <v>0</v>
      </c>
      <c r="H166" s="22">
        <v>1</v>
      </c>
      <c r="I166" s="22">
        <v>4</v>
      </c>
      <c r="J166" s="22">
        <v>1</v>
      </c>
      <c r="K166" s="22">
        <v>1</v>
      </c>
      <c r="L166" s="22">
        <v>0</v>
      </c>
      <c r="M166" s="22">
        <v>0</v>
      </c>
      <c r="N166" s="22">
        <v>0</v>
      </c>
      <c r="O166" s="22">
        <v>11</v>
      </c>
      <c r="P166" s="24">
        <v>22</v>
      </c>
    </row>
    <row r="167" spans="1:16" ht="22.5" x14ac:dyDescent="0.25">
      <c r="A167" s="25" t="s">
        <v>623</v>
      </c>
      <c r="B167" s="25" t="s">
        <v>624</v>
      </c>
      <c r="C167" s="12">
        <v>0</v>
      </c>
      <c r="D167" s="12">
        <v>0</v>
      </c>
      <c r="E167" s="26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22</v>
      </c>
      <c r="D173" s="12">
        <v>11</v>
      </c>
      <c r="E173" s="26">
        <v>1</v>
      </c>
      <c r="F173" s="12">
        <v>0</v>
      </c>
      <c r="G173" s="12">
        <v>0</v>
      </c>
      <c r="H173" s="12">
        <v>1</v>
      </c>
      <c r="I173" s="12">
        <v>3</v>
      </c>
      <c r="J173" s="12">
        <v>1</v>
      </c>
      <c r="K173" s="12">
        <v>1</v>
      </c>
      <c r="L173" s="12">
        <v>0</v>
      </c>
      <c r="M173" s="12">
        <v>0</v>
      </c>
      <c r="N173" s="12">
        <v>0</v>
      </c>
      <c r="O173" s="12">
        <v>5</v>
      </c>
      <c r="P173" s="20">
        <v>9</v>
      </c>
    </row>
    <row r="174" spans="1:16" ht="22.5" x14ac:dyDescent="0.25">
      <c r="A174" s="25" t="s">
        <v>637</v>
      </c>
      <c r="B174" s="25" t="s">
        <v>638</v>
      </c>
      <c r="C174" s="12">
        <v>21</v>
      </c>
      <c r="D174" s="12">
        <v>22</v>
      </c>
      <c r="E174" s="26">
        <v>-4.5454545454545497E-2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6</v>
      </c>
      <c r="P174" s="20">
        <v>12</v>
      </c>
    </row>
    <row r="175" spans="1:16" x14ac:dyDescent="0.25">
      <c r="A175" s="25" t="s">
        <v>639</v>
      </c>
      <c r="B175" s="25" t="s">
        <v>640</v>
      </c>
      <c r="C175" s="12">
        <v>2</v>
      </c>
      <c r="D175" s="12">
        <v>0</v>
      </c>
      <c r="E175" s="26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1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5" t="s">
        <v>645</v>
      </c>
      <c r="B178" s="196"/>
      <c r="C178" s="22">
        <v>137</v>
      </c>
      <c r="D178" s="22">
        <v>89</v>
      </c>
      <c r="E178" s="23">
        <v>0.53932584269662898</v>
      </c>
      <c r="F178" s="22">
        <v>185</v>
      </c>
      <c r="G178" s="22">
        <v>142</v>
      </c>
      <c r="H178" s="22">
        <v>26</v>
      </c>
      <c r="I178" s="22">
        <v>19</v>
      </c>
      <c r="J178" s="22">
        <v>0</v>
      </c>
      <c r="K178" s="22">
        <v>0</v>
      </c>
      <c r="L178" s="22">
        <v>0</v>
      </c>
      <c r="M178" s="22">
        <v>0</v>
      </c>
      <c r="N178" s="22">
        <v>2</v>
      </c>
      <c r="O178" s="22">
        <v>1</v>
      </c>
      <c r="P178" s="24">
        <v>166</v>
      </c>
    </row>
    <row r="179" spans="1:16" ht="22.5" x14ac:dyDescent="0.25">
      <c r="A179" s="25" t="s">
        <v>646</v>
      </c>
      <c r="B179" s="25" t="s">
        <v>647</v>
      </c>
      <c r="C179" s="12">
        <v>0</v>
      </c>
      <c r="D179" s="12">
        <v>1</v>
      </c>
      <c r="E179" s="26">
        <v>-1</v>
      </c>
      <c r="F179" s="12">
        <v>1</v>
      </c>
      <c r="G179" s="12">
        <v>1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2</v>
      </c>
    </row>
    <row r="180" spans="1:16" ht="22.5" x14ac:dyDescent="0.25">
      <c r="A180" s="25" t="s">
        <v>648</v>
      </c>
      <c r="B180" s="25" t="s">
        <v>649</v>
      </c>
      <c r="C180" s="12">
        <v>82</v>
      </c>
      <c r="D180" s="12">
        <v>27</v>
      </c>
      <c r="E180" s="26">
        <v>2.0370370370370399</v>
      </c>
      <c r="F180" s="12">
        <v>116</v>
      </c>
      <c r="G180" s="12">
        <v>92</v>
      </c>
      <c r="H180" s="12">
        <v>11</v>
      </c>
      <c r="I180" s="12">
        <v>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102</v>
      </c>
    </row>
    <row r="181" spans="1:16" x14ac:dyDescent="0.25">
      <c r="A181" s="25" t="s">
        <v>650</v>
      </c>
      <c r="B181" s="25" t="s">
        <v>651</v>
      </c>
      <c r="C181" s="12">
        <v>7</v>
      </c>
      <c r="D181" s="12">
        <v>6</v>
      </c>
      <c r="E181" s="26">
        <v>0.16666666666666699</v>
      </c>
      <c r="F181" s="12">
        <v>5</v>
      </c>
      <c r="G181" s="12">
        <v>3</v>
      </c>
      <c r="H181" s="12">
        <v>3</v>
      </c>
      <c r="I181" s="12">
        <v>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0">
        <v>8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1</v>
      </c>
      <c r="E182" s="26">
        <v>-1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3</v>
      </c>
      <c r="D183" s="12">
        <v>2</v>
      </c>
      <c r="E183" s="26">
        <v>0.5</v>
      </c>
      <c r="F183" s="12">
        <v>1</v>
      </c>
      <c r="G183" s="12">
        <v>1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</v>
      </c>
    </row>
    <row r="184" spans="1:16" ht="22.5" x14ac:dyDescent="0.25">
      <c r="A184" s="25" t="s">
        <v>656</v>
      </c>
      <c r="B184" s="25" t="s">
        <v>657</v>
      </c>
      <c r="C184" s="12">
        <v>45</v>
      </c>
      <c r="D184" s="12">
        <v>43</v>
      </c>
      <c r="E184" s="26">
        <v>4.6511627906976702E-2</v>
      </c>
      <c r="F184" s="12">
        <v>62</v>
      </c>
      <c r="G184" s="12">
        <v>45</v>
      </c>
      <c r="H184" s="12">
        <v>10</v>
      </c>
      <c r="I184" s="12">
        <v>8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  <c r="P184" s="20">
        <v>52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9</v>
      </c>
      <c r="E185" s="26">
        <v>-1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5" t="s">
        <v>660</v>
      </c>
      <c r="B186" s="196"/>
      <c r="C186" s="22">
        <v>30</v>
      </c>
      <c r="D186" s="22">
        <v>20</v>
      </c>
      <c r="E186" s="23">
        <v>0.5</v>
      </c>
      <c r="F186" s="22">
        <v>4</v>
      </c>
      <c r="G186" s="22">
        <v>3</v>
      </c>
      <c r="H186" s="22">
        <v>1</v>
      </c>
      <c r="I186" s="22">
        <v>2</v>
      </c>
      <c r="J186" s="22">
        <v>0</v>
      </c>
      <c r="K186" s="22">
        <v>0</v>
      </c>
      <c r="L186" s="22">
        <v>0</v>
      </c>
      <c r="M186" s="22">
        <v>0</v>
      </c>
      <c r="N186" s="22">
        <v>3</v>
      </c>
      <c r="O186" s="22">
        <v>0</v>
      </c>
      <c r="P186" s="24">
        <v>9</v>
      </c>
    </row>
    <row r="187" spans="1:16" x14ac:dyDescent="0.25">
      <c r="A187" s="25" t="s">
        <v>661</v>
      </c>
      <c r="B187" s="25" t="s">
        <v>662</v>
      </c>
      <c r="C187" s="12">
        <v>1</v>
      </c>
      <c r="D187" s="12">
        <v>0</v>
      </c>
      <c r="E187" s="26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6</v>
      </c>
      <c r="D189" s="12">
        <v>2</v>
      </c>
      <c r="E189" s="26">
        <v>2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0">
        <v>4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1</v>
      </c>
      <c r="D191" s="12">
        <v>0</v>
      </c>
      <c r="E191" s="26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0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5</v>
      </c>
      <c r="D193" s="12">
        <v>0</v>
      </c>
      <c r="E193" s="26">
        <v>0</v>
      </c>
      <c r="F193" s="12">
        <v>2</v>
      </c>
      <c r="G193" s="12">
        <v>2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2</v>
      </c>
    </row>
    <row r="194" spans="1:16" x14ac:dyDescent="0.25">
      <c r="A194" s="25" t="s">
        <v>675</v>
      </c>
      <c r="B194" s="25" t="s">
        <v>676</v>
      </c>
      <c r="C194" s="12">
        <v>0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0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17</v>
      </c>
      <c r="D197" s="12">
        <v>18</v>
      </c>
      <c r="E197" s="26">
        <v>-5.5555555555555601E-2</v>
      </c>
      <c r="F197" s="12">
        <v>1</v>
      </c>
      <c r="G197" s="12">
        <v>1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0</v>
      </c>
      <c r="D199" s="12">
        <v>0</v>
      </c>
      <c r="E199" s="26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5" t="s">
        <v>689</v>
      </c>
      <c r="B201" s="196"/>
      <c r="C201" s="22">
        <v>1</v>
      </c>
      <c r="D201" s="22">
        <v>24</v>
      </c>
      <c r="E201" s="23">
        <v>-0.95833333333333304</v>
      </c>
      <c r="F201" s="22">
        <v>0</v>
      </c>
      <c r="G201" s="22">
        <v>0</v>
      </c>
      <c r="H201" s="22">
        <v>2</v>
      </c>
      <c r="I201" s="22">
        <v>2</v>
      </c>
      <c r="J201" s="22">
        <v>0</v>
      </c>
      <c r="K201" s="22">
        <v>0</v>
      </c>
      <c r="L201" s="22">
        <v>0</v>
      </c>
      <c r="M201" s="22">
        <v>0</v>
      </c>
      <c r="N201" s="22">
        <v>11</v>
      </c>
      <c r="O201" s="22">
        <v>0</v>
      </c>
      <c r="P201" s="24">
        <v>0</v>
      </c>
    </row>
    <row r="202" spans="1:16" x14ac:dyDescent="0.25">
      <c r="A202" s="25" t="s">
        <v>690</v>
      </c>
      <c r="B202" s="25" t="s">
        <v>691</v>
      </c>
      <c r="C202" s="12">
        <v>0</v>
      </c>
      <c r="D202" s="12">
        <v>2</v>
      </c>
      <c r="E202" s="26">
        <v>-1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9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21</v>
      </c>
      <c r="E206" s="26">
        <v>-1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0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1</v>
      </c>
      <c r="D215" s="12">
        <v>1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5" t="s">
        <v>732</v>
      </c>
      <c r="B223" s="196"/>
      <c r="C223" s="22">
        <v>91</v>
      </c>
      <c r="D223" s="22">
        <v>132</v>
      </c>
      <c r="E223" s="23">
        <v>-0.310606060606061</v>
      </c>
      <c r="F223" s="22">
        <v>7</v>
      </c>
      <c r="G223" s="22">
        <v>6</v>
      </c>
      <c r="H223" s="22">
        <v>32</v>
      </c>
      <c r="I223" s="22">
        <v>25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4</v>
      </c>
      <c r="P223" s="24">
        <v>48</v>
      </c>
    </row>
    <row r="224" spans="1:16" x14ac:dyDescent="0.25">
      <c r="A224" s="25" t="s">
        <v>733</v>
      </c>
      <c r="B224" s="25" t="s">
        <v>734</v>
      </c>
      <c r="C224" s="12">
        <v>0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0</v>
      </c>
      <c r="D230" s="12">
        <v>1</v>
      </c>
      <c r="E230" s="26">
        <v>-1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1</v>
      </c>
      <c r="D231" s="12">
        <v>0</v>
      </c>
      <c r="E231" s="26">
        <v>0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5" t="s">
        <v>749</v>
      </c>
      <c r="B232" s="25" t="s">
        <v>750</v>
      </c>
      <c r="C232" s="12">
        <v>1</v>
      </c>
      <c r="D232" s="12">
        <v>0</v>
      </c>
      <c r="E232" s="26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0</v>
      </c>
      <c r="D233" s="12">
        <v>0</v>
      </c>
      <c r="E233" s="26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2</v>
      </c>
      <c r="D234" s="12">
        <v>2</v>
      </c>
      <c r="E234" s="26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755</v>
      </c>
      <c r="B235" s="25" t="s">
        <v>756</v>
      </c>
      <c r="C235" s="12">
        <v>1</v>
      </c>
      <c r="D235" s="12">
        <v>0</v>
      </c>
      <c r="E235" s="26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1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85</v>
      </c>
      <c r="D238" s="12">
        <v>129</v>
      </c>
      <c r="E238" s="26">
        <v>-0.34108527131782901</v>
      </c>
      <c r="F238" s="12">
        <v>7</v>
      </c>
      <c r="G238" s="12">
        <v>6</v>
      </c>
      <c r="H238" s="12">
        <v>31</v>
      </c>
      <c r="I238" s="12">
        <v>25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4</v>
      </c>
      <c r="P238" s="20">
        <v>44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5" t="s">
        <v>773</v>
      </c>
      <c r="B244" s="196"/>
      <c r="C244" s="22">
        <v>0</v>
      </c>
      <c r="D244" s="22">
        <v>1</v>
      </c>
      <c r="E244" s="23">
        <v>-1</v>
      </c>
      <c r="F244" s="22">
        <v>0</v>
      </c>
      <c r="G244" s="22">
        <v>0</v>
      </c>
      <c r="H244" s="22">
        <v>1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1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0</v>
      </c>
      <c r="D249" s="12">
        <v>0</v>
      </c>
      <c r="E249" s="26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1</v>
      </c>
      <c r="E255" s="26">
        <v>-1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5" t="s">
        <v>826</v>
      </c>
      <c r="B271" s="196"/>
      <c r="C271" s="22">
        <v>47</v>
      </c>
      <c r="D271" s="22">
        <v>17</v>
      </c>
      <c r="E271" s="23">
        <v>1.76470588235294</v>
      </c>
      <c r="F271" s="22">
        <v>23</v>
      </c>
      <c r="G271" s="22">
        <v>14</v>
      </c>
      <c r="H271" s="22">
        <v>11</v>
      </c>
      <c r="I271" s="22">
        <v>9</v>
      </c>
      <c r="J271" s="22">
        <v>0</v>
      </c>
      <c r="K271" s="22">
        <v>1</v>
      </c>
      <c r="L271" s="22">
        <v>0</v>
      </c>
      <c r="M271" s="22">
        <v>0</v>
      </c>
      <c r="N271" s="22">
        <v>1</v>
      </c>
      <c r="O271" s="22">
        <v>14</v>
      </c>
      <c r="P271" s="24">
        <v>30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14</v>
      </c>
      <c r="D273" s="12">
        <v>10</v>
      </c>
      <c r="E273" s="26">
        <v>0.4</v>
      </c>
      <c r="F273" s="12">
        <v>11</v>
      </c>
      <c r="G273" s="12">
        <v>6</v>
      </c>
      <c r="H273" s="12">
        <v>5</v>
      </c>
      <c r="I273" s="12">
        <v>4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5</v>
      </c>
      <c r="P273" s="20">
        <v>17</v>
      </c>
    </row>
    <row r="274" spans="1:16" ht="33.75" x14ac:dyDescent="0.25">
      <c r="A274" s="25" t="s">
        <v>831</v>
      </c>
      <c r="B274" s="25" t="s">
        <v>832</v>
      </c>
      <c r="C274" s="12">
        <v>20</v>
      </c>
      <c r="D274" s="12">
        <v>0</v>
      </c>
      <c r="E274" s="26">
        <v>0</v>
      </c>
      <c r="F274" s="12">
        <v>11</v>
      </c>
      <c r="G274" s="12">
        <v>8</v>
      </c>
      <c r="H274" s="12">
        <v>5</v>
      </c>
      <c r="I274" s="12">
        <v>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11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0</v>
      </c>
      <c r="D276" s="12">
        <v>4</v>
      </c>
      <c r="E276" s="26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1</v>
      </c>
      <c r="D277" s="12">
        <v>2</v>
      </c>
      <c r="E277" s="26">
        <v>-0.5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5" t="s">
        <v>839</v>
      </c>
      <c r="B278" s="25" t="s">
        <v>840</v>
      </c>
      <c r="C278" s="12">
        <v>3</v>
      </c>
      <c r="D278" s="12">
        <v>0</v>
      </c>
      <c r="E278" s="26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0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4</v>
      </c>
      <c r="D280" s="12">
        <v>1</v>
      </c>
      <c r="E280" s="26">
        <v>3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4</v>
      </c>
      <c r="D291" s="12">
        <v>0</v>
      </c>
      <c r="E291" s="26">
        <v>0</v>
      </c>
      <c r="F291" s="12">
        <v>0</v>
      </c>
      <c r="G291" s="12">
        <v>0</v>
      </c>
      <c r="H291" s="12">
        <v>1</v>
      </c>
      <c r="I291" s="12">
        <v>2</v>
      </c>
      <c r="J291" s="12">
        <v>0</v>
      </c>
      <c r="K291" s="12">
        <v>1</v>
      </c>
      <c r="L291" s="12">
        <v>0</v>
      </c>
      <c r="M291" s="12">
        <v>0</v>
      </c>
      <c r="N291" s="12">
        <v>0</v>
      </c>
      <c r="O291" s="12">
        <v>9</v>
      </c>
      <c r="P291" s="20">
        <v>2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1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5" t="s">
        <v>892</v>
      </c>
      <c r="B305" s="19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5" t="s">
        <v>905</v>
      </c>
      <c r="B312" s="196"/>
      <c r="C312" s="22">
        <v>1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1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5" t="s">
        <v>916</v>
      </c>
      <c r="B318" s="196"/>
      <c r="C318" s="22">
        <v>2</v>
      </c>
      <c r="D318" s="22">
        <v>2</v>
      </c>
      <c r="E318" s="23">
        <v>0</v>
      </c>
      <c r="F318" s="22">
        <v>0</v>
      </c>
      <c r="G318" s="22">
        <v>0</v>
      </c>
      <c r="H318" s="22">
        <v>1</v>
      </c>
      <c r="I318" s="22">
        <v>1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2</v>
      </c>
      <c r="D319" s="12">
        <v>2</v>
      </c>
      <c r="E319" s="26">
        <v>0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5" t="s">
        <v>924</v>
      </c>
      <c r="B323" s="196"/>
      <c r="C323" s="22">
        <v>550</v>
      </c>
      <c r="D323" s="22">
        <v>631</v>
      </c>
      <c r="E323" s="23">
        <v>-0.128367670364501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3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550</v>
      </c>
      <c r="D324" s="12">
        <v>631</v>
      </c>
      <c r="E324" s="26">
        <v>-0.128367670364501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</v>
      </c>
      <c r="O324" s="12">
        <v>0</v>
      </c>
      <c r="P324" s="20">
        <v>0</v>
      </c>
    </row>
    <row r="325" spans="1:16" x14ac:dyDescent="0.25">
      <c r="A325" s="195" t="s">
        <v>927</v>
      </c>
      <c r="B325" s="196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7" t="s">
        <v>956</v>
      </c>
      <c r="B341" s="198"/>
      <c r="C341" s="27">
        <v>5490</v>
      </c>
      <c r="D341" s="27">
        <v>5844</v>
      </c>
      <c r="E341" s="28">
        <v>-6.0574948665297702E-2</v>
      </c>
      <c r="F341" s="27">
        <v>492</v>
      </c>
      <c r="G341" s="27">
        <v>309</v>
      </c>
      <c r="H341" s="27">
        <v>293</v>
      </c>
      <c r="I341" s="27">
        <v>230</v>
      </c>
      <c r="J341" s="27">
        <v>9</v>
      </c>
      <c r="K341" s="27">
        <v>10</v>
      </c>
      <c r="L341" s="27">
        <v>0</v>
      </c>
      <c r="M341" s="27">
        <v>0</v>
      </c>
      <c r="N341" s="27">
        <v>52</v>
      </c>
      <c r="O341" s="27">
        <v>54</v>
      </c>
      <c r="P341" s="27">
        <v>587</v>
      </c>
    </row>
    <row r="342" spans="1:16" x14ac:dyDescent="0.25">
      <c r="A342" s="16"/>
    </row>
  </sheetData>
  <sheetProtection algorithmName="SHA-512" hashValue="gQzY13lcP0KIyBes0jVzja8tcjNjAhihlcTIH8HSicYJ9ylP6bHKVJnmLeJSYUNnni8mLI44jrg+h6ojcbIUFw==" saltValue="MpdnfrNE5IbwxqCGu825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710937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20">
        <v>0</v>
      </c>
    </row>
    <row r="8" spans="1:3" x14ac:dyDescent="0.25">
      <c r="A8" s="189"/>
      <c r="B8" s="11" t="s">
        <v>334</v>
      </c>
      <c r="C8" s="20">
        <v>33</v>
      </c>
    </row>
    <row r="9" spans="1:3" x14ac:dyDescent="0.25">
      <c r="A9" s="189"/>
      <c r="B9" s="11" t="s">
        <v>962</v>
      </c>
      <c r="C9" s="20">
        <v>8</v>
      </c>
    </row>
    <row r="10" spans="1:3" x14ac:dyDescent="0.25">
      <c r="A10" s="189"/>
      <c r="B10" s="11" t="s">
        <v>963</v>
      </c>
      <c r="C10" s="20">
        <v>0</v>
      </c>
    </row>
    <row r="11" spans="1:3" x14ac:dyDescent="0.25">
      <c r="A11" s="189"/>
      <c r="B11" s="11" t="s">
        <v>964</v>
      </c>
      <c r="C11" s="20">
        <v>9</v>
      </c>
    </row>
    <row r="12" spans="1:3" x14ac:dyDescent="0.25">
      <c r="A12" s="189"/>
      <c r="B12" s="11" t="s">
        <v>965</v>
      </c>
      <c r="C12" s="20">
        <v>3</v>
      </c>
    </row>
    <row r="13" spans="1:3" x14ac:dyDescent="0.25">
      <c r="A13" s="189"/>
      <c r="B13" s="11" t="s">
        <v>966</v>
      </c>
      <c r="C13" s="20">
        <v>5</v>
      </c>
    </row>
    <row r="14" spans="1:3" x14ac:dyDescent="0.25">
      <c r="A14" s="189"/>
      <c r="B14" s="11" t="s">
        <v>518</v>
      </c>
      <c r="C14" s="20">
        <v>17</v>
      </c>
    </row>
    <row r="15" spans="1:3" x14ac:dyDescent="0.25">
      <c r="A15" s="189"/>
      <c r="B15" s="11" t="s">
        <v>967</v>
      </c>
      <c r="C15" s="20">
        <v>2</v>
      </c>
    </row>
    <row r="16" spans="1:3" x14ac:dyDescent="0.25">
      <c r="A16" s="189"/>
      <c r="B16" s="11" t="s">
        <v>968</v>
      </c>
      <c r="C16" s="20">
        <v>0</v>
      </c>
    </row>
    <row r="17" spans="1:3" x14ac:dyDescent="0.25">
      <c r="A17" s="189"/>
      <c r="B17" s="11" t="s">
        <v>651</v>
      </c>
      <c r="C17" s="20">
        <v>0</v>
      </c>
    </row>
    <row r="18" spans="1:3" x14ac:dyDescent="0.25">
      <c r="A18" s="189"/>
      <c r="B18" s="11" t="s">
        <v>969</v>
      </c>
      <c r="C18" s="20">
        <v>6</v>
      </c>
    </row>
    <row r="19" spans="1:3" x14ac:dyDescent="0.25">
      <c r="A19" s="189"/>
      <c r="B19" s="11" t="s">
        <v>970</v>
      </c>
      <c r="C19" s="20">
        <v>4</v>
      </c>
    </row>
    <row r="20" spans="1:3" x14ac:dyDescent="0.25">
      <c r="A20" s="189"/>
      <c r="B20" s="11" t="s">
        <v>971</v>
      </c>
      <c r="C20" s="20">
        <v>0</v>
      </c>
    </row>
    <row r="21" spans="1:3" x14ac:dyDescent="0.25">
      <c r="A21" s="189"/>
      <c r="B21" s="11" t="s">
        <v>972</v>
      </c>
      <c r="C21" s="20">
        <v>9</v>
      </c>
    </row>
    <row r="22" spans="1:3" x14ac:dyDescent="0.25">
      <c r="A22" s="189"/>
      <c r="B22" s="11" t="s">
        <v>973</v>
      </c>
      <c r="C22" s="20">
        <v>0</v>
      </c>
    </row>
    <row r="23" spans="1:3" x14ac:dyDescent="0.25">
      <c r="A23" s="189"/>
      <c r="B23" s="11" t="s">
        <v>974</v>
      </c>
      <c r="C23" s="20">
        <v>0</v>
      </c>
    </row>
    <row r="24" spans="1:3" x14ac:dyDescent="0.25">
      <c r="A24" s="189"/>
      <c r="B24" s="11" t="s">
        <v>111</v>
      </c>
      <c r="C24" s="20">
        <v>8</v>
      </c>
    </row>
    <row r="25" spans="1:3" x14ac:dyDescent="0.25">
      <c r="A25" s="189"/>
      <c r="B25" s="11" t="s">
        <v>975</v>
      </c>
      <c r="C25" s="20">
        <v>2</v>
      </c>
    </row>
    <row r="26" spans="1:3" x14ac:dyDescent="0.25">
      <c r="A26" s="190"/>
      <c r="B26" s="11" t="s">
        <v>976</v>
      </c>
      <c r="C26" s="20">
        <v>0</v>
      </c>
    </row>
    <row r="27" spans="1:3" x14ac:dyDescent="0.25">
      <c r="A27" s="188" t="s">
        <v>977</v>
      </c>
      <c r="B27" s="11" t="s">
        <v>978</v>
      </c>
      <c r="C27" s="20">
        <v>7</v>
      </c>
    </row>
    <row r="28" spans="1:3" x14ac:dyDescent="0.25">
      <c r="A28" s="189"/>
      <c r="B28" s="11" t="s">
        <v>979</v>
      </c>
      <c r="C28" s="20">
        <v>16</v>
      </c>
    </row>
    <row r="29" spans="1:3" x14ac:dyDescent="0.25">
      <c r="A29" s="190"/>
      <c r="B29" s="11" t="s">
        <v>980</v>
      </c>
      <c r="C29" s="20">
        <v>2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13</v>
      </c>
    </row>
    <row r="34" spans="1:3" x14ac:dyDescent="0.25">
      <c r="A34" s="188" t="s">
        <v>983</v>
      </c>
      <c r="B34" s="11" t="s">
        <v>984</v>
      </c>
      <c r="C34" s="20">
        <v>0</v>
      </c>
    </row>
    <row r="35" spans="1:3" x14ac:dyDescent="0.25">
      <c r="A35" s="189"/>
      <c r="B35" s="11" t="s">
        <v>985</v>
      </c>
      <c r="C35" s="20">
        <v>0</v>
      </c>
    </row>
    <row r="36" spans="1:3" x14ac:dyDescent="0.25">
      <c r="A36" s="189"/>
      <c r="B36" s="11" t="s">
        <v>986</v>
      </c>
      <c r="C36" s="20">
        <v>0</v>
      </c>
    </row>
    <row r="37" spans="1:3" x14ac:dyDescent="0.25">
      <c r="A37" s="190"/>
      <c r="B37" s="11" t="s">
        <v>987</v>
      </c>
      <c r="C37" s="20">
        <v>0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3</v>
      </c>
    </row>
    <row r="40" spans="1:3" x14ac:dyDescent="0.25">
      <c r="A40" s="10" t="s">
        <v>990</v>
      </c>
      <c r="B40" s="15"/>
      <c r="C40" s="20">
        <v>8</v>
      </c>
    </row>
    <row r="41" spans="1:3" x14ac:dyDescent="0.25">
      <c r="A41" s="10" t="s">
        <v>991</v>
      </c>
      <c r="B41" s="15"/>
      <c r="C41" s="20">
        <v>2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0</v>
      </c>
    </row>
    <row r="44" spans="1:3" x14ac:dyDescent="0.25">
      <c r="A44" s="10" t="s">
        <v>994</v>
      </c>
      <c r="B44" s="15"/>
      <c r="C44" s="20">
        <v>0</v>
      </c>
    </row>
    <row r="45" spans="1:3" x14ac:dyDescent="0.25">
      <c r="A45" s="10" t="s">
        <v>995</v>
      </c>
      <c r="B45" s="15"/>
      <c r="C45" s="20">
        <v>3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88" t="s">
        <v>996</v>
      </c>
      <c r="B47" s="11" t="s">
        <v>997</v>
      </c>
      <c r="C47" s="20">
        <v>1</v>
      </c>
    </row>
    <row r="48" spans="1:3" x14ac:dyDescent="0.25">
      <c r="A48" s="189"/>
      <c r="B48" s="11" t="s">
        <v>998</v>
      </c>
      <c r="C48" s="20">
        <v>0</v>
      </c>
    </row>
    <row r="49" spans="1:3" x14ac:dyDescent="0.25">
      <c r="A49" s="189"/>
      <c r="B49" s="11" t="s">
        <v>999</v>
      </c>
      <c r="C49" s="20">
        <v>1</v>
      </c>
    </row>
    <row r="50" spans="1:3" x14ac:dyDescent="0.25">
      <c r="A50" s="189"/>
      <c r="B50" s="11" t="s">
        <v>1000</v>
      </c>
      <c r="C50" s="20">
        <v>0</v>
      </c>
    </row>
    <row r="51" spans="1:3" x14ac:dyDescent="0.25">
      <c r="A51" s="190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2</v>
      </c>
    </row>
    <row r="56" spans="1:3" x14ac:dyDescent="0.25">
      <c r="A56" s="188" t="s">
        <v>79</v>
      </c>
      <c r="B56" s="11" t="s">
        <v>1003</v>
      </c>
      <c r="C56" s="20">
        <v>0</v>
      </c>
    </row>
    <row r="57" spans="1:3" x14ac:dyDescent="0.25">
      <c r="A57" s="190"/>
      <c r="B57" s="11" t="s">
        <v>1004</v>
      </c>
      <c r="C57" s="20">
        <v>11</v>
      </c>
    </row>
    <row r="58" spans="1:3" x14ac:dyDescent="0.25">
      <c r="A58" s="188" t="s">
        <v>1005</v>
      </c>
      <c r="B58" s="11" t="s">
        <v>1006</v>
      </c>
      <c r="C58" s="20">
        <v>0</v>
      </c>
    </row>
    <row r="59" spans="1:3" x14ac:dyDescent="0.25">
      <c r="A59" s="190"/>
      <c r="B59" s="11" t="s">
        <v>1007</v>
      </c>
      <c r="C59" s="20">
        <v>0</v>
      </c>
    </row>
    <row r="60" spans="1:3" x14ac:dyDescent="0.25">
      <c r="A60" s="188" t="s">
        <v>1008</v>
      </c>
      <c r="B60" s="11" t="s">
        <v>1006</v>
      </c>
      <c r="C60" s="20">
        <v>1</v>
      </c>
    </row>
    <row r="61" spans="1:3" x14ac:dyDescent="0.25">
      <c r="A61" s="190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20">
        <v>107</v>
      </c>
    </row>
    <row r="66" spans="1:3" x14ac:dyDescent="0.25">
      <c r="A66" s="189"/>
      <c r="B66" s="11" t="s">
        <v>1010</v>
      </c>
      <c r="C66" s="20">
        <v>15</v>
      </c>
    </row>
    <row r="67" spans="1:3" x14ac:dyDescent="0.25">
      <c r="A67" s="189"/>
      <c r="B67" s="11" t="s">
        <v>1011</v>
      </c>
      <c r="C67" s="20">
        <v>71</v>
      </c>
    </row>
    <row r="68" spans="1:3" x14ac:dyDescent="0.25">
      <c r="A68" s="190"/>
      <c r="B68" s="11" t="s">
        <v>1012</v>
      </c>
      <c r="C68" s="20">
        <v>6</v>
      </c>
    </row>
    <row r="69" spans="1:3" x14ac:dyDescent="0.25">
      <c r="A69" s="188" t="s">
        <v>1013</v>
      </c>
      <c r="B69" s="11" t="s">
        <v>1014</v>
      </c>
      <c r="C69" s="20">
        <v>0</v>
      </c>
    </row>
    <row r="70" spans="1:3" x14ac:dyDescent="0.25">
      <c r="A70" s="189"/>
      <c r="B70" s="11" t="s">
        <v>1015</v>
      </c>
      <c r="C70" s="20">
        <v>15</v>
      </c>
    </row>
    <row r="71" spans="1:3" x14ac:dyDescent="0.25">
      <c r="A71" s="190"/>
      <c r="B71" s="11" t="s">
        <v>1016</v>
      </c>
      <c r="C71" s="20">
        <v>0</v>
      </c>
    </row>
    <row r="72" spans="1:3" x14ac:dyDescent="0.25">
      <c r="A72" s="188" t="s">
        <v>1017</v>
      </c>
      <c r="B72" s="11" t="s">
        <v>1018</v>
      </c>
      <c r="C72" s="20">
        <v>37</v>
      </c>
    </row>
    <row r="73" spans="1:3" x14ac:dyDescent="0.25">
      <c r="A73" s="189"/>
      <c r="B73" s="11" t="s">
        <v>1019</v>
      </c>
      <c r="C73" s="20">
        <v>7</v>
      </c>
    </row>
    <row r="74" spans="1:3" x14ac:dyDescent="0.25">
      <c r="A74" s="189"/>
      <c r="B74" s="11" t="s">
        <v>1020</v>
      </c>
      <c r="C74" s="20">
        <v>0</v>
      </c>
    </row>
    <row r="75" spans="1:3" x14ac:dyDescent="0.25">
      <c r="A75" s="189"/>
      <c r="B75" s="11" t="s">
        <v>1021</v>
      </c>
      <c r="C75" s="20">
        <v>23</v>
      </c>
    </row>
    <row r="76" spans="1:3" x14ac:dyDescent="0.25">
      <c r="A76" s="190"/>
      <c r="B76" s="11" t="s">
        <v>1012</v>
      </c>
      <c r="C76" s="20">
        <v>0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20">
        <v>36</v>
      </c>
    </row>
    <row r="87" spans="1:3" x14ac:dyDescent="0.25">
      <c r="A87" s="190"/>
      <c r="B87" s="11" t="s">
        <v>1012</v>
      </c>
      <c r="C87" s="20">
        <v>74</v>
      </c>
    </row>
    <row r="88" spans="1:3" x14ac:dyDescent="0.25">
      <c r="A88" s="188" t="s">
        <v>1028</v>
      </c>
      <c r="B88" s="11" t="s">
        <v>1018</v>
      </c>
      <c r="C88" s="20">
        <v>7</v>
      </c>
    </row>
    <row r="89" spans="1:3" x14ac:dyDescent="0.25">
      <c r="A89" s="190"/>
      <c r="B89" s="11" t="s">
        <v>1012</v>
      </c>
      <c r="C89" s="20">
        <v>11</v>
      </c>
    </row>
    <row r="90" spans="1:3" x14ac:dyDescent="0.25">
      <c r="A90" s="188" t="s">
        <v>1029</v>
      </c>
      <c r="B90" s="11" t="s">
        <v>1018</v>
      </c>
      <c r="C90" s="20">
        <v>51</v>
      </c>
    </row>
    <row r="91" spans="1:3" x14ac:dyDescent="0.25">
      <c r="A91" s="190"/>
      <c r="B91" s="11" t="s">
        <v>1012</v>
      </c>
      <c r="C91" s="20">
        <v>85</v>
      </c>
    </row>
    <row r="92" spans="1:3" x14ac:dyDescent="0.25">
      <c r="A92" s="188" t="s">
        <v>1030</v>
      </c>
      <c r="B92" s="11" t="s">
        <v>1018</v>
      </c>
      <c r="C92" s="20">
        <v>0</v>
      </c>
    </row>
    <row r="93" spans="1:3" x14ac:dyDescent="0.25">
      <c r="A93" s="190"/>
      <c r="B93" s="11" t="s">
        <v>1012</v>
      </c>
      <c r="C93" s="20">
        <v>0</v>
      </c>
    </row>
    <row r="94" spans="1:3" x14ac:dyDescent="0.25">
      <c r="A94" s="188" t="s">
        <v>1031</v>
      </c>
      <c r="B94" s="11" t="s">
        <v>1018</v>
      </c>
      <c r="C94" s="20">
        <v>7</v>
      </c>
    </row>
    <row r="95" spans="1:3" x14ac:dyDescent="0.25">
      <c r="A95" s="190"/>
      <c r="B95" s="11" t="s">
        <v>1012</v>
      </c>
      <c r="C95" s="20">
        <v>1</v>
      </c>
    </row>
    <row r="96" spans="1:3" x14ac:dyDescent="0.25">
      <c r="A96" s="188" t="s">
        <v>1032</v>
      </c>
      <c r="B96" s="11" t="s">
        <v>1018</v>
      </c>
      <c r="C96" s="20">
        <v>0</v>
      </c>
    </row>
    <row r="97" spans="1:3" x14ac:dyDescent="0.25">
      <c r="A97" s="190"/>
      <c r="B97" s="11" t="s">
        <v>1012</v>
      </c>
      <c r="C97" s="20">
        <v>0</v>
      </c>
    </row>
    <row r="98" spans="1:3" x14ac:dyDescent="0.25">
      <c r="A98" s="188" t="s">
        <v>1033</v>
      </c>
      <c r="B98" s="11" t="s">
        <v>1018</v>
      </c>
      <c r="C98" s="20">
        <v>0</v>
      </c>
    </row>
    <row r="99" spans="1:3" x14ac:dyDescent="0.25">
      <c r="A99" s="190"/>
      <c r="B99" s="11" t="s">
        <v>1012</v>
      </c>
      <c r="C99" s="20">
        <v>0</v>
      </c>
    </row>
    <row r="100" spans="1:3" x14ac:dyDescent="0.25">
      <c r="A100" s="10" t="s">
        <v>1034</v>
      </c>
      <c r="B100" s="15"/>
      <c r="C100" s="20">
        <v>5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20">
        <v>0</v>
      </c>
    </row>
    <row r="106" spans="1:3" x14ac:dyDescent="0.25">
      <c r="A106" s="190"/>
      <c r="B106" s="11" t="s">
        <v>1039</v>
      </c>
      <c r="C106" s="20">
        <v>2</v>
      </c>
    </row>
    <row r="107" spans="1:3" x14ac:dyDescent="0.25">
      <c r="A107" s="10" t="s">
        <v>1040</v>
      </c>
      <c r="B107" s="15"/>
      <c r="C107" s="20">
        <v>9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1</v>
      </c>
    </row>
    <row r="111" spans="1:3" x14ac:dyDescent="0.25">
      <c r="A111" s="10" t="s">
        <v>1044</v>
      </c>
      <c r="B111" s="15"/>
      <c r="C111" s="20">
        <v>10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16"/>
    </row>
  </sheetData>
  <sheetProtection algorithmName="SHA-512" hashValue="MJkkdmKx60hPTAUTAp6BkA+dCUptPL5t6vv1U9YmYPEvICcthaj9Mu8rFbdzjzkxmIPYL/uSkowKM2ju14k02A==" saltValue="jAlvIBoI370gZknNlVUQc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30" t="s">
        <v>1049</v>
      </c>
      <c r="C5" s="20">
        <v>25</v>
      </c>
    </row>
    <row r="6" spans="1:3" x14ac:dyDescent="0.25">
      <c r="A6" s="189"/>
      <c r="B6" s="30" t="s">
        <v>304</v>
      </c>
      <c r="C6" s="20">
        <v>52</v>
      </c>
    </row>
    <row r="7" spans="1:3" x14ac:dyDescent="0.25">
      <c r="A7" s="189"/>
      <c r="B7" s="30" t="s">
        <v>1050</v>
      </c>
      <c r="C7" s="20">
        <v>1</v>
      </c>
    </row>
    <row r="8" spans="1:3" x14ac:dyDescent="0.25">
      <c r="A8" s="189"/>
      <c r="B8" s="30" t="s">
        <v>1051</v>
      </c>
      <c r="C8" s="20">
        <v>0</v>
      </c>
    </row>
    <row r="9" spans="1:3" x14ac:dyDescent="0.25">
      <c r="A9" s="189"/>
      <c r="B9" s="30" t="s">
        <v>1052</v>
      </c>
      <c r="C9" s="20">
        <v>0</v>
      </c>
    </row>
    <row r="10" spans="1:3" x14ac:dyDescent="0.25">
      <c r="A10" s="189"/>
      <c r="B10" s="30" t="s">
        <v>1053</v>
      </c>
      <c r="C10" s="20">
        <v>0</v>
      </c>
    </row>
    <row r="11" spans="1:3" x14ac:dyDescent="0.25">
      <c r="A11" s="190"/>
      <c r="B11" s="30" t="s">
        <v>1054</v>
      </c>
      <c r="C11" s="20">
        <v>0</v>
      </c>
    </row>
    <row r="12" spans="1:3" x14ac:dyDescent="0.25">
      <c r="A12" s="188" t="s">
        <v>1055</v>
      </c>
      <c r="B12" s="30" t="s">
        <v>65</v>
      </c>
      <c r="C12" s="20">
        <v>17</v>
      </c>
    </row>
    <row r="13" spans="1:3" x14ac:dyDescent="0.25">
      <c r="A13" s="189"/>
      <c r="B13" s="30" t="s">
        <v>1056</v>
      </c>
      <c r="C13" s="20">
        <v>13</v>
      </c>
    </row>
    <row r="14" spans="1:3" x14ac:dyDescent="0.25">
      <c r="A14" s="189"/>
      <c r="B14" s="30" t="s">
        <v>1057</v>
      </c>
      <c r="C14" s="20">
        <v>5</v>
      </c>
    </row>
    <row r="15" spans="1:3" x14ac:dyDescent="0.25">
      <c r="A15" s="190"/>
      <c r="B15" s="30" t="s">
        <v>1058</v>
      </c>
      <c r="C15" s="20">
        <v>1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2</v>
      </c>
    </row>
    <row r="20" spans="1:3" x14ac:dyDescent="0.25">
      <c r="A20" s="10" t="s">
        <v>1061</v>
      </c>
      <c r="B20" s="31"/>
      <c r="C20" s="20">
        <v>1</v>
      </c>
    </row>
    <row r="21" spans="1:3" x14ac:dyDescent="0.25">
      <c r="A21" s="10" t="s">
        <v>1062</v>
      </c>
      <c r="B21" s="31"/>
      <c r="C21" s="20">
        <v>7</v>
      </c>
    </row>
    <row r="22" spans="1:3" x14ac:dyDescent="0.25">
      <c r="A22" s="10" t="s">
        <v>1063</v>
      </c>
      <c r="B22" s="31"/>
      <c r="C22" s="20">
        <v>3</v>
      </c>
    </row>
    <row r="23" spans="1:3" x14ac:dyDescent="0.25">
      <c r="A23" s="10" t="s">
        <v>1064</v>
      </c>
      <c r="B23" s="31"/>
      <c r="C23" s="20">
        <v>16</v>
      </c>
    </row>
    <row r="24" spans="1:3" x14ac:dyDescent="0.25">
      <c r="A24" s="10" t="s">
        <v>1065</v>
      </c>
      <c r="B24" s="31"/>
      <c r="C24" s="20">
        <v>15</v>
      </c>
    </row>
    <row r="25" spans="1:3" x14ac:dyDescent="0.25">
      <c r="A25" s="10" t="s">
        <v>1066</v>
      </c>
      <c r="B25" s="31"/>
      <c r="C25" s="20">
        <v>0</v>
      </c>
    </row>
    <row r="26" spans="1:3" x14ac:dyDescent="0.25">
      <c r="A26" s="10" t="s">
        <v>1067</v>
      </c>
      <c r="B26" s="31"/>
      <c r="C26" s="20">
        <v>3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10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0</v>
      </c>
    </row>
    <row r="33" spans="1:6" x14ac:dyDescent="0.25">
      <c r="A33" s="10" t="s">
        <v>1072</v>
      </c>
      <c r="B33" s="31"/>
      <c r="C33" s="20">
        <v>4</v>
      </c>
    </row>
    <row r="34" spans="1:6" x14ac:dyDescent="0.25">
      <c r="A34" s="10" t="s">
        <v>1073</v>
      </c>
      <c r="B34" s="31"/>
      <c r="C34" s="20">
        <v>3</v>
      </c>
    </row>
    <row r="35" spans="1:6" x14ac:dyDescent="0.25">
      <c r="A35" s="10" t="s">
        <v>1074</v>
      </c>
      <c r="B35" s="31"/>
      <c r="C35" s="20">
        <v>5</v>
      </c>
    </row>
    <row r="36" spans="1:6" x14ac:dyDescent="0.25">
      <c r="A36" s="10" t="s">
        <v>1075</v>
      </c>
      <c r="B36" s="31"/>
      <c r="C36" s="20">
        <v>2</v>
      </c>
    </row>
    <row r="37" spans="1:6" x14ac:dyDescent="0.25">
      <c r="A37" s="10" t="s">
        <v>1076</v>
      </c>
      <c r="B37" s="31"/>
      <c r="C37" s="20">
        <v>1</v>
      </c>
    </row>
    <row r="38" spans="1:6" x14ac:dyDescent="0.25">
      <c r="A38" s="10" t="s">
        <v>1077</v>
      </c>
      <c r="B38" s="31"/>
      <c r="C38" s="20">
        <v>1</v>
      </c>
    </row>
    <row r="39" spans="1:6" x14ac:dyDescent="0.25">
      <c r="A39" s="10" t="s">
        <v>1078</v>
      </c>
      <c r="B39" s="31"/>
      <c r="C39" s="20">
        <v>2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0</v>
      </c>
    </row>
    <row r="44" spans="1:6" x14ac:dyDescent="0.25">
      <c r="A44" s="10" t="s">
        <v>114</v>
      </c>
      <c r="B44" s="31"/>
      <c r="C44" s="20">
        <v>0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6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6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6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6"/>
      <c r="B52" s="11" t="s">
        <v>334</v>
      </c>
      <c r="C52" s="12">
        <v>25</v>
      </c>
      <c r="D52" s="12">
        <v>7</v>
      </c>
      <c r="E52" s="12">
        <v>0</v>
      </c>
      <c r="F52" s="20">
        <v>5</v>
      </c>
    </row>
    <row r="53" spans="1:6" x14ac:dyDescent="0.25">
      <c r="A53" s="186"/>
      <c r="B53" s="11" t="s">
        <v>1087</v>
      </c>
      <c r="C53" s="12">
        <v>0</v>
      </c>
      <c r="D53" s="12">
        <v>0</v>
      </c>
      <c r="E53" s="12">
        <v>0</v>
      </c>
      <c r="F53" s="20">
        <v>0</v>
      </c>
    </row>
    <row r="54" spans="1:6" x14ac:dyDescent="0.25">
      <c r="A54" s="186"/>
      <c r="B54" s="11" t="s">
        <v>1088</v>
      </c>
      <c r="C54" s="12">
        <v>20</v>
      </c>
      <c r="D54" s="12">
        <v>12</v>
      </c>
      <c r="E54" s="12">
        <v>0</v>
      </c>
      <c r="F54" s="20">
        <v>12</v>
      </c>
    </row>
    <row r="55" spans="1:6" x14ac:dyDescent="0.25">
      <c r="A55" s="186"/>
      <c r="B55" s="11" t="s">
        <v>1089</v>
      </c>
      <c r="C55" s="12">
        <v>1</v>
      </c>
      <c r="D55" s="12">
        <v>1</v>
      </c>
      <c r="E55" s="12">
        <v>0</v>
      </c>
      <c r="F55" s="20">
        <v>1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6"/>
      <c r="B57" s="11" t="s">
        <v>1091</v>
      </c>
      <c r="C57" s="12">
        <v>12</v>
      </c>
      <c r="D57" s="12">
        <v>4</v>
      </c>
      <c r="E57" s="12">
        <v>0</v>
      </c>
      <c r="F57" s="20">
        <v>0</v>
      </c>
    </row>
    <row r="58" spans="1:6" x14ac:dyDescent="0.25">
      <c r="A58" s="186"/>
      <c r="B58" s="11" t="s">
        <v>1092</v>
      </c>
      <c r="C58" s="12">
        <v>1</v>
      </c>
      <c r="D58" s="12">
        <v>0</v>
      </c>
      <c r="E58" s="12">
        <v>0</v>
      </c>
      <c r="F58" s="20">
        <v>0</v>
      </c>
    </row>
    <row r="59" spans="1:6" x14ac:dyDescent="0.25">
      <c r="A59" s="186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6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6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186"/>
      <c r="B62" s="11" t="s">
        <v>1095</v>
      </c>
      <c r="C62" s="12">
        <v>0</v>
      </c>
      <c r="D62" s="12">
        <v>0</v>
      </c>
      <c r="E62" s="12">
        <v>0</v>
      </c>
      <c r="F62" s="20">
        <v>0</v>
      </c>
    </row>
    <row r="63" spans="1:6" x14ac:dyDescent="0.25">
      <c r="A63" s="186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1097</v>
      </c>
      <c r="C64" s="12">
        <v>1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7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9" t="s">
        <v>1100</v>
      </c>
      <c r="B67" s="200"/>
      <c r="C67" s="27">
        <v>60</v>
      </c>
      <c r="D67" s="27">
        <v>24</v>
      </c>
      <c r="E67" s="27">
        <v>0</v>
      </c>
      <c r="F67" s="27">
        <v>18</v>
      </c>
    </row>
    <row r="68" spans="1:6" x14ac:dyDescent="0.25">
      <c r="A68" s="185" t="s">
        <v>977</v>
      </c>
      <c r="B68" s="11" t="s">
        <v>1101</v>
      </c>
      <c r="C68" s="12">
        <v>3</v>
      </c>
      <c r="D68" s="12">
        <v>2</v>
      </c>
      <c r="E68" s="12">
        <v>0</v>
      </c>
      <c r="F68" s="20">
        <v>2</v>
      </c>
    </row>
    <row r="69" spans="1:6" x14ac:dyDescent="0.25">
      <c r="A69" s="186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187"/>
      <c r="B70" s="11" t="s">
        <v>111</v>
      </c>
      <c r="C70" s="12">
        <v>2</v>
      </c>
      <c r="D70" s="12">
        <v>0</v>
      </c>
      <c r="E70" s="12">
        <v>0</v>
      </c>
      <c r="F70" s="20">
        <v>0</v>
      </c>
    </row>
    <row r="71" spans="1:6" x14ac:dyDescent="0.25">
      <c r="A71" s="199" t="s">
        <v>1103</v>
      </c>
      <c r="B71" s="200"/>
      <c r="C71" s="27">
        <v>5</v>
      </c>
      <c r="D71" s="27">
        <v>2</v>
      </c>
      <c r="E71" s="27">
        <v>0</v>
      </c>
      <c r="F71" s="27">
        <v>2</v>
      </c>
    </row>
    <row r="72" spans="1:6" x14ac:dyDescent="0.25">
      <c r="A72" s="16"/>
    </row>
  </sheetData>
  <sheetProtection algorithmName="SHA-512" hashValue="7yR1W6OoixcHRSWLlHBXIsDVDaxSvv7S7lEiMppYGGm3PW5Wii4RfaXzLgebpMLX3wiRavxc9jLo4F329eUxtA==" saltValue="LYY5WIbY4z17+pQi4bEMU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20">
        <v>153</v>
      </c>
    </row>
    <row r="6" spans="1:3" x14ac:dyDescent="0.25">
      <c r="A6" s="186"/>
      <c r="B6" s="11" t="s">
        <v>1049</v>
      </c>
      <c r="C6" s="20">
        <v>16</v>
      </c>
    </row>
    <row r="7" spans="1:3" x14ac:dyDescent="0.25">
      <c r="A7" s="186"/>
      <c r="B7" s="11" t="s">
        <v>1108</v>
      </c>
      <c r="C7" s="20">
        <v>177</v>
      </c>
    </row>
    <row r="8" spans="1:3" x14ac:dyDescent="0.25">
      <c r="A8" s="186"/>
      <c r="B8" s="11" t="s">
        <v>1109</v>
      </c>
      <c r="C8" s="20">
        <v>23</v>
      </c>
    </row>
    <row r="9" spans="1:3" x14ac:dyDescent="0.25">
      <c r="A9" s="186"/>
      <c r="B9" s="11" t="s">
        <v>1051</v>
      </c>
      <c r="C9" s="20">
        <v>1</v>
      </c>
    </row>
    <row r="10" spans="1:3" x14ac:dyDescent="0.25">
      <c r="A10" s="186"/>
      <c r="B10" s="11" t="s">
        <v>1052</v>
      </c>
      <c r="C10" s="20">
        <v>0</v>
      </c>
    </row>
    <row r="11" spans="1:3" x14ac:dyDescent="0.25">
      <c r="A11" s="186"/>
      <c r="B11" s="11" t="s">
        <v>1110</v>
      </c>
      <c r="C11" s="20">
        <v>0</v>
      </c>
    </row>
    <row r="12" spans="1:3" x14ac:dyDescent="0.25">
      <c r="A12" s="187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91</v>
      </c>
    </row>
    <row r="17" spans="1:3" x14ac:dyDescent="0.25">
      <c r="A17" s="19" t="s">
        <v>1114</v>
      </c>
      <c r="B17" s="15"/>
      <c r="C17" s="20">
        <v>79</v>
      </c>
    </row>
    <row r="18" spans="1:3" x14ac:dyDescent="0.25">
      <c r="A18" s="19" t="s">
        <v>1115</v>
      </c>
      <c r="B18" s="15"/>
      <c r="C18" s="20">
        <v>78</v>
      </c>
    </row>
    <row r="19" spans="1:3" x14ac:dyDescent="0.25">
      <c r="A19" s="19" t="s">
        <v>1116</v>
      </c>
      <c r="B19" s="15"/>
      <c r="C19" s="20">
        <v>1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5</v>
      </c>
    </row>
    <row r="24" spans="1:3" x14ac:dyDescent="0.25">
      <c r="A24" s="19" t="s">
        <v>1119</v>
      </c>
      <c r="B24" s="15"/>
      <c r="C24" s="20">
        <v>3</v>
      </c>
    </row>
    <row r="25" spans="1:3" x14ac:dyDescent="0.25">
      <c r="A25" s="19" t="s">
        <v>1120</v>
      </c>
      <c r="B25" s="15"/>
      <c r="C25" s="20">
        <v>0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3</v>
      </c>
    </row>
    <row r="38" spans="1:3" x14ac:dyDescent="0.25">
      <c r="A38" s="19" t="s">
        <v>1128</v>
      </c>
      <c r="B38" s="15"/>
      <c r="C38" s="20">
        <v>47</v>
      </c>
    </row>
    <row r="39" spans="1:3" x14ac:dyDescent="0.25">
      <c r="A39" s="19" t="s">
        <v>1129</v>
      </c>
      <c r="B39" s="15"/>
      <c r="C39" s="20">
        <v>46</v>
      </c>
    </row>
    <row r="40" spans="1:3" x14ac:dyDescent="0.25">
      <c r="A40" s="19" t="s">
        <v>1130</v>
      </c>
      <c r="B40" s="15"/>
      <c r="C40" s="20">
        <v>12</v>
      </c>
    </row>
    <row r="41" spans="1:3" x14ac:dyDescent="0.25">
      <c r="A41" s="19" t="s">
        <v>1131</v>
      </c>
      <c r="B41" s="15"/>
      <c r="C41" s="20">
        <v>22</v>
      </c>
    </row>
    <row r="42" spans="1:3" x14ac:dyDescent="0.25">
      <c r="A42" s="19" t="s">
        <v>1132</v>
      </c>
      <c r="B42" s="15"/>
      <c r="C42" s="20">
        <v>24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2</v>
      </c>
    </row>
    <row r="47" spans="1:3" x14ac:dyDescent="0.25">
      <c r="A47" s="19" t="s">
        <v>1135</v>
      </c>
      <c r="B47" s="15"/>
      <c r="C47" s="20">
        <v>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20">
        <v>37</v>
      </c>
    </row>
    <row r="52" spans="1:6" x14ac:dyDescent="0.25">
      <c r="A52" s="186"/>
      <c r="B52" s="11" t="s">
        <v>1139</v>
      </c>
      <c r="C52" s="20">
        <v>59</v>
      </c>
    </row>
    <row r="53" spans="1:6" x14ac:dyDescent="0.25">
      <c r="A53" s="186"/>
      <c r="B53" s="11" t="s">
        <v>1140</v>
      </c>
      <c r="C53" s="20">
        <v>8</v>
      </c>
    </row>
    <row r="54" spans="1:6" x14ac:dyDescent="0.25">
      <c r="A54" s="187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0</v>
      </c>
    </row>
    <row r="59" spans="1:6" x14ac:dyDescent="0.25">
      <c r="A59" s="19" t="s">
        <v>114</v>
      </c>
      <c r="B59" s="15"/>
      <c r="C59" s="20">
        <v>0</v>
      </c>
    </row>
    <row r="60" spans="1:6" x14ac:dyDescent="0.25">
      <c r="A60" s="19" t="s">
        <v>1080</v>
      </c>
      <c r="B60" s="15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6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6"/>
      <c r="B67" s="11" t="s">
        <v>334</v>
      </c>
      <c r="C67" s="12">
        <v>73</v>
      </c>
      <c r="D67" s="12">
        <v>25</v>
      </c>
      <c r="E67" s="12">
        <v>0</v>
      </c>
      <c r="F67" s="20">
        <v>25</v>
      </c>
    </row>
    <row r="68" spans="1:6" x14ac:dyDescent="0.25">
      <c r="A68" s="186"/>
      <c r="B68" s="11" t="s">
        <v>1142</v>
      </c>
      <c r="C68" s="12">
        <v>136</v>
      </c>
      <c r="D68" s="12">
        <v>97</v>
      </c>
      <c r="E68" s="12">
        <v>15</v>
      </c>
      <c r="F68" s="20">
        <v>40</v>
      </c>
    </row>
    <row r="69" spans="1:6" x14ac:dyDescent="0.25">
      <c r="A69" s="186"/>
      <c r="B69" s="11" t="s">
        <v>1143</v>
      </c>
      <c r="C69" s="12">
        <v>62</v>
      </c>
      <c r="D69" s="12">
        <v>6</v>
      </c>
      <c r="E69" s="12">
        <v>1</v>
      </c>
      <c r="F69" s="20">
        <v>6</v>
      </c>
    </row>
    <row r="70" spans="1:6" x14ac:dyDescent="0.25">
      <c r="A70" s="186"/>
      <c r="B70" s="11" t="s">
        <v>1089</v>
      </c>
      <c r="C70" s="12">
        <v>3</v>
      </c>
      <c r="D70" s="12">
        <v>1</v>
      </c>
      <c r="E70" s="12">
        <v>2</v>
      </c>
      <c r="F70" s="20">
        <v>1</v>
      </c>
    </row>
    <row r="71" spans="1:6" x14ac:dyDescent="0.25">
      <c r="A71" s="186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6"/>
      <c r="B72" s="11" t="s">
        <v>1145</v>
      </c>
      <c r="C72" s="12">
        <v>35</v>
      </c>
      <c r="D72" s="12">
        <v>9</v>
      </c>
      <c r="E72" s="12">
        <v>1</v>
      </c>
      <c r="F72" s="20">
        <v>5</v>
      </c>
    </row>
    <row r="73" spans="1:6" x14ac:dyDescent="0.25">
      <c r="A73" s="186"/>
      <c r="B73" s="11" t="s">
        <v>1146</v>
      </c>
      <c r="C73" s="12">
        <v>12</v>
      </c>
      <c r="D73" s="12">
        <v>6</v>
      </c>
      <c r="E73" s="12">
        <v>1</v>
      </c>
      <c r="F73" s="20">
        <v>5</v>
      </c>
    </row>
    <row r="74" spans="1:6" x14ac:dyDescent="0.25">
      <c r="A74" s="186"/>
      <c r="B74" s="11" t="s">
        <v>1093</v>
      </c>
      <c r="C74" s="12">
        <v>0</v>
      </c>
      <c r="D74" s="12">
        <v>0</v>
      </c>
      <c r="E74" s="12">
        <v>0</v>
      </c>
      <c r="F74" s="20">
        <v>0</v>
      </c>
    </row>
    <row r="75" spans="1:6" x14ac:dyDescent="0.25">
      <c r="A75" s="186"/>
      <c r="B75" s="11" t="s">
        <v>405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186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86"/>
      <c r="B77" s="11" t="s">
        <v>1095</v>
      </c>
      <c r="C77" s="12">
        <v>4</v>
      </c>
      <c r="D77" s="12">
        <v>0</v>
      </c>
      <c r="E77" s="12">
        <v>0</v>
      </c>
      <c r="F77" s="20">
        <v>0</v>
      </c>
    </row>
    <row r="78" spans="1:6" x14ac:dyDescent="0.25">
      <c r="A78" s="186"/>
      <c r="B78" s="11" t="s">
        <v>1096</v>
      </c>
      <c r="C78" s="12">
        <v>0</v>
      </c>
      <c r="D78" s="12">
        <v>0</v>
      </c>
      <c r="E78" s="12">
        <v>0</v>
      </c>
      <c r="F78" s="20">
        <v>0</v>
      </c>
    </row>
    <row r="79" spans="1:6" x14ac:dyDescent="0.25">
      <c r="A79" s="186"/>
      <c r="B79" s="11" t="s">
        <v>1097</v>
      </c>
      <c r="C79" s="12">
        <v>47</v>
      </c>
      <c r="D79" s="12">
        <v>29</v>
      </c>
      <c r="E79" s="12">
        <v>4</v>
      </c>
      <c r="F79" s="20">
        <v>13</v>
      </c>
    </row>
    <row r="80" spans="1:6" x14ac:dyDescent="0.25">
      <c r="A80" s="186"/>
      <c r="B80" s="11" t="s">
        <v>1098</v>
      </c>
      <c r="C80" s="12">
        <v>0</v>
      </c>
      <c r="D80" s="12">
        <v>0</v>
      </c>
      <c r="E80" s="12">
        <v>0</v>
      </c>
      <c r="F80" s="20">
        <v>0</v>
      </c>
    </row>
    <row r="81" spans="1:6" x14ac:dyDescent="0.25">
      <c r="A81" s="187"/>
      <c r="B81" s="11" t="s">
        <v>1099</v>
      </c>
      <c r="C81" s="12">
        <v>0</v>
      </c>
      <c r="D81" s="12">
        <v>0</v>
      </c>
      <c r="E81" s="12">
        <v>0</v>
      </c>
      <c r="F81" s="20">
        <v>0</v>
      </c>
    </row>
    <row r="82" spans="1:6" x14ac:dyDescent="0.25">
      <c r="A82" s="201" t="s">
        <v>1100</v>
      </c>
      <c r="B82" s="202"/>
      <c r="C82" s="27">
        <v>372</v>
      </c>
      <c r="D82" s="27">
        <v>173</v>
      </c>
      <c r="E82" s="27">
        <v>24</v>
      </c>
      <c r="F82" s="27">
        <v>95</v>
      </c>
    </row>
    <row r="83" spans="1:6" x14ac:dyDescent="0.25">
      <c r="A83" s="185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86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187"/>
      <c r="B85" s="11" t="s">
        <v>111</v>
      </c>
      <c r="C85" s="12">
        <v>2</v>
      </c>
      <c r="D85" s="12">
        <v>0</v>
      </c>
      <c r="E85" s="12">
        <v>2</v>
      </c>
      <c r="F85" s="20">
        <v>0</v>
      </c>
    </row>
    <row r="86" spans="1:6" x14ac:dyDescent="0.25">
      <c r="A86" s="201" t="s">
        <v>1148</v>
      </c>
      <c r="B86" s="202"/>
      <c r="C86" s="27">
        <v>2</v>
      </c>
      <c r="D86" s="27">
        <v>0</v>
      </c>
      <c r="E86" s="27">
        <v>2</v>
      </c>
      <c r="F86" s="27">
        <v>0</v>
      </c>
    </row>
    <row r="87" spans="1:6" x14ac:dyDescent="0.25">
      <c r="A87" s="16"/>
    </row>
  </sheetData>
  <sheetProtection algorithmName="SHA-512" hashValue="U2xiHt0UIkaw+Nvzh3zWD7JLwVT7pz/P/3bS6fG9lITJseNyVgMYilLAiLTsiybIDC6whbBeS1An0LJ5UI2fcQ==" saltValue="x8s+jlmPdYUuDgfk61KJr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5.5703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2</v>
      </c>
    </row>
    <row r="6" spans="1:3" ht="22.5" x14ac:dyDescent="0.25">
      <c r="A6" s="10" t="s">
        <v>1152</v>
      </c>
      <c r="B6" s="15"/>
      <c r="C6" s="20">
        <v>35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786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3</v>
      </c>
    </row>
    <row r="14" spans="1:3" ht="22.5" x14ac:dyDescent="0.25">
      <c r="A14" s="10" t="s">
        <v>1152</v>
      </c>
      <c r="B14" s="15"/>
      <c r="C14" s="20">
        <v>3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0</v>
      </c>
    </row>
    <row r="22" spans="1:3" x14ac:dyDescent="0.25">
      <c r="A22" s="10" t="s">
        <v>1159</v>
      </c>
      <c r="B22" s="15"/>
      <c r="C22" s="20">
        <v>0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0</v>
      </c>
    </row>
    <row r="29" spans="1:3" x14ac:dyDescent="0.25">
      <c r="A29" s="10" t="s">
        <v>1164</v>
      </c>
      <c r="B29" s="15"/>
      <c r="C29" s="20">
        <v>5</v>
      </c>
    </row>
    <row r="30" spans="1:3" x14ac:dyDescent="0.25">
      <c r="A30" s="10" t="s">
        <v>1165</v>
      </c>
      <c r="B30" s="15"/>
      <c r="C30" s="20">
        <v>2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0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16"/>
    </row>
  </sheetData>
  <sheetProtection algorithmName="SHA-512" hashValue="swAsIPMvZ6QN6FAdQey3xmesxUEhDsC4VZhg7KOOAzsaxH1bi5frMmHuds0BRWKFVOiIDwNSYBQMyNAa4MHqqw==" saltValue="yL7q4gVa4HauFF51+8xxy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1406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9</v>
      </c>
    </row>
    <row r="6" spans="1:3" x14ac:dyDescent="0.25">
      <c r="A6" s="10" t="s">
        <v>1173</v>
      </c>
      <c r="B6" s="15"/>
      <c r="C6" s="20">
        <v>1</v>
      </c>
    </row>
    <row r="7" spans="1:3" x14ac:dyDescent="0.25">
      <c r="A7" s="10" t="s">
        <v>1174</v>
      </c>
      <c r="B7" s="15"/>
      <c r="C7" s="20">
        <v>1</v>
      </c>
    </row>
    <row r="8" spans="1:3" x14ac:dyDescent="0.25">
      <c r="A8" s="10" t="s">
        <v>1175</v>
      </c>
      <c r="B8" s="15"/>
      <c r="C8" s="20">
        <v>1</v>
      </c>
    </row>
    <row r="9" spans="1:3" x14ac:dyDescent="0.25">
      <c r="A9" s="10" t="s">
        <v>1176</v>
      </c>
      <c r="B9" s="15"/>
      <c r="C9" s="20">
        <v>1</v>
      </c>
    </row>
    <row r="10" spans="1:3" x14ac:dyDescent="0.25">
      <c r="A10" s="10" t="s">
        <v>1177</v>
      </c>
      <c r="B10" s="15"/>
      <c r="C10" s="20">
        <v>1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2</v>
      </c>
    </row>
    <row r="15" spans="1:3" x14ac:dyDescent="0.25">
      <c r="A15" s="10" t="s">
        <v>1180</v>
      </c>
      <c r="B15" s="15"/>
      <c r="C15" s="20">
        <v>0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53</v>
      </c>
    </row>
    <row r="21" spans="1:3" x14ac:dyDescent="0.25">
      <c r="A21" s="10" t="s">
        <v>1184</v>
      </c>
      <c r="B21" s="15"/>
      <c r="C21" s="20">
        <v>2</v>
      </c>
    </row>
    <row r="22" spans="1:3" x14ac:dyDescent="0.25">
      <c r="A22" s="10" t="s">
        <v>1185</v>
      </c>
      <c r="B22" s="15"/>
      <c r="C22" s="20">
        <v>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1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1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1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0</v>
      </c>
    </row>
    <row r="37" spans="1:3" x14ac:dyDescent="0.25">
      <c r="A37" s="10" t="s">
        <v>1113</v>
      </c>
      <c r="B37" s="15"/>
      <c r="C37" s="20">
        <v>0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0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1</v>
      </c>
    </row>
    <row r="46" spans="1:3" x14ac:dyDescent="0.25">
      <c r="A46" s="10" t="s">
        <v>1113</v>
      </c>
      <c r="B46" s="15"/>
      <c r="C46" s="20">
        <v>0</v>
      </c>
    </row>
    <row r="47" spans="1:3" x14ac:dyDescent="0.25">
      <c r="A47" s="10" t="s">
        <v>1196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1</v>
      </c>
    </row>
    <row r="54" spans="1:3" x14ac:dyDescent="0.25">
      <c r="A54" s="10" t="s">
        <v>1113</v>
      </c>
      <c r="B54" s="15"/>
      <c r="C54" s="20">
        <v>0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0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kMwRkXtt43pgsnatt8qePLB2ipoBIdcVvyD76ClPl020MzwAjxWHZJcyh2qVgTttpw2sgDnAZvIN0WvxdEqRzw==" saltValue="P4oZAARQ1t+x3nJjkPof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1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199" t="s">
        <v>645</v>
      </c>
      <c r="B4" s="200"/>
      <c r="C4" s="27">
        <v>137</v>
      </c>
      <c r="D4" s="27">
        <v>89</v>
      </c>
      <c r="E4" s="28">
        <v>0</v>
      </c>
      <c r="F4" s="27">
        <v>185</v>
      </c>
      <c r="G4" s="27">
        <v>142</v>
      </c>
      <c r="H4" s="27">
        <v>26</v>
      </c>
      <c r="I4" s="27">
        <v>19</v>
      </c>
      <c r="J4" s="27">
        <v>0</v>
      </c>
      <c r="K4" s="27">
        <v>0</v>
      </c>
      <c r="L4" s="27">
        <v>0</v>
      </c>
      <c r="M4" s="27">
        <v>0</v>
      </c>
      <c r="N4" s="27">
        <v>2</v>
      </c>
      <c r="O4" s="27">
        <v>1</v>
      </c>
      <c r="P4" s="27">
        <v>166</v>
      </c>
    </row>
    <row r="5" spans="1:16" ht="45" x14ac:dyDescent="0.25">
      <c r="A5" s="33" t="s">
        <v>646</v>
      </c>
      <c r="B5" s="33" t="s">
        <v>647</v>
      </c>
      <c r="C5" s="12">
        <v>0</v>
      </c>
      <c r="D5" s="12">
        <v>1</v>
      </c>
      <c r="E5" s="26">
        <v>-1</v>
      </c>
      <c r="F5" s="12">
        <v>1</v>
      </c>
      <c r="G5" s="12">
        <v>1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2</v>
      </c>
    </row>
    <row r="6" spans="1:16" ht="33.75" x14ac:dyDescent="0.25">
      <c r="A6" s="33" t="s">
        <v>648</v>
      </c>
      <c r="B6" s="33" t="s">
        <v>649</v>
      </c>
      <c r="C6" s="12">
        <v>82</v>
      </c>
      <c r="D6" s="12">
        <v>27</v>
      </c>
      <c r="E6" s="26">
        <v>2</v>
      </c>
      <c r="F6" s="12">
        <v>116</v>
      </c>
      <c r="G6" s="12">
        <v>92</v>
      </c>
      <c r="H6" s="12">
        <v>11</v>
      </c>
      <c r="I6" s="12">
        <v>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102</v>
      </c>
    </row>
    <row r="7" spans="1:16" ht="22.5" x14ac:dyDescent="0.25">
      <c r="A7" s="33" t="s">
        <v>650</v>
      </c>
      <c r="B7" s="33" t="s">
        <v>651</v>
      </c>
      <c r="C7" s="12">
        <v>7</v>
      </c>
      <c r="D7" s="12">
        <v>6</v>
      </c>
      <c r="E7" s="26">
        <v>0</v>
      </c>
      <c r="F7" s="12">
        <v>5</v>
      </c>
      <c r="G7" s="12">
        <v>3</v>
      </c>
      <c r="H7" s="12">
        <v>3</v>
      </c>
      <c r="I7" s="12">
        <v>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0">
        <v>8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1</v>
      </c>
      <c r="E8" s="26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3</v>
      </c>
      <c r="D9" s="12">
        <v>2</v>
      </c>
      <c r="E9" s="26">
        <v>0</v>
      </c>
      <c r="F9" s="12">
        <v>1</v>
      </c>
      <c r="G9" s="12">
        <v>1</v>
      </c>
      <c r="H9" s="12">
        <v>1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</v>
      </c>
    </row>
    <row r="10" spans="1:16" ht="22.5" x14ac:dyDescent="0.25">
      <c r="A10" s="33" t="s">
        <v>656</v>
      </c>
      <c r="B10" s="33" t="s">
        <v>657</v>
      </c>
      <c r="C10" s="12">
        <v>45</v>
      </c>
      <c r="D10" s="12">
        <v>43</v>
      </c>
      <c r="E10" s="26">
        <v>0</v>
      </c>
      <c r="F10" s="12">
        <v>62</v>
      </c>
      <c r="G10" s="12">
        <v>45</v>
      </c>
      <c r="H10" s="12">
        <v>10</v>
      </c>
      <c r="I10" s="12">
        <v>8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20">
        <v>52</v>
      </c>
    </row>
    <row r="11" spans="1:16" ht="45" x14ac:dyDescent="0.25">
      <c r="A11" s="33" t="s">
        <v>658</v>
      </c>
      <c r="B11" s="33" t="s">
        <v>659</v>
      </c>
      <c r="C11" s="12">
        <v>0</v>
      </c>
      <c r="D11" s="12">
        <v>9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16"/>
    </row>
  </sheetData>
  <sheetProtection algorithmName="SHA-512" hashValue="kFlD3OZJVCvq6XwmqezCaJwChu9t+KMtg6A7grwqenB3hozIRlYYyMi6FGy9YdC3dFGeM2vvE6J8oGqMkWF0hA==" saltValue="GDWPbt9RgYAroxAthejnv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2025-06-19T10:12:32Z</dcterms:created>
  <dcterms:modified xsi:type="dcterms:W3CDTF">2025-06-25T10:58:53Z</dcterms:modified>
</cp:coreProperties>
</file>