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drawings/drawing22.xml" ContentType="application/vnd.openxmlformats-officedocument.drawingml.chartshapes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4" documentId="13_ncr:1_{BE1FCFFD-781A-443E-9762-F6004D85CA1E}" xr6:coauthVersionLast="47" xr6:coauthVersionMax="47" xr10:uidLastSave="{A4F4773B-F8DE-4A9D-AA9C-8FAAE25DC0A1}"/>
  <workbookProtection workbookAlgorithmName="SHA-512" workbookHashValue="SsBq/icrGZBdoGVcAbivjTYyMOcFK/xGPYepD+zSmbcdznKzhpNiFM21CQ9ddBQiVBiqmxlu1mdOSnZFOh1XbA==" workbookSaltValue="Gnfha3Ax3hKNN143upmTh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23" i="16" s="1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L43" i="16"/>
  <c r="D82" i="16" l="1"/>
  <c r="I43" i="16"/>
  <c r="E43" i="16"/>
  <c r="K43" i="16"/>
  <c r="G43" i="16"/>
  <c r="F43" i="16"/>
  <c r="D43" i="16"/>
  <c r="H43" i="16"/>
  <c r="J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01D4473-CC8D-4941-930D-9713AD5EE2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6A945F-292D-48C8-BC4C-3B9F5F9A41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D33494E-D38E-4ADD-A56F-4D22A04A10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6826C5F-1557-4B37-9A44-847195372D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784A6EA-023B-4B02-BC02-FF327D6DDC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9CBC0D6-66EA-484B-B805-9615FEEE50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64B6A97-36A7-484A-A2DA-D41A1B6F9E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F28032B-A6B5-4BBE-B86A-8E2806A81C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7E157EB-6304-4B55-B6DE-18DECF8264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51CF52A-9B08-4A29-ADCD-A07746B72B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514E3BD-77F9-4C8F-BF0D-D46C7B3FB1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B4530B8-4985-48D6-AED6-4234E08A27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D582AFA-F0A3-4E2D-8586-F8856A57BA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04D1BB-8FE9-4017-8EA9-0864E943F6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5BED62A-EB17-476E-B357-E5238E7F7E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20DC62D-90D0-4009-B272-205B28AFA7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030B0C-478A-4C02-B892-21507EAF47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1D10340-1237-4544-855E-F8CA2A616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5FD20BF-38E7-4490-97AA-4832984C39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13A1E16-7A5E-4AEC-BCCA-E0DFE75DAB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57414E3-6FB3-4264-A517-74CEC934F4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8EDF9F5-7D15-4E0B-AAE9-B45FB4196E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08E5365-D33C-4DDA-8627-4630F2F8EE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716B42C-B738-4296-8067-4047A3C215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72D71CD-B3D0-4688-B352-F1760D4198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78029FA-70F0-4CFF-9F74-916A72DF53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724728C-A781-43DD-9C25-8CC67C92F8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961C4EE-7DDC-4235-86BB-ECD4AC3B4A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3B3D1F9-3F4A-4792-A258-C43CFC1E9E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7735965-882B-4A99-BAFA-B189ED4011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2DA09C-F7D7-4B6C-B7E4-3AA168A8BB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F3D3B99-8D15-4F18-A841-907C2950AB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<sst xmlns="http://schemas.openxmlformats.org/spreadsheetml/2006/main" count="2962" uniqueCount="1849">
  <si>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</si>
  <si>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</si>
  <si>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</si>
  <si>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</si>
  <si>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</si>
  <si>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</si>
  <si>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</si>
  <si>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Gipuzkoa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</si>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</sst>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D4AB34A4-383D-44E1-B335-03BF9D8B0746}"/>
    <cellStyle name="Normal" xfId="0" builtinId="0"/>
    <cellStyle name="Normal 2" xfId="1" xr:uid="{D1824ECE-9D85-49D8-994B-9FC04CF083AA}"/>
    <cellStyle name="Normal 3" xfId="3" xr:uid="{78B0E253-2E7A-42D3-8045-DAF74F92F054}"/>
    <cellStyle name="Normal 3 2" xfId="4" xr:uid="{3D99D6FE-D169-413D-B589-E641FC49BF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11-4683-84B5-291ABCB24A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11-4683-84B5-291ABCB24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5001</c:v>
                </c:pt>
                <c:pt idx="1">
                  <c:v>16724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1-4683-84B5-291ABCB2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00-434F-8E48-D2B852BE8E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00-434F-8E48-D2B852BE8E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00-434F-8E48-D2B852BE8EB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931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00-434F-8E48-D2B852BE8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1E-4903-9765-BF30DFF8B1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1E-4903-9765-BF30DFF8B1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1E-4903-9765-BF30DFF8B1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E-4903-9765-BF30DFF8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11-4BCE-BFC7-5F0957A14A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11-4BCE-BFC7-5F0957A14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1-4BCE-BFC7-5F0957A1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1E-4DB5-B965-23CD4932D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1E-4DB5-B965-23CD4932D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9431</c:v>
                </c:pt>
                <c:pt idx="1">
                  <c:v>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E-4DB5-B965-23CD4932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1000</c:v>
              </c:pt>
              <c:pt idx="1">
                <c:v>2895</c:v>
              </c:pt>
              <c:pt idx="2">
                <c:v>65</c:v>
              </c:pt>
              <c:pt idx="3">
                <c:v>4</c:v>
              </c:pt>
              <c:pt idx="4">
                <c:v>1037</c:v>
              </c:pt>
            </c:numLit>
          </c:val>
          <c:extLst>
            <c:ext xmlns:c16="http://schemas.microsoft.com/office/drawing/2014/chart" uri="{C3380CC4-5D6E-409C-BE32-E72D297353CC}">
              <c16:uniqueId val="{00000000-BDFD-48CA-87AB-06709561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2249</c:v>
              </c:pt>
              <c:pt idx="1">
                <c:v>2105</c:v>
              </c:pt>
              <c:pt idx="2">
                <c:v>46</c:v>
              </c:pt>
              <c:pt idx="3">
                <c:v>37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469-4246-9831-798F237D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</c:v>
              </c:pt>
              <c:pt idx="1">
                <c:v>6</c:v>
              </c:pt>
              <c:pt idx="2">
                <c:v>3</c:v>
              </c:pt>
              <c:pt idx="3">
                <c:v>31</c:v>
              </c:pt>
              <c:pt idx="4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A463-4C97-B010-5FABE378B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72</c:v>
              </c:pt>
              <c:pt idx="1">
                <c:v>187</c:v>
              </c:pt>
              <c:pt idx="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B859-4A4E-AF89-CE74CF47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1724</c:v>
              </c:pt>
              <c:pt idx="1">
                <c:v>56</c:v>
              </c:pt>
              <c:pt idx="2">
                <c:v>676</c:v>
              </c:pt>
              <c:pt idx="3">
                <c:v>28</c:v>
              </c:pt>
              <c:pt idx="4">
                <c:v>63</c:v>
              </c:pt>
              <c:pt idx="5">
                <c:v>31</c:v>
              </c:pt>
              <c:pt idx="6">
                <c:v>4</c:v>
              </c:pt>
              <c:pt idx="7">
                <c:v>66</c:v>
              </c:pt>
              <c:pt idx="8">
                <c:v>818</c:v>
              </c:pt>
              <c:pt idx="9">
                <c:v>2</c:v>
              </c:pt>
              <c:pt idx="10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7BEF-460A-8682-E3D24B65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56</c:v>
              </c:pt>
              <c:pt idx="2">
                <c:v>16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F29-429A-8551-9C5A4B82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BE-4A40-9C69-B4228A27ED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BE-4A40-9C69-B4228A27ED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BE-4A40-9C69-B4228A27ED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537</c:v>
                </c:pt>
                <c:pt idx="1">
                  <c:v>720</c:v>
                </c:pt>
                <c:pt idx="2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E-4A40-9C69-B4228A27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3657</c:v>
              </c:pt>
              <c:pt idx="1">
                <c:v>1906</c:v>
              </c:pt>
              <c:pt idx="2">
                <c:v>1056</c:v>
              </c:pt>
              <c:pt idx="3">
                <c:v>574</c:v>
              </c:pt>
              <c:pt idx="4">
                <c:v>157</c:v>
              </c:pt>
              <c:pt idx="5">
                <c:v>175</c:v>
              </c:pt>
              <c:pt idx="6">
                <c:v>5289</c:v>
              </c:pt>
              <c:pt idx="7">
                <c:v>355</c:v>
              </c:pt>
              <c:pt idx="8">
                <c:v>999</c:v>
              </c:pt>
              <c:pt idx="9">
                <c:v>320</c:v>
              </c:pt>
              <c:pt idx="10">
                <c:v>855</c:v>
              </c:pt>
              <c:pt idx="11">
                <c:v>546</c:v>
              </c:pt>
              <c:pt idx="12">
                <c:v>1310</c:v>
              </c:pt>
              <c:pt idx="13">
                <c:v>438</c:v>
              </c:pt>
            </c:numLit>
          </c:val>
          <c:extLst>
            <c:ext xmlns:c16="http://schemas.microsoft.com/office/drawing/2014/chart" uri="{C3380CC4-5D6E-409C-BE32-E72D297353CC}">
              <c16:uniqueId val="{00000000-0744-4BAC-A097-FD5E4299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36928581824021"/>
          <c:y val="5.8116645303058045E-2"/>
          <c:w val="0.2793343470689490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539</c:v>
              </c:pt>
              <c:pt idx="1">
                <c:v>777</c:v>
              </c:pt>
              <c:pt idx="2">
                <c:v>151</c:v>
              </c:pt>
              <c:pt idx="3">
                <c:v>329</c:v>
              </c:pt>
              <c:pt idx="4">
                <c:v>1467</c:v>
              </c:pt>
              <c:pt idx="5">
                <c:v>392</c:v>
              </c:pt>
              <c:pt idx="6">
                <c:v>278</c:v>
              </c:pt>
              <c:pt idx="7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5A5A-4886-BB87-17AC5F75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271</c:v>
              </c:pt>
              <c:pt idx="2">
                <c:v>67</c:v>
              </c:pt>
              <c:pt idx="3">
                <c:v>14</c:v>
              </c:pt>
              <c:pt idx="4">
                <c:v>125</c:v>
              </c:pt>
              <c:pt idx="5">
                <c:v>14</c:v>
              </c:pt>
              <c:pt idx="6">
                <c:v>195</c:v>
              </c:pt>
              <c:pt idx="7">
                <c:v>1241</c:v>
              </c:pt>
              <c:pt idx="8">
                <c:v>11</c:v>
              </c:pt>
              <c:pt idx="9">
                <c:v>239</c:v>
              </c:pt>
              <c:pt idx="10">
                <c:v>124</c:v>
              </c:pt>
              <c:pt idx="11">
                <c:v>12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06F0-4306-B484-F0222EC2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300</c:v>
              </c:pt>
              <c:pt idx="1">
                <c:v>369</c:v>
              </c:pt>
              <c:pt idx="2">
                <c:v>187</c:v>
              </c:pt>
              <c:pt idx="3">
                <c:v>84</c:v>
              </c:pt>
              <c:pt idx="4">
                <c:v>1253</c:v>
              </c:pt>
              <c:pt idx="5">
                <c:v>192</c:v>
              </c:pt>
              <c:pt idx="6">
                <c:v>314</c:v>
              </c:pt>
              <c:pt idx="7">
                <c:v>275</c:v>
              </c:pt>
              <c:pt idx="8">
                <c:v>284</c:v>
              </c:pt>
              <c:pt idx="9">
                <c:v>70</c:v>
              </c:pt>
              <c:pt idx="10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E450-4F7C-B488-BC1E22BD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203</c:v>
              </c:pt>
              <c:pt idx="1">
                <c:v>108</c:v>
              </c:pt>
              <c:pt idx="2">
                <c:v>77</c:v>
              </c:pt>
              <c:pt idx="3">
                <c:v>59</c:v>
              </c:pt>
              <c:pt idx="4">
                <c:v>1000</c:v>
              </c:pt>
              <c:pt idx="5">
                <c:v>111</c:v>
              </c:pt>
              <c:pt idx="6">
                <c:v>210</c:v>
              </c:pt>
              <c:pt idx="7">
                <c:v>245</c:v>
              </c:pt>
              <c:pt idx="8">
                <c:v>216</c:v>
              </c:pt>
              <c:pt idx="9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4F03-47A0-B3ED-F3389CC8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22</c:v>
              </c:pt>
              <c:pt idx="2">
                <c:v>6</c:v>
              </c:pt>
              <c:pt idx="3">
                <c:v>62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B0-4484-BC69-FCEE29BA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570957700054935"/>
          <c:w val="0.2892908188456641"/>
          <c:h val="0.4896844289812609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12</c:v>
              </c:pt>
              <c:pt idx="2">
                <c:v>7</c:v>
              </c:pt>
              <c:pt idx="3">
                <c:v>23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52-43A5-A1CB-12885F2E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Seguridad Vial </c:v>
                </c:pt>
                <c:pt idx="3">
                  <c:v>Administración Pública</c:v>
                </c:pt>
                <c:pt idx="4">
                  <c:v>Constitución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719-4BB1-9DCA-B842FAB6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D40-491B-AE0F-EA2621D60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Libertad sexual</c:v>
                </c:pt>
                <c:pt idx="1">
                  <c:v>Relaciones familiares</c:v>
                </c:pt>
                <c:pt idx="2">
                  <c:v>Medio ambiente</c:v>
                </c:pt>
                <c:pt idx="3">
                  <c:v>Delitos electorales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</c:v>
              </c:pt>
              <c:pt idx="1">
                <c:v>16</c:v>
              </c:pt>
              <c:pt idx="2">
                <c:v>12</c:v>
              </c:pt>
              <c:pt idx="3">
                <c:v>208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B328-49CB-983E-EDBBF2D6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20-4A36-AC67-D7FA079454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20-4A36-AC67-D7FA07945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2020</c:v>
                </c:pt>
                <c:pt idx="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20-4A36-AC67-D7FA0794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</c:v>
              </c:pt>
              <c:pt idx="1">
                <c:v>22</c:v>
              </c:pt>
              <c:pt idx="2">
                <c:v>14</c:v>
              </c:pt>
              <c:pt idx="3">
                <c:v>2</c:v>
              </c:pt>
              <c:pt idx="4">
                <c:v>22</c:v>
              </c:pt>
              <c:pt idx="5">
                <c:v>6</c:v>
              </c:pt>
              <c:pt idx="6">
                <c:v>42</c:v>
              </c:pt>
              <c:pt idx="7">
                <c:v>3</c:v>
              </c:pt>
              <c:pt idx="8">
                <c:v>23</c:v>
              </c:pt>
              <c:pt idx="9">
                <c:v>4</c:v>
              </c:pt>
              <c:pt idx="10">
                <c:v>15</c:v>
              </c:pt>
              <c:pt idx="1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928-498B-9BE3-D6B44562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111</c:v>
              </c:pt>
              <c:pt idx="1">
                <c:v>183</c:v>
              </c:pt>
              <c:pt idx="2">
                <c:v>112</c:v>
              </c:pt>
              <c:pt idx="3">
                <c:v>318</c:v>
              </c:pt>
              <c:pt idx="4">
                <c:v>77</c:v>
              </c:pt>
              <c:pt idx="5">
                <c:v>983</c:v>
              </c:pt>
              <c:pt idx="6">
                <c:v>127</c:v>
              </c:pt>
              <c:pt idx="7">
                <c:v>175</c:v>
              </c:pt>
              <c:pt idx="8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79DA-4315-873C-FA0BBB75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A-4FFE-9B3E-57939116ED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AA-4FFE-9B3E-57939116ED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AA-4FFE-9B3E-57939116EDB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AA-4FFE-9B3E-57939116EDB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A-4FFE-9B3E-57939116ED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5</c:v>
                </c:pt>
                <c:pt idx="1">
                  <c:v>20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AA-4FFE-9B3E-57939116E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11-4AB8-997E-940B22C9C8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11-4AB8-997E-940B22C9C8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11-4AB8-997E-940B22C9C8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11-4AB8-997E-940B22C9C8B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11-4AB8-997E-940B22C9C8B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1-4AB8-997E-940B22C9C8B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1-4AB8-997E-940B22C9C8B9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1-4AB8-997E-940B22C9C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1-4AB8-997E-940B22C9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685</c:v>
                </c:pt>
                <c:pt idx="1">
                  <c:v>69</c:v>
                </c:pt>
                <c:pt idx="2">
                  <c:v>199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0-4151-85D0-04B396A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159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0-4B54-A276-2FECE25D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324</c:v>
                </c:pt>
                <c:pt idx="1">
                  <c:v>0</c:v>
                </c:pt>
                <c:pt idx="2">
                  <c:v>0</c:v>
                </c:pt>
                <c:pt idx="3">
                  <c:v>102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3-45D2-A8E3-E0E72B25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108</c:v>
                </c:pt>
                <c:pt idx="1">
                  <c:v>215</c:v>
                </c:pt>
                <c:pt idx="2">
                  <c:v>244</c:v>
                </c:pt>
                <c:pt idx="3">
                  <c:v>309</c:v>
                </c:pt>
                <c:pt idx="4">
                  <c:v>170</c:v>
                </c:pt>
                <c:pt idx="5">
                  <c:v>768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30</c:v>
                </c:pt>
                <c:pt idx="10">
                  <c:v>289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DEA-90A0-DEF081DC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A-42AF-9C2D-F4E839AA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13</c:v>
              </c:pt>
              <c:pt idx="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7883-4D91-A222-B8CEA93A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80-4E25-A1E0-E12D0CD014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80-4E25-A1E0-E12D0CD014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1095</c:v>
                </c:pt>
                <c:pt idx="1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0-4E25-A1E0-E12D0CD0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10</c:v>
              </c:pt>
              <c:pt idx="2">
                <c:v>94</c:v>
              </c:pt>
              <c:pt idx="3">
                <c:v>14</c:v>
              </c:pt>
              <c:pt idx="4">
                <c:v>2</c:v>
              </c:pt>
              <c:pt idx="5">
                <c:v>25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F33-4544-89F1-363184EE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Odio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222</c:v>
              </c:pt>
              <c:pt idx="2">
                <c:v>41</c:v>
              </c:pt>
              <c:pt idx="3">
                <c:v>5</c:v>
              </c:pt>
              <c:pt idx="4">
                <c:v>22</c:v>
              </c:pt>
              <c:pt idx="5">
                <c:v>30</c:v>
              </c:pt>
              <c:pt idx="6">
                <c:v>184</c:v>
              </c:pt>
              <c:pt idx="7">
                <c:v>69</c:v>
              </c:pt>
              <c:pt idx="8">
                <c:v>18</c:v>
              </c:pt>
              <c:pt idx="9">
                <c:v>21</c:v>
              </c:pt>
              <c:pt idx="10">
                <c:v>51</c:v>
              </c:pt>
              <c:pt idx="11">
                <c:v>27</c:v>
              </c:pt>
              <c:pt idx="12">
                <c:v>23</c:v>
              </c:pt>
              <c:pt idx="13">
                <c:v>3</c:v>
              </c:pt>
              <c:pt idx="14">
                <c:v>21</c:v>
              </c:pt>
              <c:pt idx="1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001-4275-818A-8C201AC5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6F-472B-B856-553974EDBF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6F-472B-B856-553974EDBF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6F-472B-B856-553974ED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151</c:v>
              </c:pt>
              <c:pt idx="1">
                <c:v>66</c:v>
              </c:pt>
              <c:pt idx="2">
                <c:v>18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F7E-456F-986A-E1C8B3BA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11</c:v>
              </c:pt>
              <c:pt idx="2">
                <c:v>9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619-4CFC-9AC2-D35B9467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85-4423-96E4-6FC14D26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B6-4810-A7A7-A933C2E471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B6-4810-A7A7-A933C2E471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68</c:v>
                </c:pt>
                <c:pt idx="1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B6-4810-A7A7-A933C2E4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E9-4D95-95A5-2217DF4EF3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E9-4D95-95A5-2217DF4EF3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E9-4D95-95A5-2217DF4EF36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E9-4D95-95A5-2217DF4EF36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9-4D95-95A5-2217DF4EF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E9-4D95-95A5-2217DF4EF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432</c:v>
              </c:pt>
              <c:pt idx="1">
                <c:v>146</c:v>
              </c:pt>
              <c:pt idx="2">
                <c:v>39</c:v>
              </c:pt>
              <c:pt idx="3">
                <c:v>52</c:v>
              </c:pt>
              <c:pt idx="4">
                <c:v>1</c:v>
              </c:pt>
              <c:pt idx="5">
                <c:v>1</c:v>
              </c:pt>
              <c:pt idx="6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F6EE-4CBF-9D1F-475E4BDB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</c:v>
              </c:pt>
              <c:pt idx="1">
                <c:v>77</c:v>
              </c:pt>
              <c:pt idx="2">
                <c:v>16</c:v>
              </c:pt>
              <c:pt idx="3">
                <c:v>1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F703-41DF-99BB-81994235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AC-4A1B-ADDB-B51FD2A0E2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AC-4A1B-ADDB-B51FD2A0E2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855</c:v>
                </c:pt>
                <c:pt idx="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C-4A1B-ADDB-B51FD2A0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B3A-47FE-A9C8-03A235D9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120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825-440A-92B7-B8C26619A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74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CC43-415F-8938-AC67BF49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C4-4B45-B74B-A0C0E074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0A3-46DC-A90E-986E2D22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355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61-47D1-97D9-C3485A11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530</c:v>
              </c:pt>
              <c:pt idx="2">
                <c:v>36</c:v>
              </c:pt>
              <c:pt idx="3">
                <c:v>4</c:v>
              </c:pt>
              <c:pt idx="4">
                <c:v>59</c:v>
              </c:pt>
              <c:pt idx="5">
                <c:v>362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0B8-443E-9221-D6305345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983</c:v>
              </c:pt>
              <c:pt idx="2">
                <c:v>10</c:v>
              </c:pt>
              <c:pt idx="3">
                <c:v>2</c:v>
              </c:pt>
              <c:pt idx="4">
                <c:v>94</c:v>
              </c:pt>
              <c:pt idx="5">
                <c:v>372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D1-4C12-A5D3-DC3ADBDE1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A2-4142-A00F-8C45C6C8B2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2-4142-A00F-8C45C6C8B2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2-4142-A00F-8C45C6C8B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899</c:v>
              </c:pt>
              <c:pt idx="2">
                <c:v>12</c:v>
              </c:pt>
              <c:pt idx="3">
                <c:v>3</c:v>
              </c:pt>
              <c:pt idx="4">
                <c:v>51</c:v>
              </c:pt>
              <c:pt idx="5">
                <c:v>271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70-4D5F-855C-9CDFD372F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14</c:v>
              </c:pt>
              <c:pt idx="2">
                <c:v>2</c:v>
              </c:pt>
              <c:pt idx="3">
                <c:v>30</c:v>
              </c:pt>
              <c:pt idx="4">
                <c:v>108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A23-443F-AFDF-69BB3F5C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98</c:v>
              </c:pt>
              <c:pt idx="1">
                <c:v>6</c:v>
              </c:pt>
              <c:pt idx="2">
                <c:v>2</c:v>
              </c:pt>
              <c:pt idx="3">
                <c:v>17</c:v>
              </c:pt>
              <c:pt idx="4">
                <c:v>86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64-40C8-AC21-ED6D39201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984-4722-A225-5A6A7C2D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9CB-48AD-A6F0-EB73FC4A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644</c:v>
              </c:pt>
              <c:pt idx="2">
                <c:v>16</c:v>
              </c:pt>
              <c:pt idx="3">
                <c:v>2</c:v>
              </c:pt>
              <c:pt idx="4">
                <c:v>77</c:v>
              </c:pt>
              <c:pt idx="5">
                <c:v>238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1A5-4EC0-A90F-D046B5D6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5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0C3-4B6C-B44A-C9B9EB8BC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9F7-4DB0-A929-F3544171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E74-4A1D-8DAF-396E4BD8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B67-4233-A1F0-1A95465F8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09-4011-A43D-1A6B99E811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09-4011-A43D-1A6B99E811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9-4011-A43D-1A6B99E8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B8-4350-A366-AC91292DC4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B8-4350-A366-AC91292DC4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B8-4350-A366-AC91292DC4E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B8-4350-A366-AC91292D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4D-4966-9E9F-76D42E9F4E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4D-4966-9E9F-76D42E9F4E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257</c:v>
                </c:pt>
                <c:pt idx="1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D-4966-9E9F-76D42E9F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E3CE991-568C-47B0-BE8E-DB0E14602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74B0EB5-C730-48FC-BAE0-0472C141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10E28E1-3042-4F74-9B0C-C843A0893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191C1BB-343B-4CF8-996E-5FB9ACAD9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E8B8C47-4CB0-4D8C-BF2D-B3B9475D1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2F5D1BE-2ED9-441F-BD55-92E3B9482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B881814-17F0-4552-8B65-561E6705E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2BFCDBF-76BD-40D4-8148-90219ED67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9D56575-319E-439D-AD34-271AF9E54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C54DE79-B2F0-48EE-8773-FC73478E6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92E39A2-B9D6-424F-BA0C-10194FF89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0A2C2C8-9ED6-4084-85B9-2696190C2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B490148-2E29-4334-AA07-27F7E8545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AF4262C-26F8-0F97-B488-5704B7C1B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196850</xdr:colOff>
      <xdr:row>7</xdr:row>
      <xdr:rowOff>6350</xdr:rowOff>
    </xdr:from>
    <xdr:to>
      <xdr:col>21</xdr:col>
      <xdr:colOff>450850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E5E0239-A60B-0852-0FAC-A6A3EBAAB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247650</xdr:colOff>
      <xdr:row>7</xdr:row>
      <xdr:rowOff>82550</xdr:rowOff>
    </xdr:from>
    <xdr:to>
      <xdr:col>53</xdr:col>
      <xdr:colOff>139700</xdr:colOff>
      <xdr:row>16</xdr:row>
      <xdr:rowOff>123825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1F861EB-79B1-51F7-49F6-B5F5B8EB8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488950</xdr:colOff>
      <xdr:row>7</xdr:row>
      <xdr:rowOff>66675</xdr:rowOff>
    </xdr:from>
    <xdr:to>
      <xdr:col>60</xdr:col>
      <xdr:colOff>200025</xdr:colOff>
      <xdr:row>16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872A27C-1E62-6B2E-3DFB-A6C5E5C2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403225</xdr:colOff>
      <xdr:row>7</xdr:row>
      <xdr:rowOff>120650</xdr:rowOff>
    </xdr:from>
    <xdr:to>
      <xdr:col>72</xdr:col>
      <xdr:colOff>342900</xdr:colOff>
      <xdr:row>18</xdr:row>
      <xdr:rowOff>88900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A36397B-6D80-0EEC-B938-696A0BBA8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3175</xdr:colOff>
      <xdr:row>22</xdr:row>
      <xdr:rowOff>158750</xdr:rowOff>
    </xdr:from>
    <xdr:to>
      <xdr:col>72</xdr:col>
      <xdr:colOff>3175</xdr:colOff>
      <xdr:row>35</xdr:row>
      <xdr:rowOff>73025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11492BD-54D0-0C3E-7D44-0FC78F23F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59CE308-8A75-9AAF-970A-499C6EA1E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9F909B6-EB11-F228-8845-D266B981B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423775F-F491-0E8D-CB24-CA821686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292100</xdr:colOff>
      <xdr:row>3</xdr:row>
      <xdr:rowOff>6350</xdr:rowOff>
    </xdr:from>
    <xdr:to>
      <xdr:col>19</xdr:col>
      <xdr:colOff>3054350</xdr:colOff>
      <xdr:row>20</xdr:row>
      <xdr:rowOff>25400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37B61A7-9E6C-F0C1-A1E8-2454AC25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444500</xdr:colOff>
      <xdr:row>3</xdr:row>
      <xdr:rowOff>44450</xdr:rowOff>
    </xdr:from>
    <xdr:to>
      <xdr:col>24</xdr:col>
      <xdr:colOff>3206750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F8BD384-65A4-63BF-95D8-DB563244B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3</xdr:row>
      <xdr:rowOff>44450</xdr:rowOff>
    </xdr:from>
    <xdr:to>
      <xdr:col>29</xdr:col>
      <xdr:colOff>3054350</xdr:colOff>
      <xdr:row>20</xdr:row>
      <xdr:rowOff>63500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2661A07-E0C4-CB3C-01D0-E752E7A29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76200</xdr:colOff>
      <xdr:row>3</xdr:row>
      <xdr:rowOff>44450</xdr:rowOff>
    </xdr:from>
    <xdr:to>
      <xdr:col>34</xdr:col>
      <xdr:colOff>3362325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415F550-BF45-0DF8-16EA-12F467531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339725</xdr:colOff>
      <xdr:row>2</xdr:row>
      <xdr:rowOff>130175</xdr:rowOff>
    </xdr:from>
    <xdr:to>
      <xdr:col>39</xdr:col>
      <xdr:colOff>3101975</xdr:colOff>
      <xdr:row>19</xdr:row>
      <xdr:rowOff>149225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DB9C160-6BB7-5BA3-5759-9E416E8C3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298450</xdr:colOff>
      <xdr:row>2</xdr:row>
      <xdr:rowOff>120650</xdr:rowOff>
    </xdr:from>
    <xdr:to>
      <xdr:col>44</xdr:col>
      <xdr:colOff>3060700</xdr:colOff>
      <xdr:row>19</xdr:row>
      <xdr:rowOff>139700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A37BC14-812D-BF42-4A77-30F65B100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282575</xdr:colOff>
      <xdr:row>2</xdr:row>
      <xdr:rowOff>101600</xdr:rowOff>
    </xdr:from>
    <xdr:to>
      <xdr:col>49</xdr:col>
      <xdr:colOff>3044825</xdr:colOff>
      <xdr:row>19</xdr:row>
      <xdr:rowOff>120650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0C6A83F-EA61-3C17-7D24-3FC093BD2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504825</xdr:colOff>
      <xdr:row>2</xdr:row>
      <xdr:rowOff>111124</xdr:rowOff>
    </xdr:from>
    <xdr:to>
      <xdr:col>54</xdr:col>
      <xdr:colOff>3267075</xdr:colOff>
      <xdr:row>20</xdr:row>
      <xdr:rowOff>95249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15706DA-313A-6D9B-E5C3-F8F8B6ED0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193675</xdr:colOff>
      <xdr:row>3</xdr:row>
      <xdr:rowOff>73025</xdr:rowOff>
    </xdr:from>
    <xdr:to>
      <xdr:col>59</xdr:col>
      <xdr:colOff>2984500</xdr:colOff>
      <xdr:row>20</xdr:row>
      <xdr:rowOff>92075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CAC6DF0-6277-3901-E09D-1D79B1AE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3FDFA8-55B4-4FBE-B396-51BB2E317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AE32C0-3A8F-4483-AD34-E030CB45A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DF5AB5-6A7D-402A-85D2-BB580C40F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4D3619-59BD-4A06-B8A8-3712D824F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ADB095-AB06-43BC-8021-299F53803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6F78145-4166-4F58-B0D8-938A83A21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B00498-6EC2-46FB-B1B2-852DDD372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55994</xdr:colOff>
      <xdr:row>8</xdr:row>
      <xdr:rowOff>251114</xdr:rowOff>
    </xdr:from>
    <xdr:to>
      <xdr:col>16</xdr:col>
      <xdr:colOff>147203</xdr:colOff>
      <xdr:row>20</xdr:row>
      <xdr:rowOff>41564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3B88021C-94B7-2E57-7FC1-045C418DF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572655</xdr:colOff>
      <xdr:row>6</xdr:row>
      <xdr:rowOff>287482</xdr:rowOff>
    </xdr:from>
    <xdr:to>
      <xdr:col>29</xdr:col>
      <xdr:colOff>196273</xdr:colOff>
      <xdr:row>26</xdr:row>
      <xdr:rowOff>27132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73EDF2E-4FD1-AD8D-C489-7F0A64FA7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6350</xdr:colOff>
      <xdr:row>11</xdr:row>
      <xdr:rowOff>152400</xdr:rowOff>
    </xdr:from>
    <xdr:to>
      <xdr:col>43</xdr:col>
      <xdr:colOff>390525</xdr:colOff>
      <xdr:row>35</xdr:row>
      <xdr:rowOff>47625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F9342642-B740-D43A-C921-96AA20143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730AA05-F3BE-401C-927F-C023DDD33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376CD84-3671-7F2F-FFB5-D4BFBC475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BDA931F-F8CF-392B-AB2F-02E51C58D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3241675</xdr:colOff>
      <xdr:row>3</xdr:row>
      <xdr:rowOff>28575</xdr:rowOff>
    </xdr:from>
    <xdr:to>
      <xdr:col>34</xdr:col>
      <xdr:colOff>587375</xdr:colOff>
      <xdr:row>22</xdr:row>
      <xdr:rowOff>73025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2FF93891-D9C1-A6AB-4699-8B4F6B86F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5BACA3C-098F-466A-8D4D-AE4DD3A6F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1B65FE5-3DE8-4CFB-A932-2EB681E29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C7BC786-D350-9074-D809-0BF73B17D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57150</xdr:colOff>
      <xdr:row>3</xdr:row>
      <xdr:rowOff>28575</xdr:rowOff>
    </xdr:from>
    <xdr:to>
      <xdr:col>17</xdr:col>
      <xdr:colOff>2647950</xdr:colOff>
      <xdr:row>22</xdr:row>
      <xdr:rowOff>73025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32BC8AF-8370-62FD-812C-49CFF44A3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53975</xdr:colOff>
      <xdr:row>3</xdr:row>
      <xdr:rowOff>66675</xdr:rowOff>
    </xdr:from>
    <xdr:to>
      <xdr:col>35</xdr:col>
      <xdr:colOff>66675</xdr:colOff>
      <xdr:row>22</xdr:row>
      <xdr:rowOff>111125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B726518-4F79-6FBA-641B-73681A3F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EC1A82-CC9F-44D8-B556-EB9E22916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EB9C79B-E320-4F4C-8F9E-C95FFDFE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7793DD0-ADEA-0964-1E6F-76F9B44C7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D6112FB-1ED6-3A0B-3265-B5D13A1DD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FBB6483-1F12-EB58-DEAD-F4ED0EE7C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44450</xdr:colOff>
      <xdr:row>3</xdr:row>
      <xdr:rowOff>95250</xdr:rowOff>
    </xdr:from>
    <xdr:to>
      <xdr:col>19</xdr:col>
      <xdr:colOff>2797175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AD79EA5-507D-29C6-7EE1-30D7BD4C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12700</xdr:colOff>
      <xdr:row>3</xdr:row>
      <xdr:rowOff>76200</xdr:rowOff>
    </xdr:from>
    <xdr:to>
      <xdr:col>24</xdr:col>
      <xdr:colOff>2593975</xdr:colOff>
      <xdr:row>19</xdr:row>
      <xdr:rowOff>133350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219BA71-758C-BE9C-2294-16340F8A5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8A9CCFF-71BB-0040-1575-615F27900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54E069E-7855-34D3-05EC-07FB54814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FBE8BF6-7CFC-708D-F1C8-F715C6E58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2F5F52C-ADC2-9E5D-FD91-82435C0B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F22FEF5-7F6D-679C-64D8-661FEEDB8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3219450</xdr:colOff>
      <xdr:row>2</xdr:row>
      <xdr:rowOff>85725</xdr:rowOff>
    </xdr:from>
    <xdr:to>
      <xdr:col>39</xdr:col>
      <xdr:colOff>2171700</xdr:colOff>
      <xdr:row>18</xdr:row>
      <xdr:rowOff>142875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638B4F21-5868-A535-095C-AC7E87E3E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3556000</xdr:colOff>
      <xdr:row>2</xdr:row>
      <xdr:rowOff>142875</xdr:rowOff>
    </xdr:from>
    <xdr:to>
      <xdr:col>54</xdr:col>
      <xdr:colOff>2546350</xdr:colOff>
      <xdr:row>19</xdr:row>
      <xdr:rowOff>38100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FDCC236-829C-2FDE-595B-4BB9C8229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15875</xdr:colOff>
      <xdr:row>3</xdr:row>
      <xdr:rowOff>152400</xdr:rowOff>
    </xdr:from>
    <xdr:to>
      <xdr:col>59</xdr:col>
      <xdr:colOff>2806700</xdr:colOff>
      <xdr:row>20</xdr:row>
      <xdr:rowOff>47625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C94AC45-BE3C-9CC4-A20B-690901EC6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E3A98C7-3CE5-3396-FD99-141254A8B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D65747C-8C5E-C412-0E29-4D6D63016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2CE0D09-34B1-601E-021E-5E59726B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2C2699F-2A90-19DA-230B-277A3B162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2" t="s">
        <v>0</v>
      </c>
      <c r="B1" s="183"/>
      <c r="C1" s="184"/>
    </row>
    <row r="2" spans="1:6" x14ac:dyDescent="0.25">
      <c r="A2" s="182"/>
      <c r="B2" s="183"/>
      <c r="C2" s="184"/>
    </row>
    <row r="3" spans="1:6" x14ac:dyDescent="0.25">
      <c r="A3" s="1"/>
    </row>
    <row r="5" spans="1:6" x14ac:dyDescent="0.25">
      <c r="A5" s="185" t="s">
        <v>1</v>
      </c>
      <c r="B5" s="185"/>
      <c r="C5" s="185"/>
      <c r="D5" s="185"/>
      <c r="E5" s="185"/>
      <c r="F5" s="185"/>
    </row>
    <row r="6" spans="1:6" x14ac:dyDescent="0.25">
      <c r="A6" s="185"/>
      <c r="B6" s="185"/>
      <c r="C6" s="185"/>
      <c r="D6" s="185"/>
      <c r="E6" s="185"/>
      <c r="F6" s="185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V5qVZRnB+xvwE6628DKFrSk6tVZwhqQEyELL5MGxbarQj3gYv4zHhLd9LV8IJW8IEcImSpAUqiPiiuy7V3TWnQ==" saltValue="4otaT5LFnRJrqLToPwmWS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6</v>
      </c>
      <c r="D5" s="12">
        <v>1</v>
      </c>
      <c r="E5" s="20">
        <v>2</v>
      </c>
    </row>
    <row r="6" spans="1:5" x14ac:dyDescent="0.25">
      <c r="A6" s="19" t="s">
        <v>1205</v>
      </c>
      <c r="B6" s="15"/>
      <c r="C6" s="12">
        <v>0</v>
      </c>
      <c r="D6" s="12">
        <v>0</v>
      </c>
      <c r="E6" s="20">
        <v>0</v>
      </c>
    </row>
    <row r="7" spans="1:5" x14ac:dyDescent="0.25">
      <c r="A7" s="19" t="s">
        <v>1206</v>
      </c>
      <c r="B7" s="15"/>
      <c r="C7" s="12">
        <v>1</v>
      </c>
      <c r="D7" s="12">
        <v>0</v>
      </c>
      <c r="E7" s="20">
        <v>0</v>
      </c>
    </row>
    <row r="8" spans="1:5" x14ac:dyDescent="0.25">
      <c r="A8" s="19" t="s">
        <v>1207</v>
      </c>
      <c r="B8" s="15"/>
      <c r="C8" s="12">
        <v>5</v>
      </c>
      <c r="D8" s="12">
        <v>3</v>
      </c>
      <c r="E8" s="20">
        <v>1</v>
      </c>
    </row>
    <row r="9" spans="1:5" x14ac:dyDescent="0.25">
      <c r="A9" s="19" t="s">
        <v>615</v>
      </c>
      <c r="B9" s="15"/>
      <c r="C9" s="12">
        <v>3</v>
      </c>
      <c r="D9" s="12">
        <v>4</v>
      </c>
      <c r="E9" s="20">
        <v>1</v>
      </c>
    </row>
    <row r="10" spans="1:5" x14ac:dyDescent="0.25">
      <c r="A10" s="19" t="s">
        <v>1208</v>
      </c>
      <c r="B10" s="15"/>
      <c r="C10" s="12">
        <v>1</v>
      </c>
      <c r="D10" s="12">
        <v>1</v>
      </c>
      <c r="E10" s="20">
        <v>1</v>
      </c>
    </row>
    <row r="11" spans="1:5" x14ac:dyDescent="0.25">
      <c r="A11" s="200" t="s">
        <v>956</v>
      </c>
      <c r="B11" s="201"/>
      <c r="C11" s="27">
        <v>16</v>
      </c>
      <c r="D11" s="27">
        <v>9</v>
      </c>
      <c r="E11" s="27">
        <v>5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0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200" t="s">
        <v>956</v>
      </c>
      <c r="B17" s="201"/>
      <c r="C17" s="27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7</v>
      </c>
    </row>
    <row r="22" spans="1:3" x14ac:dyDescent="0.25">
      <c r="A22" s="19" t="s">
        <v>1205</v>
      </c>
      <c r="B22" s="15"/>
      <c r="C22" s="20">
        <v>0</v>
      </c>
    </row>
    <row r="23" spans="1:3" x14ac:dyDescent="0.25">
      <c r="A23" s="19" t="s">
        <v>1206</v>
      </c>
      <c r="B23" s="15"/>
      <c r="C23" s="20">
        <v>0</v>
      </c>
    </row>
    <row r="24" spans="1:3" x14ac:dyDescent="0.25">
      <c r="A24" s="19" t="s">
        <v>1207</v>
      </c>
      <c r="B24" s="15"/>
      <c r="C24" s="20">
        <v>5</v>
      </c>
    </row>
    <row r="25" spans="1:3" x14ac:dyDescent="0.25">
      <c r="A25" s="19" t="s">
        <v>615</v>
      </c>
      <c r="B25" s="15"/>
      <c r="C25" s="20">
        <v>5</v>
      </c>
    </row>
    <row r="26" spans="1:3" x14ac:dyDescent="0.25">
      <c r="A26" s="19" t="s">
        <v>1208</v>
      </c>
      <c r="B26" s="15"/>
      <c r="C26" s="20">
        <v>23</v>
      </c>
    </row>
    <row r="27" spans="1:3" x14ac:dyDescent="0.25">
      <c r="A27" s="200" t="s">
        <v>956</v>
      </c>
      <c r="B27" s="201"/>
      <c r="C27" s="27">
        <v>40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1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34</v>
      </c>
    </row>
    <row r="34" spans="1:3" x14ac:dyDescent="0.25">
      <c r="A34" s="19" t="s">
        <v>1147</v>
      </c>
      <c r="B34" s="15"/>
      <c r="C34" s="20">
        <v>5</v>
      </c>
    </row>
    <row r="35" spans="1:3" x14ac:dyDescent="0.25">
      <c r="A35" s="19" t="s">
        <v>1215</v>
      </c>
      <c r="B35" s="15"/>
      <c r="C35" s="20">
        <v>0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200" t="s">
        <v>956</v>
      </c>
      <c r="B40" s="201"/>
      <c r="C40" s="27">
        <v>40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2</v>
      </c>
    </row>
    <row r="45" spans="1:3" x14ac:dyDescent="0.25">
      <c r="A45" s="19" t="s">
        <v>1205</v>
      </c>
      <c r="B45" s="15"/>
      <c r="C45" s="20">
        <v>0</v>
      </c>
    </row>
    <row r="46" spans="1:3" x14ac:dyDescent="0.25">
      <c r="A46" s="19" t="s">
        <v>1206</v>
      </c>
      <c r="B46" s="15"/>
      <c r="C46" s="20">
        <v>0</v>
      </c>
    </row>
    <row r="47" spans="1:3" x14ac:dyDescent="0.25">
      <c r="A47" s="19" t="s">
        <v>1207</v>
      </c>
      <c r="B47" s="15"/>
      <c r="C47" s="20">
        <v>1</v>
      </c>
    </row>
    <row r="48" spans="1:3" x14ac:dyDescent="0.25">
      <c r="A48" s="19" t="s">
        <v>615</v>
      </c>
      <c r="B48" s="15"/>
      <c r="C48" s="20">
        <v>0</v>
      </c>
    </row>
    <row r="49" spans="1:3" x14ac:dyDescent="0.25">
      <c r="A49" s="19" t="s">
        <v>1208</v>
      </c>
      <c r="B49" s="15"/>
      <c r="C49" s="20">
        <v>1</v>
      </c>
    </row>
    <row r="50" spans="1:3" x14ac:dyDescent="0.25">
      <c r="A50" s="200" t="s">
        <v>956</v>
      </c>
      <c r="B50" s="201"/>
      <c r="C50" s="27">
        <v>4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6" t="s">
        <v>1204</v>
      </c>
      <c r="B53" s="11" t="s">
        <v>79</v>
      </c>
      <c r="C53" s="20">
        <v>1</v>
      </c>
    </row>
    <row r="54" spans="1:3" x14ac:dyDescent="0.25">
      <c r="A54" s="188"/>
      <c r="B54" s="11" t="s">
        <v>82</v>
      </c>
      <c r="C54" s="20">
        <v>1</v>
      </c>
    </row>
    <row r="55" spans="1:3" x14ac:dyDescent="0.25">
      <c r="A55" s="186" t="s">
        <v>1205</v>
      </c>
      <c r="B55" s="11" t="s">
        <v>79</v>
      </c>
      <c r="C55" s="20">
        <v>0</v>
      </c>
    </row>
    <row r="56" spans="1:3" x14ac:dyDescent="0.25">
      <c r="A56" s="188"/>
      <c r="B56" s="11" t="s">
        <v>82</v>
      </c>
      <c r="C56" s="20">
        <v>0</v>
      </c>
    </row>
    <row r="57" spans="1:3" x14ac:dyDescent="0.25">
      <c r="A57" s="186" t="s">
        <v>1206</v>
      </c>
      <c r="B57" s="11" t="s">
        <v>79</v>
      </c>
      <c r="C57" s="20">
        <v>0</v>
      </c>
    </row>
    <row r="58" spans="1:3" x14ac:dyDescent="0.25">
      <c r="A58" s="188"/>
      <c r="B58" s="11" t="s">
        <v>82</v>
      </c>
      <c r="C58" s="20">
        <v>0</v>
      </c>
    </row>
    <row r="59" spans="1:3" x14ac:dyDescent="0.25">
      <c r="A59" s="186" t="s">
        <v>1207</v>
      </c>
      <c r="B59" s="11" t="s">
        <v>79</v>
      </c>
      <c r="C59" s="20">
        <v>1</v>
      </c>
    </row>
    <row r="60" spans="1:3" x14ac:dyDescent="0.25">
      <c r="A60" s="188"/>
      <c r="B60" s="11" t="s">
        <v>82</v>
      </c>
      <c r="C60" s="20">
        <v>0</v>
      </c>
    </row>
    <row r="61" spans="1:3" x14ac:dyDescent="0.25">
      <c r="A61" s="186" t="s">
        <v>615</v>
      </c>
      <c r="B61" s="11" t="s">
        <v>79</v>
      </c>
      <c r="C61" s="20">
        <v>0</v>
      </c>
    </row>
    <row r="62" spans="1:3" x14ac:dyDescent="0.25">
      <c r="A62" s="188"/>
      <c r="B62" s="11" t="s">
        <v>82</v>
      </c>
      <c r="C62" s="20">
        <v>0</v>
      </c>
    </row>
    <row r="63" spans="1:3" x14ac:dyDescent="0.25">
      <c r="A63" s="186" t="s">
        <v>1208</v>
      </c>
      <c r="B63" s="11" t="s">
        <v>79</v>
      </c>
      <c r="C63" s="20">
        <v>4</v>
      </c>
    </row>
    <row r="64" spans="1:3" x14ac:dyDescent="0.25">
      <c r="A64" s="188"/>
      <c r="B64" s="11" t="s">
        <v>82</v>
      </c>
      <c r="C64" s="20">
        <v>2</v>
      </c>
    </row>
    <row r="65" spans="1:3" x14ac:dyDescent="0.25">
      <c r="A65" s="200" t="s">
        <v>956</v>
      </c>
      <c r="B65" s="201"/>
      <c r="C65" s="27">
        <v>9</v>
      </c>
    </row>
    <row r="66" spans="1:3" x14ac:dyDescent="0.25">
      <c r="A66" s="16"/>
    </row>
  </sheetData>
  <sheetProtection algorithmName="SHA-512" hashValue="w8+P5k2ues4ioeJLHTo7C/ciLm0i27RIpxAA+Nf73iqy5EB1llVQiNm7i+qsKEoTpfTgSYsDGt66JGNEhQFKjQ==" saltValue="Nr3JSI9xlki43oKK8ykAe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9" t="s">
        <v>1222</v>
      </c>
      <c r="B5" s="30" t="s">
        <v>1223</v>
      </c>
      <c r="C5" s="12">
        <v>123</v>
      </c>
      <c r="D5" s="12">
        <v>3</v>
      </c>
      <c r="E5" s="12">
        <v>0</v>
      </c>
      <c r="F5" s="20">
        <v>0</v>
      </c>
    </row>
    <row r="6" spans="1:6" x14ac:dyDescent="0.25">
      <c r="A6" s="191"/>
      <c r="B6" s="30" t="s">
        <v>1224</v>
      </c>
      <c r="C6" s="12">
        <v>15</v>
      </c>
      <c r="D6" s="12">
        <v>0</v>
      </c>
      <c r="E6" s="12">
        <v>0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9" t="s">
        <v>1227</v>
      </c>
      <c r="B8" s="30" t="s">
        <v>1228</v>
      </c>
      <c r="C8" s="12">
        <v>5</v>
      </c>
      <c r="D8" s="12">
        <v>10</v>
      </c>
      <c r="E8" s="12">
        <v>0</v>
      </c>
      <c r="F8" s="20">
        <v>0</v>
      </c>
    </row>
    <row r="9" spans="1:6" x14ac:dyDescent="0.25">
      <c r="A9" s="190"/>
      <c r="B9" s="30" t="s">
        <v>1229</v>
      </c>
      <c r="C9" s="12">
        <v>4</v>
      </c>
      <c r="D9" s="12">
        <v>0</v>
      </c>
      <c r="E9" s="12">
        <v>0</v>
      </c>
      <c r="F9" s="20">
        <v>0</v>
      </c>
    </row>
    <row r="10" spans="1:6" ht="22.5" x14ac:dyDescent="0.25">
      <c r="A10" s="191"/>
      <c r="B10" s="30" t="s">
        <v>1230</v>
      </c>
      <c r="C10" s="12">
        <v>3</v>
      </c>
      <c r="D10" s="12">
        <v>0</v>
      </c>
      <c r="E10" s="12">
        <v>0</v>
      </c>
      <c r="F10" s="20">
        <v>0</v>
      </c>
    </row>
    <row r="11" spans="1:6" ht="22.5" x14ac:dyDescent="0.25">
      <c r="A11" s="189" t="s">
        <v>1231</v>
      </c>
      <c r="B11" s="30" t="s">
        <v>1232</v>
      </c>
      <c r="C11" s="12">
        <v>5</v>
      </c>
      <c r="D11" s="12">
        <v>0</v>
      </c>
      <c r="E11" s="12">
        <v>0</v>
      </c>
      <c r="F11" s="20">
        <v>0</v>
      </c>
    </row>
    <row r="12" spans="1:6" x14ac:dyDescent="0.25">
      <c r="A12" s="190"/>
      <c r="B12" s="30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191"/>
      <c r="B13" s="30" t="s">
        <v>1234</v>
      </c>
      <c r="C13" s="12">
        <v>21</v>
      </c>
      <c r="D13" s="12">
        <v>2</v>
      </c>
      <c r="E13" s="12">
        <v>0</v>
      </c>
      <c r="F13" s="20">
        <v>0</v>
      </c>
    </row>
    <row r="14" spans="1:6" ht="22.5" x14ac:dyDescent="0.25">
      <c r="A14" s="10" t="s">
        <v>1235</v>
      </c>
      <c r="B14" s="30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25">
      <c r="A15" s="189" t="s">
        <v>1237</v>
      </c>
      <c r="B15" s="30" t="s">
        <v>1238</v>
      </c>
      <c r="C15" s="12">
        <v>2264</v>
      </c>
      <c r="D15" s="12">
        <v>6</v>
      </c>
      <c r="E15" s="12">
        <v>0</v>
      </c>
      <c r="F15" s="20">
        <v>0</v>
      </c>
    </row>
    <row r="16" spans="1:6" x14ac:dyDescent="0.25">
      <c r="A16" s="190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90"/>
      <c r="B17" s="30" t="s">
        <v>1240</v>
      </c>
      <c r="C17" s="12">
        <v>4</v>
      </c>
      <c r="D17" s="12">
        <v>0</v>
      </c>
      <c r="E17" s="12">
        <v>0</v>
      </c>
      <c r="F17" s="20">
        <v>0</v>
      </c>
    </row>
    <row r="18" spans="1:6" x14ac:dyDescent="0.25">
      <c r="A18" s="190"/>
      <c r="B18" s="30" t="s">
        <v>1241</v>
      </c>
      <c r="C18" s="12">
        <v>8</v>
      </c>
      <c r="D18" s="12">
        <v>0</v>
      </c>
      <c r="E18" s="12">
        <v>0</v>
      </c>
      <c r="F18" s="20">
        <v>0</v>
      </c>
    </row>
    <row r="19" spans="1:6" ht="22.5" x14ac:dyDescent="0.25">
      <c r="A19" s="191"/>
      <c r="B19" s="30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1</v>
      </c>
      <c r="D20" s="12">
        <v>0</v>
      </c>
      <c r="E20" s="12">
        <v>0</v>
      </c>
      <c r="F20" s="20">
        <v>0</v>
      </c>
    </row>
    <row r="21" spans="1:6" x14ac:dyDescent="0.25">
      <c r="A21" s="10" t="s">
        <v>1245</v>
      </c>
      <c r="B21" s="30" t="s">
        <v>1246</v>
      </c>
      <c r="C21" s="12">
        <v>2</v>
      </c>
      <c r="D21" s="12">
        <v>0</v>
      </c>
      <c r="E21" s="12">
        <v>0</v>
      </c>
      <c r="F21" s="20">
        <v>0</v>
      </c>
    </row>
    <row r="22" spans="1:6" x14ac:dyDescent="0.25">
      <c r="A22" s="200" t="s">
        <v>956</v>
      </c>
      <c r="B22" s="201"/>
      <c r="C22" s="27">
        <v>2455</v>
      </c>
      <c r="D22" s="27">
        <v>21</v>
      </c>
      <c r="E22" s="27">
        <v>0</v>
      </c>
      <c r="F22" s="27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0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200" t="s">
        <v>956</v>
      </c>
      <c r="B28" s="201"/>
      <c r="C28" s="27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4</v>
      </c>
    </row>
    <row r="33" spans="1:3" x14ac:dyDescent="0.25">
      <c r="A33" s="19" t="s">
        <v>1249</v>
      </c>
      <c r="B33" s="15"/>
      <c r="C33" s="20">
        <v>6</v>
      </c>
    </row>
    <row r="34" spans="1:3" x14ac:dyDescent="0.25">
      <c r="A34" s="19" t="s">
        <v>82</v>
      </c>
      <c r="B34" s="15"/>
      <c r="C34" s="20">
        <v>6</v>
      </c>
    </row>
    <row r="35" spans="1:3" x14ac:dyDescent="0.25">
      <c r="A35" s="200" t="s">
        <v>956</v>
      </c>
      <c r="B35" s="201"/>
      <c r="C35" s="27">
        <v>16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20</v>
      </c>
    </row>
    <row r="40" spans="1:3" x14ac:dyDescent="0.25">
      <c r="A40" s="19" t="s">
        <v>1252</v>
      </c>
      <c r="B40" s="15"/>
      <c r="C40" s="20">
        <v>0</v>
      </c>
    </row>
    <row r="41" spans="1:3" x14ac:dyDescent="0.25">
      <c r="A41" s="200" t="s">
        <v>956</v>
      </c>
      <c r="B41" s="201"/>
      <c r="C41" s="27">
        <v>20</v>
      </c>
    </row>
    <row r="42" spans="1:3" x14ac:dyDescent="0.25">
      <c r="A42" s="16"/>
    </row>
  </sheetData>
  <sheetProtection algorithmName="SHA-512" hashValue="dYY2/UWO0mshex/mquw2YVRr8a5aPAgpPrWeZzlBndSg07rvwTtCbGeHNgiKF97oCIjD4aUaAdaq9mRzPB3xmA==" saltValue="n7bo6JfKMk3Yqvvi/uRv1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9" t="s">
        <v>1264</v>
      </c>
      <c r="B6" s="30" t="s">
        <v>1265</v>
      </c>
      <c r="C6" s="36">
        <v>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90"/>
      <c r="B7" s="30" t="s">
        <v>1048</v>
      </c>
      <c r="C7" s="36">
        <v>1</v>
      </c>
      <c r="D7" s="36">
        <v>0</v>
      </c>
      <c r="E7" s="36">
        <v>18</v>
      </c>
      <c r="F7" s="36">
        <v>0</v>
      </c>
      <c r="G7" s="36">
        <v>0</v>
      </c>
      <c r="H7" s="36">
        <v>27</v>
      </c>
      <c r="I7" s="36">
        <v>0</v>
      </c>
      <c r="J7" s="36">
        <v>1</v>
      </c>
      <c r="K7" s="36">
        <v>0</v>
      </c>
      <c r="L7" s="37">
        <v>0</v>
      </c>
    </row>
    <row r="8" spans="1:12" x14ac:dyDescent="0.25">
      <c r="A8" s="190"/>
      <c r="B8" s="30" t="s">
        <v>1266</v>
      </c>
      <c r="C8" s="36">
        <v>0</v>
      </c>
      <c r="D8" s="36">
        <v>0</v>
      </c>
      <c r="E8" s="36">
        <v>2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7">
        <v>0</v>
      </c>
    </row>
    <row r="9" spans="1:12" x14ac:dyDescent="0.25">
      <c r="A9" s="191"/>
      <c r="B9" s="30" t="s">
        <v>1267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9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90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90"/>
      <c r="B12" s="30" t="s">
        <v>1271</v>
      </c>
      <c r="C12" s="36">
        <v>0</v>
      </c>
      <c r="D12" s="36">
        <v>0</v>
      </c>
      <c r="E12" s="36">
        <v>2</v>
      </c>
      <c r="F12" s="36">
        <v>0</v>
      </c>
      <c r="G12" s="36">
        <v>0</v>
      </c>
      <c r="H12" s="36">
        <v>2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90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90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90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90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90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90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90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90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90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90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190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90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90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90"/>
      <c r="B26" s="30" t="s">
        <v>1285</v>
      </c>
      <c r="C26" s="36">
        <v>0</v>
      </c>
      <c r="D26" s="36">
        <v>0</v>
      </c>
      <c r="E26" s="36">
        <v>6</v>
      </c>
      <c r="F26" s="36">
        <v>0</v>
      </c>
      <c r="G26" s="36">
        <v>0</v>
      </c>
      <c r="H26" s="36">
        <v>1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190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90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90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90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90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90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90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90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90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90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90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90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90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90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90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90"/>
      <c r="B42" s="30" t="s">
        <v>1301</v>
      </c>
      <c r="C42" s="36">
        <v>0</v>
      </c>
      <c r="D42" s="36">
        <v>0</v>
      </c>
      <c r="E42" s="36">
        <v>1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90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90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90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90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90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90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90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90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90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90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90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90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90"/>
      <c r="B55" s="30" t="s">
        <v>1314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90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90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90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90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90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90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90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90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90"/>
      <c r="B64" s="30" t="s">
        <v>1323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90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90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90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90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90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90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90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90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90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90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90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90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90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90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90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90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90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90"/>
      <c r="B82" s="30" t="s">
        <v>1341</v>
      </c>
      <c r="C82" s="36">
        <v>0</v>
      </c>
      <c r="D82" s="36">
        <v>0</v>
      </c>
      <c r="E82" s="36">
        <v>3</v>
      </c>
      <c r="F82" s="36">
        <v>0</v>
      </c>
      <c r="G82" s="36">
        <v>0</v>
      </c>
      <c r="H82" s="36">
        <v>12</v>
      </c>
      <c r="I82" s="36">
        <v>1</v>
      </c>
      <c r="J82" s="36">
        <v>1</v>
      </c>
      <c r="K82" s="36">
        <v>0</v>
      </c>
      <c r="L82" s="37">
        <v>0</v>
      </c>
    </row>
    <row r="83" spans="1:12" x14ac:dyDescent="0.25">
      <c r="A83" s="190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90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90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90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90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90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90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90"/>
      <c r="B90" s="30" t="s">
        <v>1349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90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90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90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90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90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90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90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90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90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90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90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90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90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90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90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90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90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90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90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90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90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90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90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90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90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90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90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90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90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90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90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90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90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90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90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90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90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90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90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90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90"/>
      <c r="B131" s="30" t="s">
        <v>1390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90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90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90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90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90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90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90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90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90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90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90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1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90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90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90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90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90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1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90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90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90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90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90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90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90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90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90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90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90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90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90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90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90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90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90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90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90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90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90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90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90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90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90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90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90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90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90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90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90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90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90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90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90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90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90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90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90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90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90"/>
      <c r="B188" s="30" t="s">
        <v>1447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90"/>
      <c r="B189" s="30" t="s">
        <v>1448</v>
      </c>
      <c r="C189" s="36">
        <v>0</v>
      </c>
      <c r="D189" s="36">
        <v>0</v>
      </c>
      <c r="E189" s="36">
        <v>6</v>
      </c>
      <c r="F189" s="36">
        <v>0</v>
      </c>
      <c r="G189" s="36">
        <v>0</v>
      </c>
      <c r="H189" s="36">
        <v>8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90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90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90"/>
      <c r="B192" s="30" t="s">
        <v>1451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90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90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90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90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90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90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90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90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90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90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90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90"/>
      <c r="B204" s="30" t="s">
        <v>1463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2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90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90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90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90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90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90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90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90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90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90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90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90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90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90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90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90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90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90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90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90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90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90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90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90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90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90"/>
      <c r="B230" s="30" t="s">
        <v>1489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90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90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90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90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90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90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90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90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90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90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90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90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90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90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90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90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90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90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90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90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90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90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90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90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90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90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90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90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90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90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91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9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90"/>
      <c r="B263" s="30" t="s">
        <v>1523</v>
      </c>
      <c r="C263" s="36">
        <v>0</v>
      </c>
      <c r="D263" s="36">
        <v>0</v>
      </c>
      <c r="E263" s="36">
        <v>2</v>
      </c>
      <c r="F263" s="36">
        <v>0</v>
      </c>
      <c r="G263" s="36">
        <v>0</v>
      </c>
      <c r="H263" s="36">
        <v>1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90"/>
      <c r="B264" s="30" t="s">
        <v>1524</v>
      </c>
      <c r="C264" s="36">
        <v>1</v>
      </c>
      <c r="D264" s="36">
        <v>0</v>
      </c>
      <c r="E264" s="36">
        <v>5</v>
      </c>
      <c r="F264" s="36">
        <v>0</v>
      </c>
      <c r="G264" s="36">
        <v>0</v>
      </c>
      <c r="H264" s="36">
        <v>12</v>
      </c>
      <c r="I264" s="36">
        <v>0</v>
      </c>
      <c r="J264" s="36">
        <v>1</v>
      </c>
      <c r="K264" s="36">
        <v>0</v>
      </c>
      <c r="L264" s="37">
        <v>0</v>
      </c>
    </row>
    <row r="265" spans="1:12" x14ac:dyDescent="0.25">
      <c r="A265" s="190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90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90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90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90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90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90"/>
      <c r="B271" s="30" t="s">
        <v>1531</v>
      </c>
      <c r="C271" s="36">
        <v>0</v>
      </c>
      <c r="D271" s="36">
        <v>0</v>
      </c>
      <c r="E271" s="36">
        <v>1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90"/>
      <c r="B272" s="30" t="s">
        <v>1532</v>
      </c>
      <c r="C272" s="36">
        <v>0</v>
      </c>
      <c r="D272" s="36">
        <v>0</v>
      </c>
      <c r="E272" s="36">
        <v>2</v>
      </c>
      <c r="F272" s="36">
        <v>0</v>
      </c>
      <c r="G272" s="36">
        <v>0</v>
      </c>
      <c r="H272" s="36">
        <v>1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190"/>
      <c r="B273" s="30" t="s">
        <v>967</v>
      </c>
      <c r="C273" s="36">
        <v>0</v>
      </c>
      <c r="D273" s="36">
        <v>0</v>
      </c>
      <c r="E273" s="36">
        <v>1</v>
      </c>
      <c r="F273" s="36">
        <v>0</v>
      </c>
      <c r="G273" s="36">
        <v>0</v>
      </c>
      <c r="H273" s="36">
        <v>4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90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2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90"/>
      <c r="B275" s="30" t="s">
        <v>1534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1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90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90"/>
      <c r="B277" s="30" t="s">
        <v>1536</v>
      </c>
      <c r="C277" s="36">
        <v>0</v>
      </c>
      <c r="D277" s="36">
        <v>0</v>
      </c>
      <c r="E277" s="36">
        <v>1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90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90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90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2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90"/>
      <c r="B281" s="30" t="s">
        <v>1540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2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90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90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90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90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90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90"/>
      <c r="B287" s="30" t="s">
        <v>926</v>
      </c>
      <c r="C287" s="36">
        <v>0</v>
      </c>
      <c r="D287" s="36">
        <v>0</v>
      </c>
      <c r="E287" s="36">
        <v>2</v>
      </c>
      <c r="F287" s="36">
        <v>0</v>
      </c>
      <c r="G287" s="36">
        <v>0</v>
      </c>
      <c r="H287" s="36">
        <v>2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90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90"/>
      <c r="B289" s="30" t="s">
        <v>1546</v>
      </c>
      <c r="C289" s="36">
        <v>0</v>
      </c>
      <c r="D289" s="36">
        <v>0</v>
      </c>
      <c r="E289" s="36">
        <v>4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25">
      <c r="A290" s="190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90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90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90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91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9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90"/>
      <c r="B296" s="30" t="s">
        <v>1554</v>
      </c>
      <c r="C296" s="36">
        <v>1</v>
      </c>
      <c r="D296" s="36">
        <v>2</v>
      </c>
      <c r="E296" s="36">
        <v>0</v>
      </c>
      <c r="F296" s="36">
        <v>0</v>
      </c>
      <c r="G296" s="36">
        <v>0</v>
      </c>
      <c r="H296" s="36">
        <v>8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90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1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90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90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5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90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2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90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1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90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90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2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90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1</v>
      </c>
      <c r="K304" s="36">
        <v>0</v>
      </c>
      <c r="L304" s="37">
        <v>0</v>
      </c>
    </row>
    <row r="305" spans="1:12" ht="22.5" x14ac:dyDescent="0.25">
      <c r="A305" s="190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6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90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3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90"/>
      <c r="B307" s="30" t="s">
        <v>980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5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90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90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90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91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m9ZNkPkNCfWKR6+V0+47LLMA3zQdhbcCcYPe+DAA3LNuItEQWyVlWxdmodTKuti8askJSknwdKgfnd/qF5Dv+w==" saltValue="tZ1MfrSfiqLOd8aSPfYxy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>
      <selection activeCell="A35" sqref="A35"/>
    </sheetView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9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0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0"/>
      <c r="B7" s="11" t="s">
        <v>1574</v>
      </c>
      <c r="C7" s="12">
        <v>1</v>
      </c>
      <c r="D7" s="12">
        <v>2</v>
      </c>
      <c r="E7" s="13">
        <v>-0.5</v>
      </c>
    </row>
    <row r="8" spans="1:5" x14ac:dyDescent="0.25">
      <c r="A8" s="190"/>
      <c r="B8" s="11" t="s">
        <v>1575</v>
      </c>
      <c r="C8" s="12">
        <v>21</v>
      </c>
      <c r="D8" s="12">
        <v>27</v>
      </c>
      <c r="E8" s="13">
        <v>-0.22222222222222199</v>
      </c>
    </row>
    <row r="9" spans="1:5" x14ac:dyDescent="0.25">
      <c r="A9" s="190"/>
      <c r="B9" s="11" t="s">
        <v>1576</v>
      </c>
      <c r="C9" s="12">
        <v>0</v>
      </c>
      <c r="D9" s="12">
        <v>0</v>
      </c>
      <c r="E9" s="13">
        <v>0</v>
      </c>
    </row>
    <row r="10" spans="1:5" x14ac:dyDescent="0.25">
      <c r="A10" s="190"/>
      <c r="B10" s="11" t="s">
        <v>1577</v>
      </c>
      <c r="C10" s="12">
        <v>2</v>
      </c>
      <c r="D10" s="12">
        <v>0</v>
      </c>
      <c r="E10" s="13">
        <v>2</v>
      </c>
    </row>
    <row r="11" spans="1:5" x14ac:dyDescent="0.25">
      <c r="A11" s="190"/>
      <c r="B11" s="11" t="s">
        <v>1578</v>
      </c>
      <c r="C11" s="12">
        <v>5</v>
      </c>
      <c r="D11" s="12">
        <v>3</v>
      </c>
      <c r="E11" s="13">
        <v>0.66666666666666696</v>
      </c>
    </row>
    <row r="12" spans="1:5" x14ac:dyDescent="0.25">
      <c r="A12" s="190"/>
      <c r="B12" s="11" t="s">
        <v>1579</v>
      </c>
      <c r="C12" s="12">
        <v>1</v>
      </c>
      <c r="D12" s="12">
        <v>2</v>
      </c>
      <c r="E12" s="13">
        <v>-0.5</v>
      </c>
    </row>
    <row r="13" spans="1:5" x14ac:dyDescent="0.25">
      <c r="A13" s="190"/>
      <c r="B13" s="11" t="s">
        <v>1580</v>
      </c>
      <c r="C13" s="12">
        <v>1</v>
      </c>
      <c r="D13" s="12">
        <v>2</v>
      </c>
      <c r="E13" s="13">
        <v>-0.5</v>
      </c>
    </row>
    <row r="14" spans="1:5" x14ac:dyDescent="0.25">
      <c r="A14" s="190"/>
      <c r="B14" s="11" t="s">
        <v>1581</v>
      </c>
      <c r="C14" s="12">
        <v>22</v>
      </c>
      <c r="D14" s="12">
        <v>33</v>
      </c>
      <c r="E14" s="13">
        <v>-0.33333333333333298</v>
      </c>
    </row>
    <row r="15" spans="1:5" x14ac:dyDescent="0.25">
      <c r="A15" s="190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1"/>
      <c r="B16" s="11" t="s">
        <v>111</v>
      </c>
      <c r="C16" s="12">
        <v>53</v>
      </c>
      <c r="D16" s="12">
        <v>8</v>
      </c>
      <c r="E16" s="13">
        <v>5.625</v>
      </c>
    </row>
    <row r="17" spans="1:1" x14ac:dyDescent="0.25">
      <c r="A17" s="16"/>
    </row>
  </sheetData>
  <sheetProtection algorithmName="SHA-512" hashValue="aQC5GUM5vO+5XAThvg0MZxYoxBSoEREhE2Y7GkSXdATRgNDiCLUcvLZszaTKW2aSXK5gAbFJpSgLhXsKVnTCug==" saltValue="DjB6EuaIwTHVc7MH8Kpeb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67</v>
      </c>
      <c r="D6" s="12">
        <v>0</v>
      </c>
      <c r="E6" s="13">
        <v>0</v>
      </c>
    </row>
    <row r="7" spans="1:5" ht="22.5" x14ac:dyDescent="0.25">
      <c r="A7" s="10" t="s">
        <v>1589</v>
      </c>
      <c r="B7" s="11" t="s">
        <v>1590</v>
      </c>
      <c r="C7" s="12">
        <v>0</v>
      </c>
      <c r="D7" s="12">
        <v>0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8</v>
      </c>
      <c r="D11" s="12">
        <v>14</v>
      </c>
      <c r="E11" s="13">
        <v>-0.42857142857142799</v>
      </c>
    </row>
    <row r="12" spans="1:5" x14ac:dyDescent="0.25">
      <c r="A12" s="10" t="s">
        <v>1598</v>
      </c>
      <c r="B12" s="15"/>
      <c r="C12" s="12">
        <v>170</v>
      </c>
      <c r="D12" s="12">
        <v>243</v>
      </c>
      <c r="E12" s="13">
        <v>-0.30041152263374499</v>
      </c>
    </row>
    <row r="13" spans="1:5" x14ac:dyDescent="0.25">
      <c r="A13" s="189" t="s">
        <v>1599</v>
      </c>
      <c r="B13" s="11" t="s">
        <v>1600</v>
      </c>
      <c r="C13" s="12">
        <v>14</v>
      </c>
      <c r="D13" s="12">
        <v>4</v>
      </c>
      <c r="E13" s="13">
        <v>2.5</v>
      </c>
    </row>
    <row r="14" spans="1:5" x14ac:dyDescent="0.25">
      <c r="A14" s="191"/>
      <c r="B14" s="11" t="s">
        <v>1601</v>
      </c>
      <c r="C14" s="12">
        <v>0</v>
      </c>
      <c r="D14" s="39"/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6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7"/>
      <c r="B18" s="11" t="s">
        <v>1605</v>
      </c>
      <c r="C18" s="12">
        <v>260</v>
      </c>
      <c r="D18" s="12">
        <v>325</v>
      </c>
      <c r="E18" s="20">
        <v>30</v>
      </c>
    </row>
    <row r="19" spans="1:5" x14ac:dyDescent="0.25">
      <c r="A19" s="187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7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7"/>
      <c r="B21" s="11" t="s">
        <v>1608</v>
      </c>
      <c r="C21" s="12">
        <v>81</v>
      </c>
      <c r="D21" s="12">
        <v>82</v>
      </c>
      <c r="E21" s="20">
        <v>39</v>
      </c>
    </row>
    <row r="22" spans="1:5" x14ac:dyDescent="0.25">
      <c r="A22" s="187"/>
      <c r="B22" s="11" t="s">
        <v>983</v>
      </c>
      <c r="C22" s="12">
        <v>764</v>
      </c>
      <c r="D22" s="12">
        <v>1415</v>
      </c>
      <c r="E22" s="20">
        <v>4</v>
      </c>
    </row>
    <row r="23" spans="1:5" x14ac:dyDescent="0.25">
      <c r="A23" s="187"/>
      <c r="B23" s="11" t="s">
        <v>1609</v>
      </c>
      <c r="C23" s="12">
        <v>1</v>
      </c>
      <c r="D23" s="12">
        <v>37</v>
      </c>
      <c r="E23" s="20">
        <v>10</v>
      </c>
    </row>
    <row r="24" spans="1:5" x14ac:dyDescent="0.25">
      <c r="A24" s="187"/>
      <c r="B24" s="11" t="s">
        <v>1610</v>
      </c>
      <c r="C24" s="12">
        <v>0</v>
      </c>
      <c r="D24" s="12">
        <v>0</v>
      </c>
      <c r="E24" s="20">
        <v>0</v>
      </c>
    </row>
    <row r="25" spans="1:5" x14ac:dyDescent="0.25">
      <c r="A25" s="187"/>
      <c r="B25" s="11" t="s">
        <v>1611</v>
      </c>
      <c r="C25" s="12">
        <v>6</v>
      </c>
      <c r="D25" s="12">
        <v>6</v>
      </c>
      <c r="E25" s="20">
        <v>2</v>
      </c>
    </row>
    <row r="26" spans="1:5" x14ac:dyDescent="0.25">
      <c r="A26" s="187"/>
      <c r="B26" s="11" t="s">
        <v>1612</v>
      </c>
      <c r="C26" s="12">
        <v>871</v>
      </c>
      <c r="D26" s="12">
        <v>934</v>
      </c>
      <c r="E26" s="20">
        <v>0</v>
      </c>
    </row>
    <row r="27" spans="1:5" x14ac:dyDescent="0.25">
      <c r="A27" s="187"/>
      <c r="B27" s="11" t="s">
        <v>1613</v>
      </c>
      <c r="C27" s="12">
        <v>0</v>
      </c>
      <c r="D27" s="12">
        <v>0</v>
      </c>
      <c r="E27" s="20">
        <v>0</v>
      </c>
    </row>
    <row r="28" spans="1:5" x14ac:dyDescent="0.25">
      <c r="A28" s="187"/>
      <c r="B28" s="11" t="s">
        <v>1614</v>
      </c>
      <c r="C28" s="12">
        <v>456</v>
      </c>
      <c r="D28" s="12">
        <v>430</v>
      </c>
      <c r="E28" s="20">
        <v>481</v>
      </c>
    </row>
    <row r="29" spans="1:5" x14ac:dyDescent="0.25">
      <c r="A29" s="187"/>
      <c r="B29" s="11" t="s">
        <v>1615</v>
      </c>
      <c r="C29" s="12">
        <v>321</v>
      </c>
      <c r="D29" s="12">
        <v>126</v>
      </c>
      <c r="E29" s="20">
        <v>215</v>
      </c>
    </row>
    <row r="30" spans="1:5" x14ac:dyDescent="0.25">
      <c r="A30" s="188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TEBobtdO5BK9QZi/lZwrJW6voZ9hl2vDlJmeAAVhTdCKBcmvNrhOME9xXWF6a4y7Kw1nOGy1LGwmIriPx1ra/g==" saltValue="DsHuEqnVHlwfI5S0OWgKu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87A3-1F68-4413-9A64-D4270F2E4B9B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9" customWidth="1"/>
    <col min="2" max="2" width="4.42578125" style="99" customWidth="1"/>
    <col min="3" max="3" width="18.5703125" style="99" customWidth="1"/>
    <col min="4" max="4" width="36.42578125" style="99" customWidth="1"/>
    <col min="5" max="5" width="18.5703125" style="99" customWidth="1"/>
    <col min="6" max="6" width="7.42578125" style="99" customWidth="1"/>
    <col min="7" max="7" width="2.570312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5703125" style="99" customWidth="1"/>
    <col min="17" max="17" width="11.42578125" style="99"/>
    <col min="18" max="19" width="12.85546875" style="99" customWidth="1"/>
    <col min="20" max="23" width="11.42578125" style="99"/>
    <col min="24" max="24" width="2.5703125" style="99" customWidth="1"/>
    <col min="25" max="25" width="6.425781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5703125" style="99" customWidth="1"/>
    <col min="33" max="38" width="11.42578125" style="99"/>
    <col min="39" max="39" width="14.5703125" style="99" customWidth="1"/>
    <col min="40" max="40" width="2.5703125" style="99" customWidth="1"/>
    <col min="41" max="41" width="11.42578125" style="99"/>
    <col min="42" max="44" width="19.42578125" style="99" customWidth="1"/>
    <col min="45" max="45" width="14.85546875" style="99" customWidth="1"/>
    <col min="46" max="46" width="2.570312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5703125" style="99" customWidth="1"/>
    <col min="56" max="56" width="11.42578125" style="99"/>
    <col min="57" max="59" width="13.85546875" style="99" customWidth="1"/>
    <col min="60" max="60" width="11.42578125" style="99"/>
    <col min="61" max="61" width="19.42578125" style="99" customWidth="1"/>
    <col min="62" max="62" width="2.570312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5703125" style="99" customWidth="1"/>
    <col min="70" max="70" width="6.5703125" style="99" customWidth="1"/>
    <col min="71" max="71" width="9" style="99" customWidth="1"/>
    <col min="72" max="73" width="6.140625" style="99" customWidth="1"/>
    <col min="74" max="74" width="6.5703125" style="99" customWidth="1"/>
    <col min="75" max="75" width="2.5703125" style="99" customWidth="1"/>
    <col min="76" max="76" width="21.140625" style="99" customWidth="1"/>
    <col min="77" max="80" width="11.42578125" style="99"/>
    <col min="81" max="81" width="16.42578125" style="99" customWidth="1"/>
    <col min="82" max="82" width="2.5703125" style="99" customWidth="1"/>
    <col min="83" max="83" width="17" style="99" customWidth="1"/>
    <col min="84" max="85" width="21.140625" style="99" customWidth="1"/>
    <col min="86" max="88" width="11.42578125" style="99"/>
    <col min="89" max="89" width="2.5703125" style="99" customWidth="1"/>
    <col min="90" max="90" width="15.140625" style="99" customWidth="1"/>
    <col min="91" max="91" width="8.425781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6" t="s">
        <v>1745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1.25" x14ac:dyDescent="0.2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2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8" t="s">
        <v>1751</v>
      </c>
      <c r="BL4" s="207" t="s">
        <v>1752</v>
      </c>
      <c r="BM4" s="207" t="s">
        <v>1753</v>
      </c>
      <c r="BN4" s="207" t="s">
        <v>174</v>
      </c>
      <c r="BO4" s="207" t="s">
        <v>1754</v>
      </c>
      <c r="BP4" s="207" t="s">
        <v>1755</v>
      </c>
      <c r="BQ4" s="207" t="s">
        <v>1756</v>
      </c>
      <c r="BR4" s="207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2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8" t="s">
        <v>1762</v>
      </c>
      <c r="AW5" s="207" t="s">
        <v>1763</v>
      </c>
      <c r="AX5" s="207" t="s">
        <v>1764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2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25">
      <c r="C7" s="116">
        <f>DatosGenerales!C8</f>
        <v>16820</v>
      </c>
      <c r="D7" s="117">
        <f>SUM(DatosGenerales!C15:C19)</f>
        <v>5001</v>
      </c>
      <c r="E7" s="116">
        <f>SUM(DatosGenerales!C12:C14)</f>
        <v>16724</v>
      </c>
      <c r="I7" s="118">
        <f>DatosGenerales!C31</f>
        <v>3507</v>
      </c>
      <c r="J7" s="117">
        <f>DatosGenerales!C32</f>
        <v>537</v>
      </c>
      <c r="K7" s="116">
        <f>SUM(DatosGenerales!C33:C34)</f>
        <v>720</v>
      </c>
      <c r="L7" s="117">
        <f>DatosGenerales!C36</f>
        <v>2249</v>
      </c>
      <c r="M7" s="116">
        <f>DatosGenerales!C95</f>
        <v>2020</v>
      </c>
      <c r="N7" s="119">
        <f>L7-M7</f>
        <v>229</v>
      </c>
      <c r="O7" s="119"/>
      <c r="Q7" s="118">
        <f>DatosGenerales!C36</f>
        <v>2249</v>
      </c>
      <c r="R7" s="117">
        <f>DatosGenerales!C49</f>
        <v>2105</v>
      </c>
      <c r="S7" s="117">
        <f>DatosGenerales!C50</f>
        <v>46</v>
      </c>
      <c r="T7" s="117">
        <f>DatosGenerales!C62</f>
        <v>37</v>
      </c>
      <c r="U7" s="117">
        <f>DatosGenerales!C78</f>
        <v>2</v>
      </c>
      <c r="V7" s="120">
        <f>SUM(Q7:U7)</f>
        <v>4439</v>
      </c>
      <c r="Z7" s="118">
        <f>SUM(DatosGenerales!C106,DatosGenerales!C107,DatosGenerales!C109)</f>
        <v>1095</v>
      </c>
      <c r="AA7" s="117">
        <f>SUM(DatosGenerales!C108,DatosGenerales!C110)</f>
        <v>355</v>
      </c>
      <c r="AB7" s="117">
        <f>DatosGenerales!C106</f>
        <v>855</v>
      </c>
      <c r="AC7" s="120">
        <f>DatosGenerales!C107</f>
        <v>210</v>
      </c>
      <c r="AH7" s="118">
        <f>SUM(DatosGenerales!C115,DatosGenerales!C116,DatosGenerales!C118)</f>
        <v>134</v>
      </c>
      <c r="AI7" s="117">
        <f>SUM(DatosGenerales!C117,DatosGenerales!C119)</f>
        <v>17</v>
      </c>
      <c r="AJ7" s="117">
        <f>DatosGenerales!C115</f>
        <v>114</v>
      </c>
      <c r="AK7" s="120">
        <f>DatosGenerales!C116</f>
        <v>20</v>
      </c>
      <c r="AP7" s="118">
        <f>SUM(DatosGenerales!C135:C136)</f>
        <v>115</v>
      </c>
      <c r="AQ7" s="117">
        <f>SUM(DatosGenerales!C137:C138)</f>
        <v>0</v>
      </c>
      <c r="AR7" s="120">
        <f>SUM(DatosGenerales!C139:C140)</f>
        <v>0</v>
      </c>
      <c r="AV7" s="118">
        <f>DatosGenerales!C145</f>
        <v>0</v>
      </c>
      <c r="AW7" s="117">
        <f>DatosGenerales!C146</f>
        <v>58</v>
      </c>
      <c r="AX7" s="117">
        <f>DatosGenerales!C147</f>
        <v>6</v>
      </c>
      <c r="AY7" s="117">
        <f>DatosGenerales!C148</f>
        <v>3</v>
      </c>
      <c r="AZ7" s="117">
        <f>DatosGenerales!C149</f>
        <v>31</v>
      </c>
      <c r="BA7" s="120">
        <f>DatosGenerales!C150</f>
        <v>210</v>
      </c>
      <c r="BE7" s="118">
        <f>DatosGenerales!C151</f>
        <v>72</v>
      </c>
      <c r="BF7" s="117">
        <f>DatosGenerales!C152</f>
        <v>187</v>
      </c>
      <c r="BG7" s="120">
        <f>DatosGenerales!C154</f>
        <v>101</v>
      </c>
      <c r="BK7" s="118">
        <f>SUM(DatosGenerales!C297:C311)</f>
        <v>1724</v>
      </c>
      <c r="BL7" s="117">
        <f>SUM(DatosGenerales!C294:C296)</f>
        <v>56</v>
      </c>
      <c r="BM7" s="117">
        <f>SUM(DatosGenerales!C312:C344)</f>
        <v>676</v>
      </c>
      <c r="BN7" s="117">
        <f>SUM(DatosGenerales!C289)</f>
        <v>28</v>
      </c>
      <c r="BO7" s="117">
        <f>SUM(DatosGenerales!C356:C364)</f>
        <v>63</v>
      </c>
      <c r="BP7" s="117">
        <f>SUM(DatosGenerales!C286:C288)</f>
        <v>31</v>
      </c>
      <c r="BQ7" s="117">
        <f>SUM(DatosGenerales!C345:C355)</f>
        <v>4</v>
      </c>
      <c r="BR7" s="117">
        <f>SUM(DatosGenerales!C290:C292)</f>
        <v>66</v>
      </c>
      <c r="BS7" s="120">
        <f>SUM(DatosGenerales!C283:C285)</f>
        <v>818</v>
      </c>
      <c r="BT7" s="120">
        <f>SUM(DatosGenerales!C293)</f>
        <v>2</v>
      </c>
      <c r="BU7" s="120">
        <f>SUM(DatosGenerales!C365:C377)</f>
        <v>86</v>
      </c>
      <c r="BY7" s="118">
        <f>DatosGenerales!C246</f>
        <v>0</v>
      </c>
      <c r="BZ7" s="117">
        <f>DatosGenerales!C247</f>
        <v>0</v>
      </c>
      <c r="CA7" s="120">
        <f>DatosGenerales!C248</f>
        <v>18</v>
      </c>
      <c r="CF7" s="118">
        <f>DatosDiscapacidad!C5</f>
        <v>0</v>
      </c>
      <c r="CG7" s="120">
        <f>DatosDiscapacidad!C11</f>
        <v>8</v>
      </c>
      <c r="CM7" s="118">
        <f>DatosGenerales!C40</f>
        <v>9431</v>
      </c>
      <c r="CN7" s="120">
        <f>DatosGenerales!C41</f>
        <v>3151</v>
      </c>
    </row>
    <row r="8" spans="1:93" x14ac:dyDescent="0.25">
      <c r="B8" s="121"/>
    </row>
    <row r="11" spans="1:93" x14ac:dyDescent="0.25">
      <c r="R11" s="99" t="s">
        <v>1781</v>
      </c>
    </row>
    <row r="16" spans="1:93" ht="12.75" customHeight="1" x14ac:dyDescent="0.25">
      <c r="AV16" s="122"/>
      <c r="AW16" s="122"/>
      <c r="AX16" s="122"/>
      <c r="AY16" s="122"/>
      <c r="AZ16" s="122"/>
      <c r="BA16" s="122"/>
    </row>
    <row r="17" spans="19:93" x14ac:dyDescent="0.25">
      <c r="AV17" s="122"/>
      <c r="AW17" s="122"/>
      <c r="AX17" s="122"/>
      <c r="AY17" s="122"/>
      <c r="AZ17" s="122"/>
      <c r="BA17" s="122"/>
    </row>
    <row r="19" spans="19:93" x14ac:dyDescent="0.25">
      <c r="CO19" s="99" t="s">
        <v>1782</v>
      </c>
    </row>
    <row r="22" spans="19:93" x14ac:dyDescent="0.2">
      <c r="BK22" s="123" t="s">
        <v>1783</v>
      </c>
      <c r="BO22" s="123"/>
    </row>
    <row r="23" spans="19:93" x14ac:dyDescent="0.25">
      <c r="S23" s="124"/>
      <c r="Z23" s="125"/>
      <c r="AH23" s="125"/>
    </row>
    <row r="30" spans="19:93" x14ac:dyDescent="0.25">
      <c r="BJ30" s="126"/>
    </row>
    <row r="31" spans="19:93" s="103" customFormat="1" ht="12.75" customHeight="1" x14ac:dyDescent="0.25">
      <c r="BJ31" s="127"/>
    </row>
    <row r="32" spans="19:93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1784</v>
      </c>
      <c r="BO38" s="130">
        <v>13</v>
      </c>
    </row>
    <row r="41" spans="62:67" x14ac:dyDescent="0.2">
      <c r="BK41" s="123" t="s">
        <v>1785</v>
      </c>
    </row>
    <row r="51" spans="63:74" x14ac:dyDescent="0.25">
      <c r="BK51" s="127" t="s">
        <v>1786</v>
      </c>
      <c r="BL51" s="127" t="s">
        <v>1786</v>
      </c>
      <c r="BM51" s="126"/>
    </row>
    <row r="52" spans="63:74" x14ac:dyDescent="0.2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28">
        <f>SUM(DatosGenerales!C310,DatosGenerales!C299,DatosGenerales!C308)</f>
        <v>257</v>
      </c>
      <c r="BL53" s="128">
        <f>SUM(DatosGenerales!C311,DatosGenerales!C300,DatosGenerales!C309)</f>
        <v>697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">
      <c r="BK55" s="123" t="s">
        <v>1789</v>
      </c>
    </row>
    <row r="65" spans="63:71" x14ac:dyDescent="0.2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25">
      <c r="BK66" s="128">
        <f>SUM(DatosGenerales!C310:C311)</f>
        <v>23</v>
      </c>
      <c r="BL66" s="128">
        <f>SUM(DatosGenerales!C299:C300)</f>
        <v>931</v>
      </c>
      <c r="BM66" s="128">
        <f>SUM(DatosGenerales!C308:C309)</f>
        <v>0</v>
      </c>
      <c r="BN66" s="128"/>
      <c r="BO66" s="115"/>
      <c r="BP66" s="115"/>
      <c r="BQ66" s="115"/>
      <c r="BR66" s="115"/>
      <c r="BS66" s="115"/>
    </row>
  </sheetData>
  <sheetProtection algorithmName="SHA-512" hashValue="83/qRZh8IoCrHi6bIymKBjg5gg6xfyxsfyTbYzL6AkyioNIv2RYf89FhF1nyCNbgXvk+4ziM1GNvNrt+7YW48w==" saltValue="/KYPjP76EZjBhfqMwyZor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E5CE-FF9F-4DAF-8726-1CFBD50ED136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2" customWidth="1"/>
    <col min="2" max="2" width="7.85546875" style="132" customWidth="1"/>
    <col min="3" max="3" width="11.42578125" style="132"/>
    <col min="4" max="4" width="12" style="132" customWidth="1"/>
    <col min="5" max="5" width="51.42578125" style="132" customWidth="1"/>
    <col min="6" max="6" width="2.5703125" style="132" customWidth="1"/>
    <col min="7" max="7" width="7.85546875" style="132" customWidth="1"/>
    <col min="8" max="9" width="11.42578125" style="132"/>
    <col min="10" max="10" width="51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1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1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1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1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1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1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1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1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1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1.42578125" style="132" customWidth="1"/>
    <col min="61" max="61" width="2.5703125" style="132" customWidth="1"/>
    <col min="62" max="16384" width="11.42578125" style="132"/>
  </cols>
  <sheetData>
    <row r="1" spans="1:61" ht="18.75" customHeight="1" x14ac:dyDescent="0.2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N1yvdFZhG67hC0KCV0bstUNtgU65Dd7sB9td3BR4yqn8BjabRHRnIxEudH+Z/KVhFkMy/vrOqQCFwuzmH0/wRg==" saltValue="iDUewSFxx+L8q68bEAzIA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DEBA-193A-4479-9D6D-DD460C20857E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9" customWidth="1"/>
    <col min="2" max="2" width="4.42578125" style="99" customWidth="1"/>
    <col min="3" max="3" width="18.7109375" style="99" bestFit="1" customWidth="1"/>
    <col min="4" max="4" width="18" style="99" bestFit="1" customWidth="1"/>
    <col min="5" max="5" width="18.5703125" style="99" bestFit="1" customWidth="1"/>
    <col min="6" max="6" width="18.42578125" style="99" bestFit="1" customWidth="1"/>
    <col min="7" max="7" width="15.85546875" style="99" bestFit="1" customWidth="1"/>
    <col min="8" max="8" width="15.5703125" style="99" bestFit="1" customWidth="1"/>
    <col min="9" max="9" width="4.42578125" style="99" customWidth="1"/>
    <col min="10" max="10" width="2.5703125" style="99" customWidth="1"/>
    <col min="11" max="11" width="4.5703125" style="99" customWidth="1"/>
    <col min="12" max="12" width="7" style="99" bestFit="1" customWidth="1"/>
    <col min="13" max="13" width="16.7109375" style="99" bestFit="1" customWidth="1"/>
    <col min="14" max="14" width="17.140625" style="99" bestFit="1" customWidth="1"/>
    <col min="15" max="15" width="9.28515625" style="99" bestFit="1" customWidth="1"/>
    <col min="16" max="16" width="8.85546875" style="99" bestFit="1" customWidth="1"/>
    <col min="17" max="17" width="9.7109375" style="99" bestFit="1" customWidth="1"/>
    <col min="18" max="18" width="9" style="99" bestFit="1" customWidth="1"/>
    <col min="19" max="19" width="2.5703125" style="99" customWidth="1"/>
    <col min="20" max="20" width="4.5703125" style="99" customWidth="1"/>
    <col min="21" max="21" width="13.42578125" style="99" bestFit="1" customWidth="1"/>
    <col min="22" max="22" width="8.28515625" style="99" bestFit="1" customWidth="1"/>
    <col min="23" max="23" width="13.5703125" style="99" bestFit="1" customWidth="1"/>
    <col min="24" max="24" width="9" style="99" bestFit="1" customWidth="1"/>
    <col min="25" max="25" width="14.42578125" style="99" bestFit="1" customWidth="1"/>
    <col min="26" max="26" width="13.5703125" style="99" bestFit="1" customWidth="1"/>
    <col min="27" max="27" width="13" style="99" bestFit="1" customWidth="1"/>
    <col min="28" max="28" width="9" style="99" bestFit="1" customWidth="1"/>
    <col min="29" max="29" width="11.42578125" style="99" bestFit="1" customWidth="1"/>
    <col min="30" max="30" width="15.28515625" style="99" bestFit="1" customWidth="1"/>
    <col min="31" max="31" width="3.42578125" style="99" bestFit="1" customWidth="1"/>
    <col min="32" max="32" width="2.5703125" style="99" customWidth="1"/>
    <col min="33" max="33" width="4.5703125" style="99" customWidth="1"/>
    <col min="34" max="34" width="13.85546875" style="99" customWidth="1"/>
    <col min="35" max="35" width="13.5703125" style="99" bestFit="1" customWidth="1"/>
    <col min="36" max="36" width="11.85546875" style="99" bestFit="1" customWidth="1"/>
    <col min="37" max="37" width="13.140625" style="99" bestFit="1" customWidth="1"/>
    <col min="38" max="38" width="10.85546875" style="99" bestFit="1" customWidth="1"/>
    <col min="39" max="39" width="10.5703125" style="99" bestFit="1" customWidth="1"/>
    <col min="40" max="40" width="17.28515625" style="99" bestFit="1" customWidth="1"/>
    <col min="41" max="41" width="4.140625" style="99" bestFit="1" customWidth="1"/>
    <col min="42" max="42" width="3.85546875" style="99" bestFit="1" customWidth="1"/>
    <col min="43" max="43" width="17.85546875" style="99" bestFit="1" customWidth="1"/>
    <col min="44" max="44" width="10.85546875" style="99" bestFit="1" customWidth="1"/>
    <col min="45" max="45" width="13.85546875" style="99" customWidth="1"/>
    <col min="46" max="46" width="11.140625" style="99" bestFit="1" customWidth="1"/>
    <col min="47" max="47" width="11.28515625" style="99" bestFit="1" customWidth="1"/>
    <col min="48" max="48" width="11.140625" style="99" bestFit="1" customWidth="1"/>
    <col min="49" max="49" width="11.7109375" style="99" customWidth="1"/>
    <col min="50" max="50" width="10.28515625" style="99" customWidth="1"/>
    <col min="51" max="51" width="10.140625" style="99" customWidth="1"/>
    <col min="52" max="52" width="10.28515625" style="99" customWidth="1"/>
    <col min="53" max="53" width="10" style="99" customWidth="1"/>
    <col min="54" max="54" width="10.7109375" style="99" customWidth="1"/>
    <col min="55" max="55" width="10.42578125" style="99" customWidth="1"/>
    <col min="56" max="56" width="18.5703125" style="99" customWidth="1"/>
    <col min="57" max="57" width="14" style="99" bestFit="1" customWidth="1"/>
    <col min="58" max="58" width="15.85546875" style="99" customWidth="1"/>
    <col min="59" max="59" width="13.5703125" style="99" customWidth="1"/>
    <col min="60" max="61" width="13.85546875" style="99" customWidth="1"/>
    <col min="62" max="62" width="13" style="99" bestFit="1" customWidth="1"/>
    <col min="63" max="63" width="14" style="99" bestFit="1" customWidth="1"/>
    <col min="64" max="64" width="15.5703125" style="99" customWidth="1"/>
    <col min="65" max="65" width="25" style="99" bestFit="1" customWidth="1"/>
    <col min="66" max="66" width="32.140625" style="99" bestFit="1" customWidth="1"/>
    <col min="67" max="67" width="4.85546875" style="99" bestFit="1" customWidth="1"/>
    <col min="68" max="16384" width="11.42578125" style="99"/>
  </cols>
  <sheetData>
    <row r="1" spans="1:65" ht="19.7" customHeight="1" x14ac:dyDescent="0.2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" customHeight="1" x14ac:dyDescent="0.25">
      <c r="I2" s="102"/>
      <c r="U2" s="102"/>
      <c r="V2" s="102"/>
    </row>
    <row r="3" spans="1:65" s="101" customFormat="1" ht="14.85" customHeight="1" x14ac:dyDescent="0.2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2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1810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1811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25">
      <c r="I5" s="99"/>
      <c r="AF5" s="101"/>
      <c r="AQ5" s="101"/>
    </row>
    <row r="6" spans="1:65" s="103" customFormat="1" ht="14.25" customHeight="1" x14ac:dyDescent="0.2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1812</v>
      </c>
      <c r="N6" s="231" t="s">
        <v>1813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2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21" x14ac:dyDescent="0.25">
      <c r="C8" s="227"/>
      <c r="D8" s="144">
        <f>DatosMenores!C65</f>
        <v>685</v>
      </c>
      <c r="E8" s="144">
        <f>DatosMenores!C66</f>
        <v>69</v>
      </c>
      <c r="F8" s="145">
        <f>DatosMenores!C67</f>
        <v>199</v>
      </c>
      <c r="G8" s="146">
        <f>DatosMenores!C68</f>
        <v>48</v>
      </c>
      <c r="H8" s="103"/>
      <c r="I8" s="99"/>
      <c r="L8" s="116">
        <f>DatosMenores!C55</f>
        <v>5</v>
      </c>
      <c r="M8" s="117">
        <f>DatosMenores!C56</f>
        <v>13</v>
      </c>
      <c r="N8" s="117">
        <f>DatosMenores!C57</f>
        <v>165</v>
      </c>
      <c r="O8" s="117">
        <f>DatosMenores!C58</f>
        <v>1</v>
      </c>
      <c r="P8" s="116">
        <f>DatosMenores!C59</f>
        <v>0</v>
      </c>
      <c r="Q8" s="117">
        <f>DatosMenores!C60</f>
        <v>8</v>
      </c>
      <c r="R8" s="116">
        <f>DatosMenores!C61</f>
        <v>0</v>
      </c>
      <c r="U8" s="116">
        <f>DatosMenores!C33</f>
        <v>106</v>
      </c>
      <c r="V8" s="117">
        <f>SUM(DatosMenores!C34:C37)</f>
        <v>36</v>
      </c>
      <c r="W8" s="117">
        <f>DatosMenores!C38</f>
        <v>10</v>
      </c>
      <c r="X8" s="117">
        <f>DatosMenores!C39</f>
        <v>94</v>
      </c>
      <c r="Y8" s="117">
        <f>DatosMenores!C40</f>
        <v>14</v>
      </c>
      <c r="Z8" s="117">
        <f>DatosMenores!D41</f>
        <v>0</v>
      </c>
      <c r="AA8" s="117">
        <f>DatosMenores!C42</f>
        <v>0</v>
      </c>
      <c r="AB8" s="117">
        <f>DatosMenores!C43</f>
        <v>2</v>
      </c>
      <c r="AC8" s="117">
        <f>DatosMenores!C44</f>
        <v>0</v>
      </c>
      <c r="AD8" s="117">
        <f>DatosMenores!C45</f>
        <v>25</v>
      </c>
      <c r="AE8" s="116">
        <f>DatosMenores!C46</f>
        <v>13</v>
      </c>
      <c r="AG8" s="101"/>
      <c r="AI8" s="118">
        <f>DatosMenores!C7</f>
        <v>1</v>
      </c>
      <c r="AJ8" s="117">
        <f>DatosMenores!C8</f>
        <v>222</v>
      </c>
      <c r="AK8" s="117">
        <f>DatosMenores!C9</f>
        <v>41</v>
      </c>
      <c r="AL8" s="117">
        <f>DatosMenores!C10</f>
        <v>5</v>
      </c>
      <c r="AM8" s="117">
        <f>DatosMenores!C11</f>
        <v>22</v>
      </c>
      <c r="AN8" s="116">
        <f>DatosMenores!C12</f>
        <v>30</v>
      </c>
      <c r="AO8" s="117">
        <f>DatosMenores!C13</f>
        <v>184</v>
      </c>
      <c r="AP8" s="117">
        <f>DatosMenores!C14</f>
        <v>69</v>
      </c>
      <c r="AQ8" s="116">
        <f>DatosMenores!C15</f>
        <v>18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94</v>
      </c>
      <c r="BG8" s="117">
        <f>DatosMenores!C107</f>
        <v>58</v>
      </c>
      <c r="BH8" s="117">
        <f>DatosMenores!C108</f>
        <v>0</v>
      </c>
      <c r="BI8" s="117">
        <f>DatosMenores!C109</f>
        <v>0</v>
      </c>
      <c r="BJ8" s="116">
        <f>DatosMenores!C110</f>
        <v>0</v>
      </c>
      <c r="BK8" s="117">
        <f>DatosMenores!C111</f>
        <v>37</v>
      </c>
      <c r="BL8" s="117">
        <f>DatosMenores!C112</f>
        <v>215</v>
      </c>
      <c r="BM8" s="103"/>
    </row>
    <row r="9" spans="1:65" ht="21" x14ac:dyDescent="0.2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108</v>
      </c>
      <c r="AU9" s="146">
        <f>DatosMenores!C87</f>
        <v>215</v>
      </c>
      <c r="AV9" s="146">
        <f>DatosMenores!C88</f>
        <v>244</v>
      </c>
      <c r="AW9" s="146">
        <f>DatosMenores!C89</f>
        <v>309</v>
      </c>
      <c r="AX9" s="146">
        <f>DatosMenores!C90</f>
        <v>170</v>
      </c>
      <c r="AY9" s="146">
        <f>DatosMenores!C91</f>
        <v>768</v>
      </c>
      <c r="AZ9" s="146">
        <f>DatosMenores!C92</f>
        <v>0</v>
      </c>
      <c r="BA9" s="146">
        <f>DatosMenores!C93</f>
        <v>0</v>
      </c>
      <c r="BB9" s="146">
        <f>DatosMenores!C94</f>
        <v>10</v>
      </c>
      <c r="BC9" s="146">
        <f>DatosMenores!C95</f>
        <v>30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31.5" x14ac:dyDescent="0.25">
      <c r="C10" s="217"/>
      <c r="D10" s="150">
        <f>DatosMenores!C69</f>
        <v>159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25">
      <c r="C11" s="218" t="s">
        <v>1017</v>
      </c>
      <c r="D11" s="136" t="s">
        <v>1018</v>
      </c>
      <c r="E11" s="221" t="s">
        <v>1822</v>
      </c>
      <c r="F11" s="222"/>
      <c r="G11" s="222"/>
      <c r="H11" s="136" t="s">
        <v>1012</v>
      </c>
      <c r="AI11" s="118">
        <f>DatosMenores!C16</f>
        <v>0</v>
      </c>
      <c r="AJ11" s="117">
        <f>DatosMenores!C17</f>
        <v>0</v>
      </c>
      <c r="AK11" s="117">
        <f>DatosMenores!C18</f>
        <v>21</v>
      </c>
      <c r="AL11" s="117">
        <f>DatosMenores!C19</f>
        <v>51</v>
      </c>
      <c r="AM11" s="117">
        <f>DatosMenores!C20</f>
        <v>27</v>
      </c>
      <c r="AN11" s="117">
        <f>DatosMenores!C21</f>
        <v>23</v>
      </c>
      <c r="AO11" s="117">
        <f>DatosMenores!C23</f>
        <v>3</v>
      </c>
      <c r="AP11" s="117">
        <f>DatosMenores!C24</f>
        <v>0</v>
      </c>
      <c r="AQ11" s="117">
        <f>DatosMenores!C25</f>
        <v>21</v>
      </c>
      <c r="AR11" s="116">
        <f>DatosMenores!C26</f>
        <v>4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21" x14ac:dyDescent="0.2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25">
      <c r="C13" s="220"/>
      <c r="D13" s="153">
        <f>DatosMenores!C72</f>
        <v>324</v>
      </c>
      <c r="E13" s="154">
        <f>DatosMenores!C73</f>
        <v>0</v>
      </c>
      <c r="F13" s="120">
        <f>DatosMenores!C74</f>
        <v>0</v>
      </c>
      <c r="G13" s="120">
        <f>DatosMenores!C75</f>
        <v>102</v>
      </c>
      <c r="H13" s="155">
        <f>DatosMenores!C76</f>
        <v>112</v>
      </c>
      <c r="AT13" s="146">
        <f>DatosMenores!C96</f>
        <v>289</v>
      </c>
      <c r="AU13" s="146">
        <f>DatosMenores!C97</f>
        <v>0</v>
      </c>
      <c r="AV13" s="146">
        <f>DatosMenores!C98</f>
        <v>0</v>
      </c>
      <c r="AW13" s="146">
        <f>DatosMenores!C99</f>
        <v>1</v>
      </c>
      <c r="AX13" s="146">
        <f>DatosMenores!C100</f>
        <v>1</v>
      </c>
      <c r="AY13" s="146">
        <f>DatosMenores!C101</f>
        <v>0</v>
      </c>
    </row>
  </sheetData>
  <sheetProtection algorithmName="SHA-512" hashValue="awGHB2nYTYQwLKezDhLsrIv63GOVS2hbMdgQBVzTaX1pZ8RygqVkubBHismPdiG1gKyMIu5o4oZ7uL14B73l1w==" saltValue="ByJqNqxEB1tcthoa8o30e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05FE-75E3-46AC-ABF8-A990185065AB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customWidth="1"/>
    <col min="20" max="20" width="7.85546875" style="160" customWidth="1"/>
    <col min="21" max="22" width="11.42578125" style="160"/>
    <col min="23" max="23" width="51.42578125" style="160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1829</v>
      </c>
      <c r="D4" s="166">
        <f>DatosViolenciaDoméstica!C5</f>
        <v>190</v>
      </c>
      <c r="F4" s="165" t="s">
        <v>1830</v>
      </c>
      <c r="G4" s="167">
        <f>DatosViolenciaDoméstica!E67</f>
        <v>0</v>
      </c>
      <c r="H4" s="168"/>
    </row>
    <row r="5" spans="1:30" x14ac:dyDescent="0.2">
      <c r="C5" s="165" t="s">
        <v>13</v>
      </c>
      <c r="D5" s="166">
        <f>DatosViolenciaDoméstica!C6</f>
        <v>648</v>
      </c>
      <c r="F5" s="165" t="s">
        <v>1831</v>
      </c>
      <c r="G5" s="169">
        <f>DatosViolenciaDoméstica!F67</f>
        <v>45</v>
      </c>
      <c r="H5" s="168"/>
    </row>
    <row r="6" spans="1:30" x14ac:dyDescent="0.2">
      <c r="C6" s="165" t="s">
        <v>1832</v>
      </c>
      <c r="D6" s="166">
        <f>DatosViolenciaDoméstica!C7</f>
        <v>82</v>
      </c>
    </row>
    <row r="7" spans="1:30" x14ac:dyDescent="0.2">
      <c r="C7" s="165" t="s">
        <v>60</v>
      </c>
      <c r="D7" s="166">
        <f>DatosViolenciaDoméstica!C8</f>
        <v>4</v>
      </c>
    </row>
    <row r="8" spans="1:30" x14ac:dyDescent="0.2">
      <c r="C8" s="165" t="s">
        <v>1833</v>
      </c>
      <c r="D8" s="166">
        <f>DatosViolenciaDoméstica!C9</f>
        <v>1</v>
      </c>
    </row>
    <row r="9" spans="1:30" x14ac:dyDescent="0.2">
      <c r="C9" s="165" t="s">
        <v>1834</v>
      </c>
      <c r="D9" s="166">
        <f>SUM(DatosViolenciaDoméstica!C10:C11)</f>
        <v>0</v>
      </c>
    </row>
    <row r="21" spans="6:32" x14ac:dyDescent="0.2">
      <c r="F21" s="170"/>
      <c r="G21" s="170"/>
    </row>
    <row r="22" spans="6:32" s="170" customFormat="1" ht="12.75" customHeight="1" x14ac:dyDescent="0.2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">
      <c r="AB24" s="158"/>
    </row>
    <row r="25" spans="6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46iU/WOy5vf6bq+s+MsKkKO3nvdWOmItHsXbUhKZiqut3a8qFMwcPIrqTcwVqiMdsmZZEqQuYHktcImX29l8QQ==" saltValue="9yi2V3r0r0iTCLKhRMLb+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1B7F-788B-4238-AA3E-595DDAF1B884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hidden="1" customWidth="1"/>
    <col min="20" max="20" width="7.85546875" style="160" hidden="1" customWidth="1"/>
    <col min="21" max="22" width="0" style="160" hidden="1" customWidth="1"/>
    <col min="23" max="23" width="51.42578125" style="160" hidden="1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13</v>
      </c>
      <c r="D4" s="166">
        <f>DatosViolenciaGénero!C7</f>
        <v>1792</v>
      </c>
      <c r="F4" s="165" t="s">
        <v>1830</v>
      </c>
      <c r="G4" s="167">
        <f>DatosViolenciaGénero!E82</f>
        <v>2</v>
      </c>
      <c r="H4" s="168"/>
    </row>
    <row r="5" spans="1:30" x14ac:dyDescent="0.2">
      <c r="C5" s="165" t="s">
        <v>40</v>
      </c>
      <c r="D5" s="166">
        <f>DatosViolenciaGénero!C5</f>
        <v>820</v>
      </c>
      <c r="F5" s="165" t="s">
        <v>1831</v>
      </c>
      <c r="G5" s="167">
        <f>DatosViolenciaGénero!F82</f>
        <v>32</v>
      </c>
      <c r="H5" s="168"/>
    </row>
    <row r="6" spans="1:30" x14ac:dyDescent="0.2">
      <c r="C6" s="165" t="s">
        <v>1832</v>
      </c>
      <c r="D6" s="175">
        <f>DatosViolenciaGénero!C8</f>
        <v>334</v>
      </c>
    </row>
    <row r="7" spans="1:30" x14ac:dyDescent="0.2">
      <c r="C7" s="165" t="s">
        <v>60</v>
      </c>
      <c r="D7" s="175">
        <f>DatosViolenciaGénero!C9</f>
        <v>21</v>
      </c>
    </row>
    <row r="8" spans="1:30" x14ac:dyDescent="0.2">
      <c r="C8" s="165" t="s">
        <v>1836</v>
      </c>
      <c r="D8" s="166">
        <f>DatosViolenciaGénero!C11</f>
        <v>0</v>
      </c>
    </row>
    <row r="9" spans="1:30" x14ac:dyDescent="0.2">
      <c r="C9" s="165" t="s">
        <v>1837</v>
      </c>
      <c r="D9" s="166">
        <f>DatosViolenciaGénero!C12</f>
        <v>0</v>
      </c>
    </row>
    <row r="10" spans="1:30" x14ac:dyDescent="0.2">
      <c r="C10" s="165" t="s">
        <v>1829</v>
      </c>
      <c r="D10" s="175">
        <f>DatosViolenciaGénero!C6</f>
        <v>87</v>
      </c>
    </row>
    <row r="11" spans="1:30" x14ac:dyDescent="0.2">
      <c r="C11" s="165" t="s">
        <v>1833</v>
      </c>
      <c r="D11" s="175">
        <f>DatosViolenciaGénero!C10</f>
        <v>1</v>
      </c>
    </row>
    <row r="20" spans="3:32" x14ac:dyDescent="0.2">
      <c r="C20" s="170"/>
      <c r="D20" s="170"/>
    </row>
    <row r="21" spans="3:32" x14ac:dyDescent="0.2">
      <c r="C21" s="171"/>
      <c r="D21" s="171"/>
    </row>
    <row r="22" spans="3:32" s="170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">
      <c r="AB24" s="158"/>
    </row>
    <row r="25" spans="3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j9fYgM887asmJO8ofXX2YKnx3tL0yA/wxQYkwg87DeZFilwqBOH0/aoQRwYkdFteylyXLxYmrqG9G1aciXGT5g==" saltValue="0n3WsvZ6Ox4rgG6Yknkvx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9" t="s">
        <v>18</v>
      </c>
      <c r="B7" s="11" t="s">
        <v>19</v>
      </c>
      <c r="C7" s="12">
        <v>5381</v>
      </c>
      <c r="D7" s="12">
        <v>6367</v>
      </c>
      <c r="E7" s="13">
        <v>-0.154861002041778</v>
      </c>
    </row>
    <row r="8" spans="1:5" x14ac:dyDescent="0.25">
      <c r="A8" s="190"/>
      <c r="B8" s="11" t="s">
        <v>20</v>
      </c>
      <c r="C8" s="12">
        <v>16820</v>
      </c>
      <c r="D8" s="12">
        <v>17289</v>
      </c>
      <c r="E8" s="13">
        <v>-2.7127075018798099E-2</v>
      </c>
    </row>
    <row r="9" spans="1:5" x14ac:dyDescent="0.25">
      <c r="A9" s="190"/>
      <c r="B9" s="11" t="s">
        <v>21</v>
      </c>
      <c r="C9" s="12">
        <v>16508</v>
      </c>
      <c r="D9" s="12">
        <v>17006</v>
      </c>
      <c r="E9" s="13">
        <v>-2.92837821945196E-2</v>
      </c>
    </row>
    <row r="10" spans="1:5" x14ac:dyDescent="0.25">
      <c r="A10" s="190"/>
      <c r="B10" s="11" t="s">
        <v>22</v>
      </c>
      <c r="C10" s="12">
        <v>1459</v>
      </c>
      <c r="D10" s="12">
        <v>1339</v>
      </c>
      <c r="E10" s="13">
        <v>8.9619118745332293E-2</v>
      </c>
    </row>
    <row r="11" spans="1:5" x14ac:dyDescent="0.25">
      <c r="A11" s="191"/>
      <c r="B11" s="11" t="s">
        <v>23</v>
      </c>
      <c r="C11" s="12">
        <v>7162</v>
      </c>
      <c r="D11" s="12">
        <v>5381</v>
      </c>
      <c r="E11" s="13">
        <v>0.33097937186396598</v>
      </c>
    </row>
    <row r="12" spans="1:5" x14ac:dyDescent="0.25">
      <c r="A12" s="189" t="s">
        <v>24</v>
      </c>
      <c r="B12" s="11" t="s">
        <v>25</v>
      </c>
      <c r="C12" s="12">
        <v>2849</v>
      </c>
      <c r="D12" s="12">
        <v>2632</v>
      </c>
      <c r="E12" s="13">
        <v>8.2446808510638306E-2</v>
      </c>
    </row>
    <row r="13" spans="1:5" x14ac:dyDescent="0.25">
      <c r="A13" s="190"/>
      <c r="B13" s="11" t="s">
        <v>26</v>
      </c>
      <c r="C13" s="12">
        <v>2601</v>
      </c>
      <c r="D13" s="12">
        <v>2420</v>
      </c>
      <c r="E13" s="13">
        <v>7.4793388429752097E-2</v>
      </c>
    </row>
    <row r="14" spans="1:5" x14ac:dyDescent="0.25">
      <c r="A14" s="191"/>
      <c r="B14" s="11" t="s">
        <v>27</v>
      </c>
      <c r="C14" s="12">
        <v>11274</v>
      </c>
      <c r="D14" s="12">
        <v>9903</v>
      </c>
      <c r="E14" s="13">
        <v>0.13844289609209301</v>
      </c>
    </row>
    <row r="15" spans="1:5" x14ac:dyDescent="0.25">
      <c r="A15" s="189" t="s">
        <v>28</v>
      </c>
      <c r="B15" s="11" t="s">
        <v>29</v>
      </c>
      <c r="C15" s="12">
        <v>1000</v>
      </c>
      <c r="D15" s="12">
        <v>821</v>
      </c>
      <c r="E15" s="13">
        <v>0.21802679658952501</v>
      </c>
    </row>
    <row r="16" spans="1:5" x14ac:dyDescent="0.25">
      <c r="A16" s="190"/>
      <c r="B16" s="11" t="s">
        <v>30</v>
      </c>
      <c r="C16" s="12">
        <v>2895</v>
      </c>
      <c r="D16" s="12">
        <v>2672</v>
      </c>
      <c r="E16" s="13">
        <v>8.34580838323353E-2</v>
      </c>
    </row>
    <row r="17" spans="1:5" x14ac:dyDescent="0.25">
      <c r="A17" s="190"/>
      <c r="B17" s="11" t="s">
        <v>31</v>
      </c>
      <c r="C17" s="12">
        <v>65</v>
      </c>
      <c r="D17" s="12">
        <v>77</v>
      </c>
      <c r="E17" s="13">
        <v>-0.15584415584415601</v>
      </c>
    </row>
    <row r="18" spans="1:5" x14ac:dyDescent="0.25">
      <c r="A18" s="190"/>
      <c r="B18" s="11" t="s">
        <v>32</v>
      </c>
      <c r="C18" s="12">
        <v>4</v>
      </c>
      <c r="D18" s="12">
        <v>5</v>
      </c>
      <c r="E18" s="13">
        <v>-0.2</v>
      </c>
    </row>
    <row r="19" spans="1:5" x14ac:dyDescent="0.25">
      <c r="A19" s="191"/>
      <c r="B19" s="11" t="s">
        <v>33</v>
      </c>
      <c r="C19" s="12">
        <v>1037</v>
      </c>
      <c r="D19" s="12">
        <v>801</v>
      </c>
      <c r="E19" s="13">
        <v>0.29463171036204699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106</v>
      </c>
      <c r="E23" s="13">
        <v>-1</v>
      </c>
    </row>
    <row r="24" spans="1:5" x14ac:dyDescent="0.25">
      <c r="A24" s="10" t="s">
        <v>36</v>
      </c>
      <c r="B24" s="15"/>
      <c r="C24" s="12">
        <v>0</v>
      </c>
      <c r="D24" s="12">
        <v>24</v>
      </c>
      <c r="E24" s="13">
        <v>-1</v>
      </c>
    </row>
    <row r="25" spans="1:5" x14ac:dyDescent="0.25">
      <c r="A25" s="10" t="s">
        <v>37</v>
      </c>
      <c r="B25" s="15"/>
      <c r="C25" s="12">
        <v>1310</v>
      </c>
      <c r="D25" s="12">
        <v>1242</v>
      </c>
      <c r="E25" s="13">
        <v>5.4750402576489499E-2</v>
      </c>
    </row>
    <row r="26" spans="1:5" x14ac:dyDescent="0.25">
      <c r="A26" s="10" t="s">
        <v>38</v>
      </c>
      <c r="B26" s="15"/>
      <c r="C26" s="12">
        <v>1563</v>
      </c>
      <c r="D26" s="12">
        <v>1173</v>
      </c>
      <c r="E26" s="13">
        <v>0.33248081841432198</v>
      </c>
    </row>
    <row r="27" spans="1:5" x14ac:dyDescent="0.25">
      <c r="A27" s="10" t="s">
        <v>39</v>
      </c>
      <c r="B27" s="15"/>
      <c r="C27" s="12">
        <v>162</v>
      </c>
      <c r="D27" s="12">
        <v>134</v>
      </c>
      <c r="E27" s="13">
        <v>0.20895522388059701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3507</v>
      </c>
      <c r="D31" s="12">
        <v>3331</v>
      </c>
      <c r="E31" s="13">
        <v>5.2836985890123103E-2</v>
      </c>
    </row>
    <row r="32" spans="1:5" x14ac:dyDescent="0.25">
      <c r="A32" s="189" t="s">
        <v>42</v>
      </c>
      <c r="B32" s="11" t="s">
        <v>43</v>
      </c>
      <c r="C32" s="12">
        <v>537</v>
      </c>
      <c r="D32" s="12">
        <v>381</v>
      </c>
      <c r="E32" s="13">
        <v>0.40944881889763801</v>
      </c>
    </row>
    <row r="33" spans="1:5" x14ac:dyDescent="0.25">
      <c r="A33" s="190"/>
      <c r="B33" s="11" t="s">
        <v>44</v>
      </c>
      <c r="C33" s="12">
        <v>648</v>
      </c>
      <c r="D33" s="12">
        <v>490</v>
      </c>
      <c r="E33" s="13">
        <v>0.32244897959183699</v>
      </c>
    </row>
    <row r="34" spans="1:5" x14ac:dyDescent="0.25">
      <c r="A34" s="190"/>
      <c r="B34" s="11" t="s">
        <v>45</v>
      </c>
      <c r="C34" s="12">
        <v>72</v>
      </c>
      <c r="D34" s="12">
        <v>58</v>
      </c>
      <c r="E34" s="13">
        <v>0.24137931034482701</v>
      </c>
    </row>
    <row r="35" spans="1:5" x14ac:dyDescent="0.25">
      <c r="A35" s="190"/>
      <c r="B35" s="11" t="s">
        <v>46</v>
      </c>
      <c r="C35" s="12">
        <v>41</v>
      </c>
      <c r="D35" s="12">
        <v>35</v>
      </c>
      <c r="E35" s="13">
        <v>0.17142857142857101</v>
      </c>
    </row>
    <row r="36" spans="1:5" x14ac:dyDescent="0.25">
      <c r="A36" s="191"/>
      <c r="B36" s="11" t="s">
        <v>47</v>
      </c>
      <c r="C36" s="12">
        <v>2249</v>
      </c>
      <c r="D36" s="12">
        <v>2367</v>
      </c>
      <c r="E36" s="13">
        <v>-4.9852133502323599E-2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9431</v>
      </c>
      <c r="D40" s="12">
        <v>10151</v>
      </c>
      <c r="E40" s="13">
        <v>-7.0928972515023198E-2</v>
      </c>
    </row>
    <row r="41" spans="1:5" x14ac:dyDescent="0.25">
      <c r="A41" s="10" t="s">
        <v>50</v>
      </c>
      <c r="B41" s="15"/>
      <c r="C41" s="12">
        <v>3151</v>
      </c>
      <c r="D41" s="12">
        <v>2358</v>
      </c>
      <c r="E41" s="13">
        <v>0.33630195080576702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9" t="s">
        <v>52</v>
      </c>
      <c r="B45" s="11" t="s">
        <v>19</v>
      </c>
      <c r="C45" s="12">
        <v>1736</v>
      </c>
      <c r="D45" s="12">
        <v>1558</v>
      </c>
      <c r="E45" s="13">
        <v>0.114249037227214</v>
      </c>
    </row>
    <row r="46" spans="1:5" x14ac:dyDescent="0.25">
      <c r="A46" s="190"/>
      <c r="B46" s="11" t="s">
        <v>53</v>
      </c>
      <c r="C46" s="12">
        <v>62</v>
      </c>
      <c r="D46" s="12">
        <v>63</v>
      </c>
      <c r="E46" s="13">
        <v>-1.58730158730159E-2</v>
      </c>
    </row>
    <row r="47" spans="1:5" x14ac:dyDescent="0.25">
      <c r="A47" s="190"/>
      <c r="B47" s="11" t="s">
        <v>54</v>
      </c>
      <c r="C47" s="12">
        <v>2918</v>
      </c>
      <c r="D47" s="12">
        <v>3451</v>
      </c>
      <c r="E47" s="13">
        <v>-0.154447986090988</v>
      </c>
    </row>
    <row r="48" spans="1:5" x14ac:dyDescent="0.25">
      <c r="A48" s="191"/>
      <c r="B48" s="11" t="s">
        <v>23</v>
      </c>
      <c r="C48" s="12">
        <v>1655</v>
      </c>
      <c r="D48" s="12">
        <v>1763</v>
      </c>
      <c r="E48" s="13">
        <v>-6.1259217243335197E-2</v>
      </c>
    </row>
    <row r="49" spans="1:5" x14ac:dyDescent="0.25">
      <c r="A49" s="189" t="s">
        <v>55</v>
      </c>
      <c r="B49" s="11" t="s">
        <v>56</v>
      </c>
      <c r="C49" s="12">
        <v>2105</v>
      </c>
      <c r="D49" s="12">
        <v>2731</v>
      </c>
      <c r="E49" s="13">
        <v>-0.229220065909923</v>
      </c>
    </row>
    <row r="50" spans="1:5" x14ac:dyDescent="0.25">
      <c r="A50" s="190"/>
      <c r="B50" s="11" t="s">
        <v>57</v>
      </c>
      <c r="C50" s="12">
        <v>46</v>
      </c>
      <c r="D50" s="12">
        <v>75</v>
      </c>
      <c r="E50" s="13">
        <v>-0.38666666666666699</v>
      </c>
    </row>
    <row r="51" spans="1:5" x14ac:dyDescent="0.25">
      <c r="A51" s="190"/>
      <c r="B51" s="11" t="s">
        <v>58</v>
      </c>
      <c r="C51" s="12">
        <v>561</v>
      </c>
      <c r="D51" s="12">
        <v>361</v>
      </c>
      <c r="E51" s="13">
        <v>0.554016620498615</v>
      </c>
    </row>
    <row r="52" spans="1:5" x14ac:dyDescent="0.25">
      <c r="A52" s="191"/>
      <c r="B52" s="11" t="s">
        <v>59</v>
      </c>
      <c r="C52" s="12">
        <v>169</v>
      </c>
      <c r="D52" s="12">
        <v>142</v>
      </c>
      <c r="E52" s="13">
        <v>0.190140845070423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9" t="s">
        <v>61</v>
      </c>
      <c r="B56" s="11" t="s">
        <v>54</v>
      </c>
      <c r="C56" s="12">
        <v>77</v>
      </c>
      <c r="D56" s="12">
        <v>73</v>
      </c>
      <c r="E56" s="13">
        <v>5.4794520547945202E-2</v>
      </c>
    </row>
    <row r="57" spans="1:5" x14ac:dyDescent="0.25">
      <c r="A57" s="190"/>
      <c r="B57" s="11" t="s">
        <v>53</v>
      </c>
      <c r="C57" s="12">
        <v>18</v>
      </c>
      <c r="D57" s="12">
        <v>12</v>
      </c>
      <c r="E57" s="13">
        <v>0.5</v>
      </c>
    </row>
    <row r="58" spans="1:5" x14ac:dyDescent="0.25">
      <c r="A58" s="190"/>
      <c r="B58" s="11" t="s">
        <v>19</v>
      </c>
      <c r="C58" s="12">
        <v>49</v>
      </c>
      <c r="D58" s="12">
        <v>41</v>
      </c>
      <c r="E58" s="13">
        <v>0.19512195121951201</v>
      </c>
    </row>
    <row r="59" spans="1:5" x14ac:dyDescent="0.25">
      <c r="A59" s="190"/>
      <c r="B59" s="11" t="s">
        <v>23</v>
      </c>
      <c r="C59" s="12">
        <v>35</v>
      </c>
      <c r="D59" s="12">
        <v>69</v>
      </c>
      <c r="E59" s="13">
        <v>-0.49275362318840599</v>
      </c>
    </row>
    <row r="60" spans="1:5" x14ac:dyDescent="0.25">
      <c r="A60" s="190"/>
      <c r="B60" s="11" t="s">
        <v>62</v>
      </c>
      <c r="C60" s="12">
        <v>40</v>
      </c>
      <c r="D60" s="12">
        <v>48</v>
      </c>
      <c r="E60" s="13">
        <v>-0.16666666666666699</v>
      </c>
    </row>
    <row r="61" spans="1:5" x14ac:dyDescent="0.25">
      <c r="A61" s="191"/>
      <c r="B61" s="11" t="s">
        <v>63</v>
      </c>
      <c r="C61" s="12">
        <v>7</v>
      </c>
      <c r="D61" s="12">
        <v>11</v>
      </c>
      <c r="E61" s="13">
        <v>-0.36363636363636398</v>
      </c>
    </row>
    <row r="62" spans="1:5" x14ac:dyDescent="0.25">
      <c r="A62" s="189" t="s">
        <v>64</v>
      </c>
      <c r="B62" s="11" t="s">
        <v>65</v>
      </c>
      <c r="C62" s="12">
        <v>37</v>
      </c>
      <c r="D62" s="12">
        <v>29</v>
      </c>
      <c r="E62" s="13">
        <v>0.27586206896551702</v>
      </c>
    </row>
    <row r="63" spans="1:5" x14ac:dyDescent="0.25">
      <c r="A63" s="190"/>
      <c r="B63" s="11" t="s">
        <v>58</v>
      </c>
      <c r="C63" s="12">
        <v>14</v>
      </c>
      <c r="D63" s="12">
        <v>8</v>
      </c>
      <c r="E63" s="13">
        <v>0.75</v>
      </c>
    </row>
    <row r="64" spans="1:5" x14ac:dyDescent="0.25">
      <c r="A64" s="191"/>
      <c r="B64" s="11" t="s">
        <v>66</v>
      </c>
      <c r="C64" s="12">
        <v>0</v>
      </c>
      <c r="D64" s="12">
        <v>0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1</v>
      </c>
      <c r="E68" s="13">
        <v>-1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24</v>
      </c>
      <c r="D70" s="12">
        <v>29</v>
      </c>
      <c r="E70" s="13">
        <v>-0.17241379310344801</v>
      </c>
    </row>
    <row r="71" spans="1:5" x14ac:dyDescent="0.25">
      <c r="A71" s="10" t="s">
        <v>38</v>
      </c>
      <c r="B71" s="15"/>
      <c r="C71" s="12">
        <v>22</v>
      </c>
      <c r="D71" s="12">
        <v>22</v>
      </c>
      <c r="E71" s="13">
        <v>0</v>
      </c>
    </row>
    <row r="72" spans="1:5" x14ac:dyDescent="0.25">
      <c r="A72" s="10" t="s">
        <v>39</v>
      </c>
      <c r="B72" s="15"/>
      <c r="C72" s="12">
        <v>2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3"/>
      <c r="B76" s="11" t="s">
        <v>49</v>
      </c>
      <c r="C76" s="12">
        <v>6</v>
      </c>
      <c r="D76" s="12">
        <v>19</v>
      </c>
      <c r="E76" s="13">
        <v>-0.68421052631578905</v>
      </c>
    </row>
    <row r="77" spans="1:5" x14ac:dyDescent="0.25">
      <c r="A77" s="194"/>
      <c r="B77" s="11" t="s">
        <v>58</v>
      </c>
      <c r="C77" s="12">
        <v>3</v>
      </c>
      <c r="D77" s="12">
        <v>4</v>
      </c>
      <c r="E77" s="13">
        <v>-0.25</v>
      </c>
    </row>
    <row r="78" spans="1:5" x14ac:dyDescent="0.25">
      <c r="A78" s="194"/>
      <c r="B78" s="11" t="s">
        <v>65</v>
      </c>
      <c r="C78" s="12">
        <v>2</v>
      </c>
      <c r="D78" s="12">
        <v>3</v>
      </c>
      <c r="E78" s="13">
        <v>-0.33333333333333298</v>
      </c>
    </row>
    <row r="79" spans="1:5" x14ac:dyDescent="0.25">
      <c r="A79" s="194"/>
      <c r="B79" s="11" t="s">
        <v>69</v>
      </c>
      <c r="C79" s="12">
        <v>5</v>
      </c>
      <c r="D79" s="12">
        <v>7</v>
      </c>
      <c r="E79" s="13">
        <v>-0.28571428571428598</v>
      </c>
    </row>
    <row r="80" spans="1:5" x14ac:dyDescent="0.25">
      <c r="A80" s="195"/>
      <c r="B80" s="11" t="s">
        <v>70</v>
      </c>
      <c r="C80" s="12">
        <v>2</v>
      </c>
      <c r="D80" s="12">
        <v>1</v>
      </c>
      <c r="E80" s="13">
        <v>1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9" t="s">
        <v>72</v>
      </c>
      <c r="B84" s="11" t="s">
        <v>73</v>
      </c>
      <c r="C84" s="12">
        <v>3741</v>
      </c>
      <c r="D84" s="12">
        <v>3041</v>
      </c>
      <c r="E84" s="13">
        <v>0.23018743834265001</v>
      </c>
    </row>
    <row r="85" spans="1:5" x14ac:dyDescent="0.25">
      <c r="A85" s="191"/>
      <c r="B85" s="11" t="s">
        <v>74</v>
      </c>
      <c r="C85" s="12">
        <v>855</v>
      </c>
      <c r="D85" s="12">
        <v>682</v>
      </c>
      <c r="E85" s="13">
        <v>0.25366568914956</v>
      </c>
    </row>
    <row r="86" spans="1:5" x14ac:dyDescent="0.25">
      <c r="A86" s="189" t="s">
        <v>75</v>
      </c>
      <c r="B86" s="11" t="s">
        <v>73</v>
      </c>
      <c r="C86" s="12">
        <v>1518</v>
      </c>
      <c r="D86" s="12">
        <v>2985</v>
      </c>
      <c r="E86" s="13">
        <v>-0.49145728643216102</v>
      </c>
    </row>
    <row r="87" spans="1:5" x14ac:dyDescent="0.25">
      <c r="A87" s="191"/>
      <c r="B87" s="11" t="s">
        <v>74</v>
      </c>
      <c r="C87" s="12">
        <v>379</v>
      </c>
      <c r="D87" s="12">
        <v>684</v>
      </c>
      <c r="E87" s="13">
        <v>-0.44590643274853797</v>
      </c>
    </row>
    <row r="88" spans="1:5" x14ac:dyDescent="0.25">
      <c r="A88" s="189" t="s">
        <v>76</v>
      </c>
      <c r="B88" s="11" t="s">
        <v>73</v>
      </c>
      <c r="C88" s="12">
        <v>120</v>
      </c>
      <c r="D88" s="12">
        <v>264</v>
      </c>
      <c r="E88" s="13">
        <v>-0.54545454545454497</v>
      </c>
    </row>
    <row r="89" spans="1:5" x14ac:dyDescent="0.25">
      <c r="A89" s="191"/>
      <c r="B89" s="11" t="s">
        <v>74</v>
      </c>
      <c r="C89" s="12">
        <v>7</v>
      </c>
      <c r="D89" s="12">
        <v>73</v>
      </c>
      <c r="E89" s="13">
        <v>-0.90410958904109595</v>
      </c>
    </row>
    <row r="90" spans="1:5" x14ac:dyDescent="0.25">
      <c r="A90" s="18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2" t="s">
        <v>78</v>
      </c>
      <c r="B93" s="19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2020</v>
      </c>
      <c r="D95" s="12">
        <v>1673</v>
      </c>
      <c r="E95" s="13">
        <v>0.207411835026898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1961</v>
      </c>
      <c r="D100" s="12">
        <v>1468</v>
      </c>
      <c r="E100" s="13">
        <v>0.3358310626703</v>
      </c>
    </row>
    <row r="101" spans="1:5" x14ac:dyDescent="0.25">
      <c r="A101" s="10" t="s">
        <v>82</v>
      </c>
      <c r="B101" s="15"/>
      <c r="C101" s="12">
        <v>1190</v>
      </c>
      <c r="D101" s="12">
        <v>890</v>
      </c>
      <c r="E101" s="13">
        <v>0.33707865168539303</v>
      </c>
    </row>
    <row r="102" spans="1:5" x14ac:dyDescent="0.25">
      <c r="A102" s="10" t="s">
        <v>80</v>
      </c>
      <c r="B102" s="15"/>
      <c r="C102" s="12">
        <v>0</v>
      </c>
      <c r="D102" s="12">
        <v>0</v>
      </c>
      <c r="E102" s="13">
        <v>0</v>
      </c>
    </row>
    <row r="103" spans="1:5" x14ac:dyDescent="0.25">
      <c r="A103" s="14"/>
    </row>
    <row r="104" spans="1:5" x14ac:dyDescent="0.25">
      <c r="A104" s="192" t="s">
        <v>83</v>
      </c>
      <c r="B104" s="19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9" t="s">
        <v>79</v>
      </c>
      <c r="B106" s="11" t="s">
        <v>84</v>
      </c>
      <c r="C106" s="12">
        <v>855</v>
      </c>
      <c r="D106" s="12">
        <v>1415</v>
      </c>
      <c r="E106" s="13">
        <v>-0.395759717314488</v>
      </c>
    </row>
    <row r="107" spans="1:5" x14ac:dyDescent="0.25">
      <c r="A107" s="190"/>
      <c r="B107" s="11" t="s">
        <v>85</v>
      </c>
      <c r="C107" s="12">
        <v>210</v>
      </c>
      <c r="D107" s="12">
        <v>632</v>
      </c>
      <c r="E107" s="13">
        <v>-0.667721518987342</v>
      </c>
    </row>
    <row r="108" spans="1:5" x14ac:dyDescent="0.25">
      <c r="A108" s="191"/>
      <c r="B108" s="11" t="s">
        <v>86</v>
      </c>
      <c r="C108" s="12">
        <v>255</v>
      </c>
      <c r="D108" s="12">
        <v>24</v>
      </c>
      <c r="E108" s="13">
        <v>9.625</v>
      </c>
    </row>
    <row r="109" spans="1:5" x14ac:dyDescent="0.25">
      <c r="A109" s="189" t="s">
        <v>82</v>
      </c>
      <c r="B109" s="11" t="s">
        <v>87</v>
      </c>
      <c r="C109" s="12">
        <v>30</v>
      </c>
      <c r="D109" s="12">
        <v>332</v>
      </c>
      <c r="E109" s="13">
        <v>-0.90963855421686701</v>
      </c>
    </row>
    <row r="110" spans="1:5" x14ac:dyDescent="0.25">
      <c r="A110" s="191"/>
      <c r="B110" s="11" t="s">
        <v>86</v>
      </c>
      <c r="C110" s="12">
        <v>100</v>
      </c>
      <c r="D110" s="12">
        <v>126</v>
      </c>
      <c r="E110" s="13">
        <v>-0.206349206349206</v>
      </c>
    </row>
    <row r="111" spans="1:5" x14ac:dyDescent="0.25">
      <c r="A111" s="10" t="s">
        <v>80</v>
      </c>
      <c r="B111" s="15"/>
      <c r="C111" s="12">
        <v>99</v>
      </c>
      <c r="D111" s="12">
        <v>40</v>
      </c>
      <c r="E111" s="13">
        <v>1.4750000000000001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9" t="s">
        <v>79</v>
      </c>
      <c r="B115" s="11" t="s">
        <v>84</v>
      </c>
      <c r="C115" s="12">
        <v>114</v>
      </c>
      <c r="D115" s="12">
        <v>129</v>
      </c>
      <c r="E115" s="13">
        <v>-0.116279069767442</v>
      </c>
    </row>
    <row r="116" spans="1:5" x14ac:dyDescent="0.25">
      <c r="A116" s="190"/>
      <c r="B116" s="11" t="s">
        <v>85</v>
      </c>
      <c r="C116" s="12">
        <v>20</v>
      </c>
      <c r="D116" s="12">
        <v>37</v>
      </c>
      <c r="E116" s="13">
        <v>-0.45945945945945899</v>
      </c>
    </row>
    <row r="117" spans="1:5" x14ac:dyDescent="0.25">
      <c r="A117" s="191"/>
      <c r="B117" s="11" t="s">
        <v>86</v>
      </c>
      <c r="C117" s="12">
        <v>11</v>
      </c>
      <c r="D117" s="12">
        <v>6</v>
      </c>
      <c r="E117" s="13">
        <v>0.83333333333333304</v>
      </c>
    </row>
    <row r="118" spans="1:5" x14ac:dyDescent="0.25">
      <c r="A118" s="189" t="s">
        <v>82</v>
      </c>
      <c r="B118" s="11" t="s">
        <v>87</v>
      </c>
      <c r="C118" s="12">
        <v>0</v>
      </c>
      <c r="D118" s="12">
        <v>23</v>
      </c>
      <c r="E118" s="13">
        <v>-1</v>
      </c>
    </row>
    <row r="119" spans="1:5" x14ac:dyDescent="0.25">
      <c r="A119" s="191"/>
      <c r="B119" s="11" t="s">
        <v>86</v>
      </c>
      <c r="C119" s="12">
        <v>6</v>
      </c>
      <c r="D119" s="12">
        <v>17</v>
      </c>
      <c r="E119" s="13">
        <v>-0.64705882352941202</v>
      </c>
    </row>
    <row r="120" spans="1:5" x14ac:dyDescent="0.25">
      <c r="A120" s="10" t="s">
        <v>80</v>
      </c>
      <c r="B120" s="15"/>
      <c r="C120" s="12">
        <v>1</v>
      </c>
      <c r="D120" s="12">
        <v>1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9" t="s">
        <v>93</v>
      </c>
      <c r="B126" s="11" t="s">
        <v>91</v>
      </c>
      <c r="C126" s="12">
        <v>157</v>
      </c>
      <c r="D126" s="12">
        <v>211</v>
      </c>
      <c r="E126" s="13">
        <v>-0.255924170616114</v>
      </c>
    </row>
    <row r="127" spans="1:5" x14ac:dyDescent="0.25">
      <c r="A127" s="191"/>
      <c r="B127" s="11" t="s">
        <v>92</v>
      </c>
      <c r="C127" s="12">
        <v>236</v>
      </c>
      <c r="D127" s="12">
        <v>1362</v>
      </c>
      <c r="E127" s="13">
        <v>-0.82672540381791504</v>
      </c>
    </row>
    <row r="128" spans="1:5" x14ac:dyDescent="0.25">
      <c r="A128" s="189" t="s">
        <v>94</v>
      </c>
      <c r="B128" s="11" t="s">
        <v>91</v>
      </c>
      <c r="C128" s="12">
        <v>3666</v>
      </c>
      <c r="D128" s="12">
        <v>4029</v>
      </c>
      <c r="E128" s="13">
        <v>-9.0096798212956103E-2</v>
      </c>
    </row>
    <row r="129" spans="1:5" x14ac:dyDescent="0.25">
      <c r="A129" s="191"/>
      <c r="B129" s="11" t="s">
        <v>92</v>
      </c>
      <c r="C129" s="12">
        <v>1926</v>
      </c>
      <c r="D129" s="12">
        <v>13589</v>
      </c>
      <c r="E129" s="13">
        <v>-0.85826771653543299</v>
      </c>
    </row>
    <row r="130" spans="1:5" x14ac:dyDescent="0.25">
      <c r="A130" s="189" t="s">
        <v>95</v>
      </c>
      <c r="B130" s="11" t="s">
        <v>91</v>
      </c>
      <c r="C130" s="12">
        <v>3598</v>
      </c>
      <c r="D130" s="12">
        <v>1293</v>
      </c>
      <c r="E130" s="13">
        <v>1.78267594740913</v>
      </c>
    </row>
    <row r="131" spans="1:5" x14ac:dyDescent="0.25">
      <c r="A131" s="191"/>
      <c r="B131" s="11" t="s">
        <v>92</v>
      </c>
      <c r="C131" s="12">
        <v>2133</v>
      </c>
      <c r="D131" s="12">
        <v>2665</v>
      </c>
      <c r="E131" s="13">
        <v>-0.199624765478424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9" t="s">
        <v>97</v>
      </c>
      <c r="B135" s="11" t="s">
        <v>98</v>
      </c>
      <c r="C135" s="12">
        <v>113</v>
      </c>
      <c r="D135" s="12">
        <v>88</v>
      </c>
      <c r="E135" s="13">
        <v>0.28409090909090901</v>
      </c>
    </row>
    <row r="136" spans="1:5" x14ac:dyDescent="0.25">
      <c r="A136" s="191"/>
      <c r="B136" s="11" t="s">
        <v>99</v>
      </c>
      <c r="C136" s="12">
        <v>2</v>
      </c>
      <c r="D136" s="12">
        <v>0</v>
      </c>
      <c r="E136" s="13">
        <v>0</v>
      </c>
    </row>
    <row r="137" spans="1:5" x14ac:dyDescent="0.25">
      <c r="A137" s="189" t="s">
        <v>100</v>
      </c>
      <c r="B137" s="11" t="s">
        <v>98</v>
      </c>
      <c r="C137" s="12">
        <v>0</v>
      </c>
      <c r="D137" s="12">
        <v>11</v>
      </c>
      <c r="E137" s="13">
        <v>-1</v>
      </c>
    </row>
    <row r="138" spans="1:5" x14ac:dyDescent="0.25">
      <c r="A138" s="191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9" t="s">
        <v>101</v>
      </c>
      <c r="B139" s="11" t="s">
        <v>98</v>
      </c>
      <c r="C139" s="12">
        <v>0</v>
      </c>
      <c r="D139" s="12">
        <v>9</v>
      </c>
      <c r="E139" s="13">
        <v>-1</v>
      </c>
    </row>
    <row r="140" spans="1:5" x14ac:dyDescent="0.25">
      <c r="A140" s="191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308</v>
      </c>
      <c r="D144" s="12">
        <v>204</v>
      </c>
      <c r="E144" s="13">
        <v>0.50980392156862697</v>
      </c>
    </row>
    <row r="145" spans="1:5" x14ac:dyDescent="0.25">
      <c r="A145" s="189" t="s">
        <v>105</v>
      </c>
      <c r="B145" s="11" t="s">
        <v>106</v>
      </c>
      <c r="C145" s="12">
        <v>0</v>
      </c>
      <c r="D145" s="12">
        <v>0</v>
      </c>
      <c r="E145" s="13">
        <v>0</v>
      </c>
    </row>
    <row r="146" spans="1:5" x14ac:dyDescent="0.25">
      <c r="A146" s="190"/>
      <c r="B146" s="11" t="s">
        <v>107</v>
      </c>
      <c r="C146" s="12">
        <v>58</v>
      </c>
      <c r="D146" s="12">
        <v>1</v>
      </c>
      <c r="E146" s="13">
        <v>57</v>
      </c>
    </row>
    <row r="147" spans="1:5" x14ac:dyDescent="0.25">
      <c r="A147" s="190"/>
      <c r="B147" s="11" t="s">
        <v>108</v>
      </c>
      <c r="C147" s="12">
        <v>6</v>
      </c>
      <c r="D147" s="12">
        <v>1</v>
      </c>
      <c r="E147" s="13">
        <v>5</v>
      </c>
    </row>
    <row r="148" spans="1:5" x14ac:dyDescent="0.25">
      <c r="A148" s="190"/>
      <c r="B148" s="11" t="s">
        <v>109</v>
      </c>
      <c r="C148" s="12">
        <v>3</v>
      </c>
      <c r="D148" s="12">
        <v>0</v>
      </c>
      <c r="E148" s="13">
        <v>0</v>
      </c>
    </row>
    <row r="149" spans="1:5" x14ac:dyDescent="0.25">
      <c r="A149" s="190"/>
      <c r="B149" s="11" t="s">
        <v>110</v>
      </c>
      <c r="C149" s="12">
        <v>31</v>
      </c>
      <c r="D149" s="12">
        <v>1</v>
      </c>
      <c r="E149" s="13">
        <v>30</v>
      </c>
    </row>
    <row r="150" spans="1:5" x14ac:dyDescent="0.25">
      <c r="A150" s="191"/>
      <c r="B150" s="11" t="s">
        <v>111</v>
      </c>
      <c r="C150" s="12">
        <v>210</v>
      </c>
      <c r="D150" s="12">
        <v>201</v>
      </c>
      <c r="E150" s="13">
        <v>4.47761194029851E-2</v>
      </c>
    </row>
    <row r="151" spans="1:5" x14ac:dyDescent="0.25">
      <c r="A151" s="189" t="s">
        <v>112</v>
      </c>
      <c r="B151" s="11" t="s">
        <v>113</v>
      </c>
      <c r="C151" s="12">
        <v>72</v>
      </c>
      <c r="D151" s="12">
        <v>56</v>
      </c>
      <c r="E151" s="13">
        <v>0.28571428571428598</v>
      </c>
    </row>
    <row r="152" spans="1:5" x14ac:dyDescent="0.25">
      <c r="A152" s="191"/>
      <c r="B152" s="11" t="s">
        <v>114</v>
      </c>
      <c r="C152" s="12">
        <v>187</v>
      </c>
      <c r="D152" s="12">
        <v>94</v>
      </c>
      <c r="E152" s="13">
        <v>0.98936170212765995</v>
      </c>
    </row>
    <row r="153" spans="1:5" x14ac:dyDescent="0.25">
      <c r="A153" s="189" t="s">
        <v>115</v>
      </c>
      <c r="B153" s="11" t="s">
        <v>19</v>
      </c>
      <c r="C153" s="12">
        <v>59</v>
      </c>
      <c r="D153" s="12">
        <v>18</v>
      </c>
      <c r="E153" s="13">
        <v>2.2777777777777799</v>
      </c>
    </row>
    <row r="154" spans="1:5" x14ac:dyDescent="0.25">
      <c r="A154" s="191"/>
      <c r="B154" s="11" t="s">
        <v>23</v>
      </c>
      <c r="C154" s="12">
        <v>101</v>
      </c>
      <c r="D154" s="12">
        <v>73</v>
      </c>
      <c r="E154" s="13">
        <v>0.38356164383561597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9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25">
      <c r="A160" s="190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25">
      <c r="A161" s="190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90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25">
      <c r="A163" s="19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0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90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9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0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90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90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90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25">
      <c r="A171" s="190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90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0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90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0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9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0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90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90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90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90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90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0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0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90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90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90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90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90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90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90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9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0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90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90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90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90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90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9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1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9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25">
      <c r="A202" s="190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25">
      <c r="A203" s="190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90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25">
      <c r="A205" s="19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0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90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25">
      <c r="A208" s="19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0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90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90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90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25">
      <c r="A213" s="190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90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90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90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0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90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0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90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90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90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90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90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0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0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90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90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90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90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90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90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90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9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0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0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90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90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90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90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90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1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</v>
      </c>
      <c r="E246" s="13">
        <v>-1</v>
      </c>
    </row>
    <row r="247" spans="1:5" x14ac:dyDescent="0.25">
      <c r="A247" s="10" t="s">
        <v>170</v>
      </c>
      <c r="B247" s="15"/>
      <c r="C247" s="12">
        <v>0</v>
      </c>
      <c r="D247" s="12">
        <v>8</v>
      </c>
      <c r="E247" s="13">
        <v>-1</v>
      </c>
    </row>
    <row r="248" spans="1:5" x14ac:dyDescent="0.25">
      <c r="A248" s="10" t="s">
        <v>171</v>
      </c>
      <c r="B248" s="15"/>
      <c r="C248" s="12">
        <v>18</v>
      </c>
      <c r="D248" s="12">
        <v>10</v>
      </c>
      <c r="E248" s="13">
        <v>0.8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54</v>
      </c>
      <c r="D252" s="12">
        <v>484</v>
      </c>
      <c r="E252" s="13">
        <v>-0.88842975206611596</v>
      </c>
    </row>
    <row r="253" spans="1:5" x14ac:dyDescent="0.25">
      <c r="A253" s="189" t="s">
        <v>174</v>
      </c>
      <c r="B253" s="11" t="s">
        <v>175</v>
      </c>
      <c r="C253" s="12">
        <v>0</v>
      </c>
      <c r="D253" s="12">
        <v>0</v>
      </c>
      <c r="E253" s="13">
        <v>0</v>
      </c>
    </row>
    <row r="254" spans="1:5" x14ac:dyDescent="0.25">
      <c r="A254" s="190"/>
      <c r="B254" s="11" t="s">
        <v>176</v>
      </c>
      <c r="C254" s="12">
        <v>1</v>
      </c>
      <c r="D254" s="12">
        <v>0</v>
      </c>
      <c r="E254" s="13">
        <v>0</v>
      </c>
    </row>
    <row r="255" spans="1:5" x14ac:dyDescent="0.25">
      <c r="A255" s="191"/>
      <c r="B255" s="11" t="s">
        <v>177</v>
      </c>
      <c r="C255" s="12">
        <v>1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9</v>
      </c>
      <c r="D257" s="12">
        <v>4</v>
      </c>
      <c r="E257" s="13">
        <v>1.25</v>
      </c>
    </row>
    <row r="258" spans="1:5" x14ac:dyDescent="0.25">
      <c r="A258" s="10" t="s">
        <v>111</v>
      </c>
      <c r="B258" s="15"/>
      <c r="C258" s="12">
        <v>35</v>
      </c>
      <c r="D258" s="12">
        <v>28</v>
      </c>
      <c r="E258" s="13">
        <v>0.25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12</v>
      </c>
      <c r="D262" s="12">
        <v>30</v>
      </c>
      <c r="E262" s="13">
        <v>-0.6</v>
      </c>
    </row>
    <row r="263" spans="1:5" x14ac:dyDescent="0.25">
      <c r="A263" s="189" t="s">
        <v>69</v>
      </c>
      <c r="B263" s="11" t="s">
        <v>182</v>
      </c>
      <c r="C263" s="12">
        <v>8</v>
      </c>
      <c r="D263" s="12">
        <v>277</v>
      </c>
      <c r="E263" s="13">
        <v>-0.97111913357400703</v>
      </c>
    </row>
    <row r="264" spans="1:5" x14ac:dyDescent="0.25">
      <c r="A264" s="191"/>
      <c r="B264" s="11" t="s">
        <v>111</v>
      </c>
      <c r="C264" s="12">
        <v>90</v>
      </c>
      <c r="D264" s="12">
        <v>23</v>
      </c>
      <c r="E264" s="13">
        <v>2.9130434782608701</v>
      </c>
    </row>
    <row r="265" spans="1:5" x14ac:dyDescent="0.25">
      <c r="A265" s="10" t="s">
        <v>183</v>
      </c>
      <c r="B265" s="15"/>
      <c r="C265" s="12">
        <v>0</v>
      </c>
      <c r="D265" s="12">
        <v>15</v>
      </c>
      <c r="E265" s="13">
        <v>-1</v>
      </c>
    </row>
    <row r="266" spans="1:5" x14ac:dyDescent="0.25">
      <c r="A266" s="10" t="s">
        <v>184</v>
      </c>
      <c r="B266" s="15"/>
      <c r="C266" s="12">
        <v>0</v>
      </c>
      <c r="D266" s="12">
        <v>19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9" t="s">
        <v>187</v>
      </c>
      <c r="B271" s="11" t="s">
        <v>188</v>
      </c>
      <c r="C271" s="12">
        <v>2</v>
      </c>
      <c r="D271" s="12">
        <v>0</v>
      </c>
      <c r="E271" s="13">
        <v>0</v>
      </c>
    </row>
    <row r="272" spans="1:5" x14ac:dyDescent="0.25">
      <c r="A272" s="191"/>
      <c r="B272" s="11" t="s">
        <v>189</v>
      </c>
      <c r="C272" s="12">
        <v>34</v>
      </c>
      <c r="D272" s="12">
        <v>9</v>
      </c>
      <c r="E272" s="13">
        <v>2.7777777777777799</v>
      </c>
    </row>
    <row r="273" spans="1:5" x14ac:dyDescent="0.25">
      <c r="A273" s="10" t="s">
        <v>190</v>
      </c>
      <c r="B273" s="15"/>
      <c r="C273" s="12">
        <v>6</v>
      </c>
      <c r="D273" s="12">
        <v>5</v>
      </c>
      <c r="E273" s="13">
        <v>0.2</v>
      </c>
    </row>
    <row r="274" spans="1:5" x14ac:dyDescent="0.25">
      <c r="A274" s="10" t="s">
        <v>191</v>
      </c>
      <c r="B274" s="15"/>
      <c r="C274" s="12">
        <v>0</v>
      </c>
      <c r="D274" s="12">
        <v>5</v>
      </c>
      <c r="E274" s="13">
        <v>-1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6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7"/>
      <c r="B284" s="11" t="s">
        <v>200</v>
      </c>
      <c r="C284" s="12">
        <v>815</v>
      </c>
      <c r="D284" s="12">
        <v>815</v>
      </c>
      <c r="E284" s="20">
        <v>0</v>
      </c>
    </row>
    <row r="285" spans="1:5" x14ac:dyDescent="0.25">
      <c r="A285" s="188"/>
      <c r="B285" s="11" t="s">
        <v>201</v>
      </c>
      <c r="C285" s="12">
        <v>3</v>
      </c>
      <c r="D285" s="12">
        <v>3</v>
      </c>
      <c r="E285" s="20">
        <v>0</v>
      </c>
    </row>
    <row r="286" spans="1:5" x14ac:dyDescent="0.25">
      <c r="A286" s="186" t="s">
        <v>202</v>
      </c>
      <c r="B286" s="11" t="s">
        <v>203</v>
      </c>
      <c r="C286" s="12">
        <v>4</v>
      </c>
      <c r="D286" s="12">
        <v>4</v>
      </c>
      <c r="E286" s="20">
        <v>0</v>
      </c>
    </row>
    <row r="287" spans="1:5" x14ac:dyDescent="0.25">
      <c r="A287" s="187"/>
      <c r="B287" s="11" t="s">
        <v>204</v>
      </c>
      <c r="C287" s="12">
        <v>15</v>
      </c>
      <c r="D287" s="12">
        <v>12</v>
      </c>
      <c r="E287" s="20">
        <v>0</v>
      </c>
    </row>
    <row r="288" spans="1:5" x14ac:dyDescent="0.25">
      <c r="A288" s="188"/>
      <c r="B288" s="11" t="s">
        <v>205</v>
      </c>
      <c r="C288" s="12">
        <v>12</v>
      </c>
      <c r="D288" s="12">
        <v>7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28</v>
      </c>
      <c r="D289" s="12">
        <v>11</v>
      </c>
      <c r="E289" s="20">
        <v>73</v>
      </c>
    </row>
    <row r="290" spans="1:5" x14ac:dyDescent="0.25">
      <c r="A290" s="186" t="s">
        <v>208</v>
      </c>
      <c r="B290" s="11" t="s">
        <v>209</v>
      </c>
      <c r="C290" s="12">
        <v>31</v>
      </c>
      <c r="D290" s="12">
        <v>25</v>
      </c>
      <c r="E290" s="20">
        <v>0</v>
      </c>
    </row>
    <row r="291" spans="1:5" x14ac:dyDescent="0.25">
      <c r="A291" s="187"/>
      <c r="B291" s="11" t="s">
        <v>210</v>
      </c>
      <c r="C291" s="12">
        <v>18</v>
      </c>
      <c r="D291" s="12">
        <v>14</v>
      </c>
      <c r="E291" s="20">
        <v>0</v>
      </c>
    </row>
    <row r="292" spans="1:5" x14ac:dyDescent="0.25">
      <c r="A292" s="188"/>
      <c r="B292" s="11" t="s">
        <v>211</v>
      </c>
      <c r="C292" s="12">
        <v>17</v>
      </c>
      <c r="D292" s="12">
        <v>12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2</v>
      </c>
      <c r="D293" s="12">
        <v>0</v>
      </c>
      <c r="E293" s="20">
        <v>1</v>
      </c>
    </row>
    <row r="294" spans="1:5" x14ac:dyDescent="0.25">
      <c r="A294" s="186" t="s">
        <v>214</v>
      </c>
      <c r="B294" s="11" t="s">
        <v>205</v>
      </c>
      <c r="C294" s="12">
        <v>40</v>
      </c>
      <c r="D294" s="12">
        <v>38</v>
      </c>
      <c r="E294" s="20">
        <v>0</v>
      </c>
    </row>
    <row r="295" spans="1:5" x14ac:dyDescent="0.25">
      <c r="A295" s="187"/>
      <c r="B295" s="11" t="s">
        <v>215</v>
      </c>
      <c r="C295" s="12">
        <v>16</v>
      </c>
      <c r="D295" s="12">
        <v>24</v>
      </c>
      <c r="E295" s="20">
        <v>10</v>
      </c>
    </row>
    <row r="296" spans="1:5" x14ac:dyDescent="0.25">
      <c r="A296" s="188"/>
      <c r="B296" s="11" t="s">
        <v>216</v>
      </c>
      <c r="C296" s="12">
        <v>0</v>
      </c>
      <c r="D296" s="12">
        <v>0</v>
      </c>
      <c r="E296" s="20">
        <v>0</v>
      </c>
    </row>
    <row r="297" spans="1:5" x14ac:dyDescent="0.25">
      <c r="A297" s="186" t="s">
        <v>217</v>
      </c>
      <c r="B297" s="11" t="s">
        <v>218</v>
      </c>
      <c r="C297" s="12">
        <v>126</v>
      </c>
      <c r="D297" s="12">
        <v>18</v>
      </c>
      <c r="E297" s="20">
        <v>0</v>
      </c>
    </row>
    <row r="298" spans="1:5" x14ac:dyDescent="0.25">
      <c r="A298" s="187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7"/>
      <c r="B299" s="11" t="s">
        <v>220</v>
      </c>
      <c r="C299" s="12">
        <v>255</v>
      </c>
      <c r="D299" s="12">
        <v>288</v>
      </c>
      <c r="E299" s="20">
        <v>238</v>
      </c>
    </row>
    <row r="300" spans="1:5" x14ac:dyDescent="0.25">
      <c r="A300" s="187"/>
      <c r="B300" s="11" t="s">
        <v>221</v>
      </c>
      <c r="C300" s="12">
        <v>676</v>
      </c>
      <c r="D300" s="12">
        <v>550</v>
      </c>
      <c r="E300" s="20">
        <v>0</v>
      </c>
    </row>
    <row r="301" spans="1:5" x14ac:dyDescent="0.25">
      <c r="A301" s="187"/>
      <c r="B301" s="11" t="s">
        <v>222</v>
      </c>
      <c r="C301" s="12">
        <v>41</v>
      </c>
      <c r="D301" s="12">
        <v>25</v>
      </c>
      <c r="E301" s="20">
        <v>38</v>
      </c>
    </row>
    <row r="302" spans="1:5" x14ac:dyDescent="0.25">
      <c r="A302" s="187"/>
      <c r="B302" s="11" t="s">
        <v>223</v>
      </c>
      <c r="C302" s="12">
        <v>258</v>
      </c>
      <c r="D302" s="12">
        <v>347</v>
      </c>
      <c r="E302" s="20">
        <v>211</v>
      </c>
    </row>
    <row r="303" spans="1:5" x14ac:dyDescent="0.25">
      <c r="A303" s="187"/>
      <c r="B303" s="11" t="s">
        <v>224</v>
      </c>
      <c r="C303" s="12">
        <v>124</v>
      </c>
      <c r="D303" s="12">
        <v>113</v>
      </c>
      <c r="E303" s="20">
        <v>0</v>
      </c>
    </row>
    <row r="304" spans="1:5" x14ac:dyDescent="0.25">
      <c r="A304" s="187"/>
      <c r="B304" s="11" t="s">
        <v>225</v>
      </c>
      <c r="C304" s="12">
        <v>16</v>
      </c>
      <c r="D304" s="12">
        <v>3</v>
      </c>
      <c r="E304" s="20">
        <v>0</v>
      </c>
    </row>
    <row r="305" spans="1:5" x14ac:dyDescent="0.25">
      <c r="A305" s="187"/>
      <c r="B305" s="11" t="s">
        <v>226</v>
      </c>
      <c r="C305" s="12">
        <v>204</v>
      </c>
      <c r="D305" s="12">
        <v>46</v>
      </c>
      <c r="E305" s="20">
        <v>99</v>
      </c>
    </row>
    <row r="306" spans="1:5" x14ac:dyDescent="0.25">
      <c r="A306" s="187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25">
      <c r="A307" s="187"/>
      <c r="B307" s="11" t="s">
        <v>228</v>
      </c>
      <c r="C307" s="12">
        <v>1</v>
      </c>
      <c r="D307" s="12">
        <v>1</v>
      </c>
      <c r="E307" s="20">
        <v>0</v>
      </c>
    </row>
    <row r="308" spans="1:5" x14ac:dyDescent="0.25">
      <c r="A308" s="187"/>
      <c r="B308" s="11" t="s">
        <v>229</v>
      </c>
      <c r="C308" s="12">
        <v>0</v>
      </c>
      <c r="D308" s="12">
        <v>0</v>
      </c>
      <c r="E308" s="20">
        <v>0</v>
      </c>
    </row>
    <row r="309" spans="1:5" x14ac:dyDescent="0.25">
      <c r="A309" s="187"/>
      <c r="B309" s="11" t="s">
        <v>230</v>
      </c>
      <c r="C309" s="12">
        <v>0</v>
      </c>
      <c r="D309" s="12">
        <v>0</v>
      </c>
      <c r="E309" s="20">
        <v>0</v>
      </c>
    </row>
    <row r="310" spans="1:5" x14ac:dyDescent="0.25">
      <c r="A310" s="187"/>
      <c r="B310" s="11" t="s">
        <v>231</v>
      </c>
      <c r="C310" s="12">
        <v>2</v>
      </c>
      <c r="D310" s="12">
        <v>1</v>
      </c>
      <c r="E310" s="20">
        <v>1</v>
      </c>
    </row>
    <row r="311" spans="1:5" x14ac:dyDescent="0.25">
      <c r="A311" s="188"/>
      <c r="B311" s="11" t="s">
        <v>232</v>
      </c>
      <c r="C311" s="12">
        <v>21</v>
      </c>
      <c r="D311" s="12">
        <v>13</v>
      </c>
      <c r="E311" s="20">
        <v>0</v>
      </c>
    </row>
    <row r="312" spans="1:5" x14ac:dyDescent="0.25">
      <c r="A312" s="186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87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25">
      <c r="A314" s="187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7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7"/>
      <c r="B316" s="11" t="s">
        <v>238</v>
      </c>
      <c r="C316" s="12">
        <v>56</v>
      </c>
      <c r="D316" s="12">
        <v>58</v>
      </c>
      <c r="E316" s="20">
        <v>7</v>
      </c>
    </row>
    <row r="317" spans="1:5" x14ac:dyDescent="0.25">
      <c r="A317" s="187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7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87"/>
      <c r="B319" s="11" t="s">
        <v>241</v>
      </c>
      <c r="C319" s="12">
        <v>16</v>
      </c>
      <c r="D319" s="12">
        <v>16</v>
      </c>
      <c r="E319" s="20">
        <v>0</v>
      </c>
    </row>
    <row r="320" spans="1:5" x14ac:dyDescent="0.25">
      <c r="A320" s="187"/>
      <c r="B320" s="11" t="s">
        <v>242</v>
      </c>
      <c r="C320" s="12">
        <v>0</v>
      </c>
      <c r="D320" s="12">
        <v>0</v>
      </c>
      <c r="E320" s="20">
        <v>0</v>
      </c>
    </row>
    <row r="321" spans="1:5" x14ac:dyDescent="0.25">
      <c r="A321" s="187"/>
      <c r="B321" s="11" t="s">
        <v>243</v>
      </c>
      <c r="C321" s="12">
        <v>0</v>
      </c>
      <c r="D321" s="12">
        <v>0</v>
      </c>
      <c r="E321" s="20">
        <v>0</v>
      </c>
    </row>
    <row r="322" spans="1:5" x14ac:dyDescent="0.25">
      <c r="A322" s="187"/>
      <c r="B322" s="11" t="s">
        <v>244</v>
      </c>
      <c r="C322" s="12">
        <v>3</v>
      </c>
      <c r="D322" s="12">
        <v>4</v>
      </c>
      <c r="E322" s="20">
        <v>6</v>
      </c>
    </row>
    <row r="323" spans="1:5" x14ac:dyDescent="0.25">
      <c r="A323" s="187"/>
      <c r="B323" s="11" t="s">
        <v>245</v>
      </c>
      <c r="C323" s="12">
        <v>14</v>
      </c>
      <c r="D323" s="12">
        <v>9</v>
      </c>
      <c r="E323" s="20">
        <v>0</v>
      </c>
    </row>
    <row r="324" spans="1:5" x14ac:dyDescent="0.25">
      <c r="A324" s="187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7"/>
      <c r="B325" s="11" t="s">
        <v>247</v>
      </c>
      <c r="C325" s="12">
        <v>0</v>
      </c>
      <c r="D325" s="12">
        <v>0</v>
      </c>
      <c r="E325" s="20">
        <v>0</v>
      </c>
    </row>
    <row r="326" spans="1:5" x14ac:dyDescent="0.25">
      <c r="A326" s="187"/>
      <c r="B326" s="11" t="s">
        <v>248</v>
      </c>
      <c r="C326" s="12">
        <v>16</v>
      </c>
      <c r="D326" s="12">
        <v>16</v>
      </c>
      <c r="E326" s="20">
        <v>2</v>
      </c>
    </row>
    <row r="327" spans="1:5" x14ac:dyDescent="0.25">
      <c r="A327" s="187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25">
      <c r="A328" s="187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7"/>
      <c r="B329" s="11" t="s">
        <v>251</v>
      </c>
      <c r="C329" s="12">
        <v>468</v>
      </c>
      <c r="D329" s="12">
        <v>554</v>
      </c>
      <c r="E329" s="20">
        <v>283</v>
      </c>
    </row>
    <row r="330" spans="1:5" x14ac:dyDescent="0.25">
      <c r="A330" s="187"/>
      <c r="B330" s="11" t="s">
        <v>252</v>
      </c>
      <c r="C330" s="12">
        <v>43</v>
      </c>
      <c r="D330" s="12">
        <v>23</v>
      </c>
      <c r="E330" s="20">
        <v>14</v>
      </c>
    </row>
    <row r="331" spans="1:5" x14ac:dyDescent="0.25">
      <c r="A331" s="187"/>
      <c r="B331" s="11" t="s">
        <v>253</v>
      </c>
      <c r="C331" s="12">
        <v>0</v>
      </c>
      <c r="D331" s="12">
        <v>0</v>
      </c>
      <c r="E331" s="20">
        <v>0</v>
      </c>
    </row>
    <row r="332" spans="1:5" x14ac:dyDescent="0.25">
      <c r="A332" s="187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7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25">
      <c r="A334" s="187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25">
      <c r="A335" s="187"/>
      <c r="B335" s="11" t="s">
        <v>257</v>
      </c>
      <c r="C335" s="12">
        <v>52</v>
      </c>
      <c r="D335" s="12">
        <v>94</v>
      </c>
      <c r="E335" s="20">
        <v>39</v>
      </c>
    </row>
    <row r="336" spans="1:5" x14ac:dyDescent="0.25">
      <c r="A336" s="187"/>
      <c r="B336" s="11" t="s">
        <v>258</v>
      </c>
      <c r="C336" s="12">
        <v>2</v>
      </c>
      <c r="D336" s="12">
        <v>1</v>
      </c>
      <c r="E336" s="20">
        <v>97</v>
      </c>
    </row>
    <row r="337" spans="1:5" x14ac:dyDescent="0.25">
      <c r="A337" s="187"/>
      <c r="B337" s="11" t="s">
        <v>259</v>
      </c>
      <c r="C337" s="12">
        <v>0</v>
      </c>
      <c r="D337" s="12">
        <v>0</v>
      </c>
      <c r="E337" s="20">
        <v>1</v>
      </c>
    </row>
    <row r="338" spans="1:5" x14ac:dyDescent="0.25">
      <c r="A338" s="187"/>
      <c r="B338" s="11" t="s">
        <v>260</v>
      </c>
      <c r="C338" s="12">
        <v>3</v>
      </c>
      <c r="D338" s="12">
        <v>3</v>
      </c>
      <c r="E338" s="20">
        <v>3</v>
      </c>
    </row>
    <row r="339" spans="1:5" x14ac:dyDescent="0.25">
      <c r="A339" s="187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7"/>
      <c r="B340" s="11" t="s">
        <v>262</v>
      </c>
      <c r="C340" s="12">
        <v>0</v>
      </c>
      <c r="D340" s="12">
        <v>0</v>
      </c>
      <c r="E340" s="20">
        <v>0</v>
      </c>
    </row>
    <row r="341" spans="1:5" x14ac:dyDescent="0.25">
      <c r="A341" s="187"/>
      <c r="B341" s="11" t="s">
        <v>263</v>
      </c>
      <c r="C341" s="12">
        <v>0</v>
      </c>
      <c r="D341" s="12">
        <v>0</v>
      </c>
      <c r="E341" s="20">
        <v>0</v>
      </c>
    </row>
    <row r="342" spans="1:5" x14ac:dyDescent="0.25">
      <c r="A342" s="187"/>
      <c r="B342" s="11" t="s">
        <v>264</v>
      </c>
      <c r="C342" s="12">
        <v>3</v>
      </c>
      <c r="D342" s="12">
        <v>2</v>
      </c>
      <c r="E342" s="20">
        <v>3</v>
      </c>
    </row>
    <row r="343" spans="1:5" x14ac:dyDescent="0.25">
      <c r="A343" s="187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8"/>
      <c r="B344" s="11" t="s">
        <v>266</v>
      </c>
      <c r="C344" s="12">
        <v>0</v>
      </c>
      <c r="D344" s="12">
        <v>0</v>
      </c>
      <c r="E344" s="20">
        <v>0</v>
      </c>
    </row>
    <row r="345" spans="1:5" x14ac:dyDescent="0.25">
      <c r="A345" s="186" t="s">
        <v>267</v>
      </c>
      <c r="B345" s="11" t="s">
        <v>268</v>
      </c>
      <c r="C345" s="12">
        <v>3</v>
      </c>
      <c r="D345" s="12">
        <v>3</v>
      </c>
      <c r="E345" s="20">
        <v>1</v>
      </c>
    </row>
    <row r="346" spans="1:5" x14ac:dyDescent="0.25">
      <c r="A346" s="187"/>
      <c r="B346" s="11" t="s">
        <v>269</v>
      </c>
      <c r="C346" s="12">
        <v>0</v>
      </c>
      <c r="D346" s="12">
        <v>0</v>
      </c>
      <c r="E346" s="20">
        <v>0</v>
      </c>
    </row>
    <row r="347" spans="1:5" x14ac:dyDescent="0.25">
      <c r="A347" s="187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7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7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7"/>
      <c r="B350" s="11" t="s">
        <v>273</v>
      </c>
      <c r="C350" s="12">
        <v>1</v>
      </c>
      <c r="D350" s="12">
        <v>0</v>
      </c>
      <c r="E350" s="20">
        <v>1</v>
      </c>
    </row>
    <row r="351" spans="1:5" x14ac:dyDescent="0.25">
      <c r="A351" s="187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7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7"/>
      <c r="B353" s="11" t="s">
        <v>276</v>
      </c>
      <c r="C353" s="12">
        <v>0</v>
      </c>
      <c r="D353" s="12">
        <v>0</v>
      </c>
      <c r="E353" s="20">
        <v>0</v>
      </c>
    </row>
    <row r="354" spans="1:5" x14ac:dyDescent="0.25">
      <c r="A354" s="187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8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6" t="s">
        <v>279</v>
      </c>
      <c r="B356" s="11" t="s">
        <v>280</v>
      </c>
      <c r="C356" s="12">
        <v>17</v>
      </c>
      <c r="D356" s="12">
        <v>26</v>
      </c>
      <c r="E356" s="20">
        <v>2</v>
      </c>
    </row>
    <row r="357" spans="1:5" x14ac:dyDescent="0.25">
      <c r="A357" s="187"/>
      <c r="B357" s="11" t="s">
        <v>281</v>
      </c>
      <c r="C357" s="12">
        <v>1</v>
      </c>
      <c r="D357" s="12">
        <v>0</v>
      </c>
      <c r="E357" s="20">
        <v>0</v>
      </c>
    </row>
    <row r="358" spans="1:5" x14ac:dyDescent="0.25">
      <c r="A358" s="187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7"/>
      <c r="B359" s="11" t="s">
        <v>283</v>
      </c>
      <c r="C359" s="12">
        <v>43</v>
      </c>
      <c r="D359" s="12">
        <v>6</v>
      </c>
      <c r="E359" s="20">
        <v>8</v>
      </c>
    </row>
    <row r="360" spans="1:5" x14ac:dyDescent="0.25">
      <c r="A360" s="187"/>
      <c r="B360" s="11" t="s">
        <v>284</v>
      </c>
      <c r="C360" s="12">
        <v>2</v>
      </c>
      <c r="D360" s="12">
        <v>2</v>
      </c>
      <c r="E360" s="20">
        <v>1</v>
      </c>
    </row>
    <row r="361" spans="1:5" x14ac:dyDescent="0.25">
      <c r="A361" s="187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87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7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8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6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7"/>
      <c r="B366" s="11" t="s">
        <v>291</v>
      </c>
      <c r="C366" s="12">
        <v>8</v>
      </c>
      <c r="D366" s="12">
        <v>2</v>
      </c>
      <c r="E366" s="20">
        <v>0</v>
      </c>
    </row>
    <row r="367" spans="1:5" x14ac:dyDescent="0.25">
      <c r="A367" s="187"/>
      <c r="B367" s="11" t="s">
        <v>292</v>
      </c>
      <c r="C367" s="12">
        <v>0</v>
      </c>
      <c r="D367" s="12">
        <v>0</v>
      </c>
      <c r="E367" s="20">
        <v>0</v>
      </c>
    </row>
    <row r="368" spans="1:5" x14ac:dyDescent="0.25">
      <c r="A368" s="187"/>
      <c r="B368" s="11" t="s">
        <v>293</v>
      </c>
      <c r="C368" s="12">
        <v>9</v>
      </c>
      <c r="D368" s="12">
        <v>3</v>
      </c>
      <c r="E368" s="20">
        <v>0</v>
      </c>
    </row>
    <row r="369" spans="1:5" x14ac:dyDescent="0.25">
      <c r="A369" s="187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87"/>
      <c r="B370" s="11" t="s">
        <v>294</v>
      </c>
      <c r="C370" s="12">
        <v>3</v>
      </c>
      <c r="D370" s="12">
        <v>2</v>
      </c>
      <c r="E370" s="20">
        <v>0</v>
      </c>
    </row>
    <row r="371" spans="1:5" x14ac:dyDescent="0.25">
      <c r="A371" s="187"/>
      <c r="B371" s="11" t="s">
        <v>295</v>
      </c>
      <c r="C371" s="12">
        <v>5</v>
      </c>
      <c r="D371" s="12">
        <v>0</v>
      </c>
      <c r="E371" s="20">
        <v>0</v>
      </c>
    </row>
    <row r="372" spans="1:5" x14ac:dyDescent="0.25">
      <c r="A372" s="187"/>
      <c r="B372" s="11" t="s">
        <v>296</v>
      </c>
      <c r="C372" s="12">
        <v>42</v>
      </c>
      <c r="D372" s="12">
        <v>0</v>
      </c>
      <c r="E372" s="20">
        <v>0</v>
      </c>
    </row>
    <row r="373" spans="1:5" x14ac:dyDescent="0.25">
      <c r="A373" s="187"/>
      <c r="B373" s="11" t="s">
        <v>297</v>
      </c>
      <c r="C373" s="12">
        <v>1</v>
      </c>
      <c r="D373" s="12">
        <v>0</v>
      </c>
      <c r="E373" s="20">
        <v>0</v>
      </c>
    </row>
    <row r="374" spans="1:5" x14ac:dyDescent="0.25">
      <c r="A374" s="187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7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7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8"/>
      <c r="B377" s="11" t="s">
        <v>301</v>
      </c>
      <c r="C377" s="12">
        <v>18</v>
      </c>
      <c r="D377" s="12">
        <v>15</v>
      </c>
      <c r="E377" s="20">
        <v>0</v>
      </c>
    </row>
  </sheetData>
  <sheetProtection algorithmName="SHA-512" hashValue="PsFyeKPDv4HVjwom7nXlLTNoiLTP/pGuYIFXTqk9ds9CblSt00umQWocYImT3F+N/vwB9C7fxyOD+VPo3bxnnw==" saltValue="ZQwS8hcg4zm6GYVHzWciU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B814-4BE1-4A34-A81B-828805C3D951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16384" width="11.42578125" style="99"/>
  </cols>
  <sheetData>
    <row r="1" spans="1:26" x14ac:dyDescent="0.2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RieS+jjOcDcl9H/LN7FuSaHkAcmObeWyCWiMGGGY5NjSfAeKDjfozj8OS2ct1wk1ICRgl9LXrsZ1c9Tl/E4JBQ==" saltValue="zvHXZ7pNZAyRfoYMoK/V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3FA3-D291-4938-ADC5-C5F7D4D8ECB3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4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4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4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4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4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4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4.42578125" style="132" customWidth="1"/>
    <col min="61" max="61" width="2.5703125" style="132" customWidth="1"/>
    <col min="62" max="16384" width="11.42578125" style="99"/>
  </cols>
  <sheetData>
    <row r="1" spans="1:61" x14ac:dyDescent="0.2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JdMDtT4g22EFZ1xNgRFFl4MlYlWP4LI6i24CPS+UJs8QxI65t6PoFxDo7Zov5o/9ofWPU/8bsZBFwTRBhin9oA==" saltValue="hIw56qdWsryeECF36+S5a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4FA5-24CF-4456-8BE2-4104C127F1B0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7" width="11.42578125" style="132"/>
    <col min="18" max="18" width="11.42578125" style="74"/>
    <col min="19" max="19" width="2.5703125" style="132" customWidth="1"/>
    <col min="20" max="20" width="7.85546875" style="132" customWidth="1"/>
    <col min="21" max="25" width="11.42578125" style="132"/>
    <col min="26" max="16384" width="11.42578125" style="74"/>
  </cols>
  <sheetData>
    <row r="1" spans="1:26" x14ac:dyDescent="0.2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6" x14ac:dyDescent="0.2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">
      <c r="M6" s="180">
        <f>DatosMedioAmbiente!C53</f>
        <v>1</v>
      </c>
      <c r="N6" s="180">
        <f>DatosMedioAmbiente!C55</f>
        <v>0</v>
      </c>
      <c r="O6" s="180">
        <f>DatosMedioAmbiente!C57</f>
        <v>0</v>
      </c>
      <c r="P6" s="180">
        <f>DatosMedioAmbiente!C59</f>
        <v>1</v>
      </c>
      <c r="Q6" s="180">
        <f>DatosMedioAmbiente!C61</f>
        <v>0</v>
      </c>
      <c r="R6" s="180">
        <f>DatosMedioAmbiente!C63</f>
        <v>4</v>
      </c>
      <c r="S6" s="178"/>
      <c r="U6" s="181">
        <f>DatosMedioAmbiente!C54</f>
        <v>1</v>
      </c>
      <c r="V6" s="181">
        <f>DatosMedioAmbiente!C56</f>
        <v>0</v>
      </c>
      <c r="W6" s="181">
        <f>DatosMedioAmbiente!C58</f>
        <v>0</v>
      </c>
      <c r="X6" s="181">
        <f>DatosMedioAmbiente!C60</f>
        <v>0</v>
      </c>
      <c r="Y6" s="181">
        <f>DatosMedioAmbiente!C62</f>
        <v>0</v>
      </c>
      <c r="Z6" s="181">
        <f>DatosMedioAmbiente!C64</f>
        <v>2</v>
      </c>
    </row>
    <row r="25" spans="1:20" s="74" customFormat="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Osff+Qy3gOto2a0SkcAlFaoV+AzVVlfhqYQJcyshGpx/V/prm3juVUOXBPDuAfKpAOg+BooLK8mvWfeZOQA/EA==" saltValue="QhRFhvvXPr04v7Flh/ybU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D4FC-5F1C-4772-A0DC-7AB4533B0E9B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4" customWidth="1"/>
    <col min="19" max="20" width="25.140625" style="74" customWidth="1"/>
    <col min="21" max="21" width="14.42578125" style="74" customWidth="1"/>
    <col min="22" max="22" width="20.42578125" style="74" customWidth="1"/>
    <col min="23" max="23" width="16.5703125" style="74" customWidth="1"/>
    <col min="24" max="24" width="5.42578125" style="74" customWidth="1"/>
    <col min="25" max="25" width="4" style="74" customWidth="1"/>
    <col min="26" max="26" width="13.5703125" style="74" customWidth="1"/>
    <col min="27" max="27" width="22.140625" style="74" customWidth="1"/>
    <col min="28" max="16384" width="11.5703125" style="74"/>
  </cols>
  <sheetData>
    <row r="1" spans="1:61" s="96" customFormat="1" ht="89.25" x14ac:dyDescent="0.2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">
      <c r="A2" s="74" t="s">
        <v>1267</v>
      </c>
      <c r="B2" s="74" t="s">
        <v>1763</v>
      </c>
      <c r="C2" s="74" t="s">
        <v>1751</v>
      </c>
      <c r="D2" s="74" t="s">
        <v>1628</v>
      </c>
      <c r="E2" s="74" t="s">
        <v>1628</v>
      </c>
      <c r="F2" s="74" t="s">
        <v>1632</v>
      </c>
      <c r="G2" s="74" t="s">
        <v>1657</v>
      </c>
      <c r="H2" s="74" t="s">
        <v>1657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1634</v>
      </c>
      <c r="O2" s="74" t="s">
        <v>1628</v>
      </c>
      <c r="P2" s="74" t="s">
        <v>1681</v>
      </c>
      <c r="Q2" s="74" t="s">
        <v>1681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232</v>
      </c>
      <c r="AL2" s="74" t="s">
        <v>647</v>
      </c>
      <c r="AM2" s="74" t="s">
        <v>647</v>
      </c>
      <c r="AN2" s="74" t="s">
        <v>649</v>
      </c>
      <c r="AO2" s="74" t="s">
        <v>649</v>
      </c>
      <c r="AR2" s="74" t="s">
        <v>649</v>
      </c>
      <c r="AU2" s="74" t="s">
        <v>649</v>
      </c>
      <c r="AV2" s="74" t="s">
        <v>647</v>
      </c>
      <c r="AW2" s="74" t="s">
        <v>1204</v>
      </c>
      <c r="AX2" s="74" t="s">
        <v>1204</v>
      </c>
      <c r="BA2" s="74" t="s">
        <v>82</v>
      </c>
      <c r="BC2" s="74" t="s">
        <v>983</v>
      </c>
      <c r="BD2" s="74" t="s">
        <v>961</v>
      </c>
      <c r="BF2" s="74" t="s">
        <v>104</v>
      </c>
      <c r="BG2" s="74" t="s">
        <v>104</v>
      </c>
      <c r="BH2" s="74" t="s">
        <v>1163</v>
      </c>
      <c r="BI2" s="74" t="s">
        <v>1167</v>
      </c>
    </row>
    <row r="3" spans="1:61" x14ac:dyDescent="0.2">
      <c r="A3" s="74" t="s">
        <v>1769</v>
      </c>
      <c r="B3" s="74" t="s">
        <v>1764</v>
      </c>
      <c r="C3" s="74" t="s">
        <v>1752</v>
      </c>
      <c r="D3" s="74" t="s">
        <v>1629</v>
      </c>
      <c r="E3" s="74" t="s">
        <v>1629</v>
      </c>
      <c r="F3" s="74" t="s">
        <v>1636</v>
      </c>
      <c r="G3" s="74" t="s">
        <v>1629</v>
      </c>
      <c r="H3" s="74" t="s">
        <v>1629</v>
      </c>
      <c r="I3" s="74" t="s">
        <v>1629</v>
      </c>
      <c r="J3" s="74" t="s">
        <v>1629</v>
      </c>
      <c r="K3" s="74" t="s">
        <v>1629</v>
      </c>
      <c r="L3" s="74" t="s">
        <v>1629</v>
      </c>
      <c r="M3" s="74" t="s">
        <v>1634</v>
      </c>
      <c r="O3" s="74" t="s">
        <v>1629</v>
      </c>
      <c r="P3" s="74" t="s">
        <v>1630</v>
      </c>
      <c r="Q3" s="74" t="s">
        <v>1630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1206</v>
      </c>
      <c r="AF3" s="74" t="s">
        <v>1214</v>
      </c>
      <c r="AI3" s="74" t="s">
        <v>238</v>
      </c>
      <c r="AL3" s="74" t="s">
        <v>649</v>
      </c>
      <c r="AM3" s="74" t="s">
        <v>649</v>
      </c>
      <c r="AN3" s="74" t="s">
        <v>651</v>
      </c>
      <c r="AO3" s="74" t="s">
        <v>651</v>
      </c>
      <c r="AU3" s="74" t="s">
        <v>651</v>
      </c>
      <c r="AV3" s="74" t="s">
        <v>649</v>
      </c>
      <c r="AW3" s="74" t="s">
        <v>1207</v>
      </c>
      <c r="AX3" s="74" t="s">
        <v>1208</v>
      </c>
      <c r="BA3" s="74" t="s">
        <v>1812</v>
      </c>
      <c r="BC3" s="74" t="s">
        <v>1814</v>
      </c>
      <c r="BD3" s="74" t="s">
        <v>334</v>
      </c>
      <c r="BG3" s="74" t="s">
        <v>114</v>
      </c>
      <c r="BH3" s="74" t="s">
        <v>1164</v>
      </c>
      <c r="BI3" s="74" t="s">
        <v>1168</v>
      </c>
    </row>
    <row r="4" spans="1:61" x14ac:dyDescent="0.2">
      <c r="A4" s="74" t="s">
        <v>1770</v>
      </c>
      <c r="B4" s="74" t="s">
        <v>109</v>
      </c>
      <c r="C4" s="74" t="s">
        <v>1753</v>
      </c>
      <c r="D4" s="74" t="s">
        <v>1630</v>
      </c>
      <c r="E4" s="74" t="s">
        <v>1630</v>
      </c>
      <c r="F4" s="74" t="s">
        <v>1204</v>
      </c>
      <c r="G4" s="74" t="s">
        <v>1630</v>
      </c>
      <c r="H4" s="74" t="s">
        <v>1630</v>
      </c>
      <c r="I4" s="74" t="s">
        <v>1630</v>
      </c>
      <c r="J4" s="74" t="s">
        <v>1630</v>
      </c>
      <c r="K4" s="74" t="s">
        <v>1630</v>
      </c>
      <c r="L4" s="74" t="s">
        <v>1630</v>
      </c>
      <c r="M4" s="74" t="s">
        <v>1643</v>
      </c>
      <c r="O4" s="74" t="s">
        <v>1630</v>
      </c>
      <c r="P4" s="74" t="s">
        <v>1682</v>
      </c>
      <c r="Q4" s="74" t="s">
        <v>1682</v>
      </c>
      <c r="S4" s="74" t="s">
        <v>1682</v>
      </c>
      <c r="T4" s="74" t="s">
        <v>1682</v>
      </c>
      <c r="V4" s="74" t="s">
        <v>31</v>
      </c>
      <c r="W4" s="74" t="s">
        <v>1777</v>
      </c>
      <c r="AA4" s="74" t="s">
        <v>1153</v>
      </c>
      <c r="AB4" s="74" t="s">
        <v>1157</v>
      </c>
      <c r="AD4" s="74" t="s">
        <v>651</v>
      </c>
      <c r="AE4" s="74" t="s">
        <v>1207</v>
      </c>
      <c r="AF4" s="74" t="s">
        <v>1147</v>
      </c>
      <c r="AI4" s="74" t="s">
        <v>241</v>
      </c>
      <c r="AL4" s="74" t="s">
        <v>651</v>
      </c>
      <c r="AM4" s="74" t="s">
        <v>651</v>
      </c>
      <c r="AN4" s="74" t="s">
        <v>653</v>
      </c>
      <c r="AO4" s="74" t="s">
        <v>653</v>
      </c>
      <c r="AV4" s="74" t="s">
        <v>651</v>
      </c>
      <c r="AW4" s="74" t="s">
        <v>1208</v>
      </c>
      <c r="BA4" s="74" t="s">
        <v>1813</v>
      </c>
      <c r="BC4" s="74" t="s">
        <v>989</v>
      </c>
      <c r="BD4" s="74" t="s">
        <v>962</v>
      </c>
      <c r="BG4" s="74" t="s">
        <v>1080</v>
      </c>
      <c r="BH4" s="74" t="s">
        <v>1165</v>
      </c>
      <c r="BI4" s="74" t="s">
        <v>1169</v>
      </c>
    </row>
    <row r="5" spans="1:61" x14ac:dyDescent="0.2">
      <c r="A5" s="74" t="s">
        <v>1051</v>
      </c>
      <c r="B5" s="74" t="s">
        <v>110</v>
      </c>
      <c r="C5" s="74" t="s">
        <v>174</v>
      </c>
      <c r="D5" s="74" t="s">
        <v>1632</v>
      </c>
      <c r="E5" s="74" t="s">
        <v>1631</v>
      </c>
      <c r="F5" s="74" t="s">
        <v>918</v>
      </c>
      <c r="G5" s="74" t="s">
        <v>978</v>
      </c>
      <c r="H5" s="74" t="s">
        <v>1632</v>
      </c>
      <c r="I5" s="74" t="s">
        <v>1632</v>
      </c>
      <c r="J5" s="74" t="s">
        <v>1632</v>
      </c>
      <c r="K5" s="74" t="s">
        <v>1632</v>
      </c>
      <c r="L5" s="74" t="s">
        <v>1632</v>
      </c>
      <c r="M5" s="74" t="s">
        <v>1645</v>
      </c>
      <c r="O5" s="74" t="s">
        <v>978</v>
      </c>
      <c r="P5" s="74" t="s">
        <v>1683</v>
      </c>
      <c r="Q5" s="74" t="s">
        <v>1683</v>
      </c>
      <c r="S5" s="74" t="s">
        <v>1683</v>
      </c>
      <c r="T5" s="74" t="s">
        <v>1683</v>
      </c>
      <c r="V5" s="74" t="s">
        <v>32</v>
      </c>
      <c r="AD5" s="74" t="s">
        <v>653</v>
      </c>
      <c r="AE5" s="74" t="s">
        <v>615</v>
      </c>
      <c r="AI5" s="74" t="s">
        <v>111</v>
      </c>
      <c r="AL5" s="74" t="s">
        <v>653</v>
      </c>
      <c r="AM5" s="74" t="s">
        <v>653</v>
      </c>
      <c r="AN5" s="74" t="s">
        <v>655</v>
      </c>
      <c r="AO5" s="74" t="s">
        <v>655</v>
      </c>
      <c r="AV5" s="74" t="s">
        <v>653</v>
      </c>
      <c r="BC5" s="74" t="s">
        <v>990</v>
      </c>
      <c r="BD5" s="74" t="s">
        <v>963</v>
      </c>
    </row>
    <row r="6" spans="1:61" x14ac:dyDescent="0.2">
      <c r="A6" s="74" t="s">
        <v>1771</v>
      </c>
      <c r="B6" s="74" t="s">
        <v>111</v>
      </c>
      <c r="C6" s="74" t="s">
        <v>1754</v>
      </c>
      <c r="D6" s="74" t="s">
        <v>1634</v>
      </c>
      <c r="E6" s="74" t="s">
        <v>1632</v>
      </c>
      <c r="F6" s="74" t="s">
        <v>111</v>
      </c>
      <c r="G6" s="74" t="s">
        <v>1643</v>
      </c>
      <c r="H6" s="74" t="s">
        <v>978</v>
      </c>
      <c r="I6" s="74" t="s">
        <v>978</v>
      </c>
      <c r="J6" s="74" t="s">
        <v>978</v>
      </c>
      <c r="K6" s="74" t="s">
        <v>978</v>
      </c>
      <c r="L6" s="74" t="s">
        <v>1642</v>
      </c>
      <c r="M6" s="74" t="s">
        <v>1647</v>
      </c>
      <c r="O6" s="74" t="s">
        <v>1642</v>
      </c>
      <c r="P6" s="74" t="s">
        <v>1684</v>
      </c>
      <c r="Q6" s="74" t="s">
        <v>1684</v>
      </c>
      <c r="S6" s="74" t="s">
        <v>1684</v>
      </c>
      <c r="T6" s="74" t="s">
        <v>1686</v>
      </c>
      <c r="V6" s="74" t="s">
        <v>33</v>
      </c>
      <c r="AD6" s="74" t="s">
        <v>655</v>
      </c>
      <c r="AE6" s="74" t="s">
        <v>1208</v>
      </c>
      <c r="AL6" s="74" t="s">
        <v>655</v>
      </c>
      <c r="AM6" s="74" t="s">
        <v>655</v>
      </c>
      <c r="AN6" s="74" t="s">
        <v>657</v>
      </c>
      <c r="AO6" s="74" t="s">
        <v>657</v>
      </c>
      <c r="AV6" s="74" t="s">
        <v>655</v>
      </c>
      <c r="BC6" s="74" t="s">
        <v>993</v>
      </c>
      <c r="BD6" s="74" t="s">
        <v>964</v>
      </c>
    </row>
    <row r="7" spans="1:61" x14ac:dyDescent="0.2">
      <c r="C7" s="74" t="s">
        <v>1755</v>
      </c>
      <c r="D7" s="74" t="s">
        <v>1636</v>
      </c>
      <c r="E7" s="74" t="s">
        <v>1634</v>
      </c>
      <c r="G7" s="74" t="s">
        <v>1646</v>
      </c>
      <c r="H7" s="74" t="s">
        <v>1641</v>
      </c>
      <c r="I7" s="74" t="s">
        <v>1642</v>
      </c>
      <c r="J7" s="74" t="s">
        <v>1642</v>
      </c>
      <c r="K7" s="74" t="s">
        <v>1642</v>
      </c>
      <c r="M7" s="74" t="s">
        <v>1652</v>
      </c>
      <c r="O7" s="74" t="s">
        <v>1643</v>
      </c>
      <c r="P7" s="74" t="s">
        <v>1685</v>
      </c>
      <c r="Q7" s="74" t="s">
        <v>1685</v>
      </c>
      <c r="S7" s="74" t="s">
        <v>1685</v>
      </c>
      <c r="AD7" s="74" t="s">
        <v>657</v>
      </c>
      <c r="AL7" s="74" t="s">
        <v>657</v>
      </c>
      <c r="AM7" s="74" t="s">
        <v>657</v>
      </c>
      <c r="AN7" s="74" t="s">
        <v>659</v>
      </c>
      <c r="AO7" s="74" t="s">
        <v>659</v>
      </c>
      <c r="AV7" s="74" t="s">
        <v>657</v>
      </c>
      <c r="BC7" s="74" t="s">
        <v>995</v>
      </c>
      <c r="BD7" s="74" t="s">
        <v>965</v>
      </c>
    </row>
    <row r="8" spans="1:61" x14ac:dyDescent="0.2">
      <c r="C8" s="74" t="s">
        <v>1756</v>
      </c>
      <c r="D8" s="74" t="s">
        <v>978</v>
      </c>
      <c r="E8" s="74" t="s">
        <v>978</v>
      </c>
      <c r="G8" s="74" t="s">
        <v>1648</v>
      </c>
      <c r="H8" s="74" t="s">
        <v>1642</v>
      </c>
      <c r="I8" s="74" t="s">
        <v>1643</v>
      </c>
      <c r="J8" s="74" t="s">
        <v>1643</v>
      </c>
      <c r="K8" s="74" t="s">
        <v>1648</v>
      </c>
      <c r="O8" s="74" t="s">
        <v>1646</v>
      </c>
      <c r="P8" s="74" t="s">
        <v>1686</v>
      </c>
      <c r="Q8" s="74" t="s">
        <v>1686</v>
      </c>
      <c r="S8" s="74" t="s">
        <v>1686</v>
      </c>
      <c r="AD8" s="74" t="s">
        <v>659</v>
      </c>
      <c r="AL8" s="74" t="s">
        <v>659</v>
      </c>
      <c r="AM8" s="74" t="s">
        <v>659</v>
      </c>
      <c r="AV8" s="74" t="s">
        <v>659</v>
      </c>
      <c r="BC8" s="74" t="s">
        <v>980</v>
      </c>
      <c r="BD8" s="74" t="s">
        <v>966</v>
      </c>
    </row>
    <row r="9" spans="1:61" x14ac:dyDescent="0.2">
      <c r="C9" s="74" t="s">
        <v>209</v>
      </c>
      <c r="D9" s="74" t="s">
        <v>1642</v>
      </c>
      <c r="E9" s="74" t="s">
        <v>1641</v>
      </c>
      <c r="G9" s="74" t="s">
        <v>111</v>
      </c>
      <c r="H9" s="74" t="s">
        <v>1643</v>
      </c>
      <c r="I9" s="74" t="s">
        <v>1646</v>
      </c>
      <c r="J9" s="74" t="s">
        <v>1646</v>
      </c>
      <c r="K9" s="74" t="s">
        <v>1652</v>
      </c>
      <c r="O9" s="74" t="s">
        <v>1648</v>
      </c>
      <c r="BD9" s="74" t="s">
        <v>518</v>
      </c>
    </row>
    <row r="10" spans="1:61" x14ac:dyDescent="0.2">
      <c r="C10" s="74" t="s">
        <v>1757</v>
      </c>
      <c r="D10" s="74" t="s">
        <v>1643</v>
      </c>
      <c r="E10" s="74" t="s">
        <v>1642</v>
      </c>
      <c r="H10" s="74" t="s">
        <v>1644</v>
      </c>
      <c r="I10" s="74" t="s">
        <v>1648</v>
      </c>
      <c r="J10" s="74" t="s">
        <v>1648</v>
      </c>
      <c r="O10" s="74" t="s">
        <v>111</v>
      </c>
      <c r="BD10" s="74" t="s">
        <v>967</v>
      </c>
    </row>
    <row r="11" spans="1:61" x14ac:dyDescent="0.2">
      <c r="C11" s="74" t="s">
        <v>1758</v>
      </c>
      <c r="D11" s="74" t="s">
        <v>1644</v>
      </c>
      <c r="E11" s="74" t="s">
        <v>1643</v>
      </c>
      <c r="H11" s="74" t="s">
        <v>1646</v>
      </c>
      <c r="I11" s="74" t="s">
        <v>1652</v>
      </c>
      <c r="J11" s="74" t="s">
        <v>111</v>
      </c>
      <c r="BD11" s="74" t="s">
        <v>969</v>
      </c>
    </row>
    <row r="12" spans="1:61" x14ac:dyDescent="0.2">
      <c r="C12" s="74" t="s">
        <v>289</v>
      </c>
      <c r="D12" s="74" t="s">
        <v>1646</v>
      </c>
      <c r="E12" s="74" t="s">
        <v>1646</v>
      </c>
      <c r="H12" s="74" t="s">
        <v>1648</v>
      </c>
      <c r="I12" s="74" t="s">
        <v>111</v>
      </c>
      <c r="BD12" s="74" t="s">
        <v>970</v>
      </c>
    </row>
    <row r="13" spans="1:61" x14ac:dyDescent="0.2">
      <c r="D13" s="74" t="s">
        <v>1648</v>
      </c>
      <c r="E13" s="74" t="s">
        <v>1648</v>
      </c>
      <c r="H13" s="74" t="s">
        <v>1652</v>
      </c>
      <c r="BD13" s="74" t="s">
        <v>971</v>
      </c>
    </row>
    <row r="14" spans="1:61" x14ac:dyDescent="0.2">
      <c r="D14" s="74" t="s">
        <v>1652</v>
      </c>
      <c r="H14" s="74" t="s">
        <v>111</v>
      </c>
      <c r="BD14" s="74" t="s">
        <v>972</v>
      </c>
    </row>
    <row r="15" spans="1:61" x14ac:dyDescent="0.2">
      <c r="D15" s="74" t="s">
        <v>111</v>
      </c>
      <c r="BD15" s="74" t="s">
        <v>974</v>
      </c>
    </row>
    <row r="16" spans="1:61" x14ac:dyDescent="0.2">
      <c r="BD16" s="74" t="s">
        <v>975</v>
      </c>
    </row>
    <row r="17" spans="56:56" x14ac:dyDescent="0.2">
      <c r="BD17" s="74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133D-B0BB-49D2-BF69-06CFB207D8A6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SUM(DatosViolenciaGénero!C63:C69)</f>
        <v>432</v>
      </c>
      <c r="D4" s="91">
        <f>SUM(DatosViolenciaGénero!D63:D69)</f>
        <v>51</v>
      </c>
    </row>
    <row r="5" spans="2:4" x14ac:dyDescent="0.2">
      <c r="B5" s="90" t="s">
        <v>1630</v>
      </c>
      <c r="C5" s="91">
        <f>SUM(DatosViolenciaGénero!C70:C73)</f>
        <v>146</v>
      </c>
      <c r="D5" s="91">
        <f>SUM(DatosViolenciaGénero!D70:D73)</f>
        <v>77</v>
      </c>
    </row>
    <row r="6" spans="2:4" ht="12.75" customHeight="1" x14ac:dyDescent="0.2">
      <c r="B6" s="90" t="s">
        <v>1682</v>
      </c>
      <c r="C6" s="91">
        <f>DatosViolenciaGénero!C74</f>
        <v>39</v>
      </c>
      <c r="D6" s="91">
        <f>DatosViolenciaGénero!D74</f>
        <v>16</v>
      </c>
    </row>
    <row r="7" spans="2:4" ht="12.75" customHeight="1" x14ac:dyDescent="0.2">
      <c r="B7" s="90" t="s">
        <v>1683</v>
      </c>
      <c r="C7" s="91">
        <f>SUM(DatosViolenciaGénero!C75:C77)</f>
        <v>52</v>
      </c>
      <c r="D7" s="91">
        <f>SUM(DatosViolenciaGénero!D75:D77)</f>
        <v>1</v>
      </c>
    </row>
    <row r="8" spans="2:4" ht="12.75" customHeight="1" x14ac:dyDescent="0.2">
      <c r="B8" s="90" t="s">
        <v>1684</v>
      </c>
      <c r="C8" s="91">
        <f>DatosViolenciaGénero!C81</f>
        <v>1</v>
      </c>
      <c r="D8" s="91">
        <f>DatosViolenciaGénero!D81</f>
        <v>0</v>
      </c>
    </row>
    <row r="9" spans="2:4" ht="12.75" customHeight="1" x14ac:dyDescent="0.2">
      <c r="B9" s="90" t="s">
        <v>1685</v>
      </c>
      <c r="C9" s="91">
        <f>DatosViolenciaGénero!C78</f>
        <v>1</v>
      </c>
      <c r="D9" s="91">
        <f>DatosViolenciaGénero!D78</f>
        <v>0</v>
      </c>
    </row>
    <row r="10" spans="2:4" ht="12.75" customHeight="1" x14ac:dyDescent="0.2">
      <c r="B10" s="90" t="s">
        <v>1686</v>
      </c>
      <c r="C10" s="91">
        <f>SUM(DatosViolenciaGénero!C79:C80)</f>
        <v>187</v>
      </c>
      <c r="D10" s="91">
        <f>SUM(DatosViolenciaGénero!D79:D80)</f>
        <v>41</v>
      </c>
    </row>
    <row r="14" spans="2:4" ht="12.95" customHeight="1" thickTop="1" thickBot="1" x14ac:dyDescent="0.25">
      <c r="B14" s="235" t="s">
        <v>1690</v>
      </c>
      <c r="C14" s="235"/>
    </row>
    <row r="15" spans="2:4" ht="13.5" thickTop="1" x14ac:dyDescent="0.2">
      <c r="B15" s="92" t="s">
        <v>1688</v>
      </c>
      <c r="C15" s="93">
        <f>DatosViolenciaGénero!C38</f>
        <v>68</v>
      </c>
    </row>
    <row r="16" spans="2:4" ht="13.5" thickBot="1" x14ac:dyDescent="0.25">
      <c r="B16" s="94" t="s">
        <v>1689</v>
      </c>
      <c r="C16" s="95">
        <f>DatosViolenciaGénero!C39</f>
        <v>641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F5D0-7EA7-45B6-8561-2BFDDDF6057F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SUM(DatosViolenciaDoméstica!C48:C54)</f>
        <v>151</v>
      </c>
      <c r="D4" s="91">
        <f>SUM(DatosViolenciaDoméstica!D48:D54)</f>
        <v>10</v>
      </c>
    </row>
    <row r="5" spans="2:4" x14ac:dyDescent="0.2">
      <c r="B5" s="90" t="s">
        <v>1630</v>
      </c>
      <c r="C5" s="91">
        <f>SUM(DatosViolenciaDoméstica!C55:C58)</f>
        <v>66</v>
      </c>
      <c r="D5" s="91">
        <f>SUM(DatosViolenciaDoméstica!D55:D58)</f>
        <v>11</v>
      </c>
    </row>
    <row r="6" spans="2:4" ht="12.75" customHeight="1" x14ac:dyDescent="0.2">
      <c r="B6" s="90" t="s">
        <v>1682</v>
      </c>
      <c r="C6" s="91">
        <f>DatosViolenciaDoméstica!C59</f>
        <v>18</v>
      </c>
      <c r="D6" s="91">
        <f>DatosViolenciaDoméstica!D59</f>
        <v>9</v>
      </c>
    </row>
    <row r="7" spans="2:4" ht="12.75" customHeight="1" x14ac:dyDescent="0.2">
      <c r="B7" s="90" t="s">
        <v>1683</v>
      </c>
      <c r="C7" s="91">
        <f>SUM(DatosViolenciaDoméstica!C60:C62)</f>
        <v>2</v>
      </c>
      <c r="D7" s="91">
        <f>SUM(DatosViolenciaDoméstica!D60:D62)</f>
        <v>2</v>
      </c>
    </row>
    <row r="8" spans="2:4" ht="12.75" customHeight="1" x14ac:dyDescent="0.2">
      <c r="B8" s="90" t="s">
        <v>1684</v>
      </c>
      <c r="C8" s="91">
        <f>DatosViolenciaDoméstica!C66</f>
        <v>2</v>
      </c>
      <c r="D8" s="91">
        <f>DatosViolenciaDoméstica!D66</f>
        <v>2</v>
      </c>
    </row>
    <row r="9" spans="2:4" ht="12.75" customHeight="1" x14ac:dyDescent="0.2">
      <c r="B9" s="90" t="s">
        <v>1685</v>
      </c>
      <c r="C9" s="91">
        <f>DatosViolenciaDoméstica!C63</f>
        <v>5</v>
      </c>
      <c r="D9" s="91">
        <f>DatosViolenciaDoméstica!D63</f>
        <v>2</v>
      </c>
    </row>
    <row r="10" spans="2:4" ht="12.75" customHeight="1" x14ac:dyDescent="0.2">
      <c r="B10" s="90" t="s">
        <v>1686</v>
      </c>
      <c r="C10" s="91">
        <f>SUM(DatosViolenciaDoméstica!C64:C65)</f>
        <v>14</v>
      </c>
      <c r="D10" s="91">
        <f>SUM(DatosViolenciaDoméstica!D64:D65)</f>
        <v>12</v>
      </c>
    </row>
    <row r="14" spans="2:4" ht="12.95" customHeight="1" thickTop="1" thickBot="1" x14ac:dyDescent="0.25">
      <c r="B14" s="235" t="s">
        <v>1687</v>
      </c>
      <c r="C14" s="235"/>
    </row>
    <row r="15" spans="2:4" ht="13.5" thickTop="1" x14ac:dyDescent="0.2">
      <c r="B15" s="92" t="s">
        <v>1688</v>
      </c>
      <c r="C15" s="93">
        <f>DatosViolenciaDoméstica!C33</f>
        <v>21</v>
      </c>
    </row>
    <row r="16" spans="2:4" ht="13.5" thickBot="1" x14ac:dyDescent="0.25">
      <c r="B16" s="94" t="s">
        <v>1689</v>
      </c>
      <c r="C16" s="95">
        <f>DatosViolenciaDoméstica!C34</f>
        <v>154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F15A-3AC3-4C04-9555-7BFCFADE0D9B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4" customWidth="1"/>
    <col min="2" max="2" width="20.85546875" style="74" customWidth="1"/>
    <col min="3" max="3" width="21.28515625" style="74" bestFit="1" customWidth="1"/>
    <col min="4" max="4" width="6.42578125" style="74" customWidth="1"/>
    <col min="5" max="5" width="22.140625" style="74" bestFit="1" customWidth="1"/>
    <col min="6" max="16384" width="11.42578125" style="74"/>
  </cols>
  <sheetData>
    <row r="2" spans="2:6" ht="15" x14ac:dyDescent="0.2">
      <c r="B2" s="72" t="s">
        <v>1025</v>
      </c>
      <c r="C2" s="73"/>
      <c r="D2" s="73"/>
    </row>
    <row r="3" spans="2:6" ht="12.95" customHeight="1" x14ac:dyDescent="0.2">
      <c r="B3" s="75" t="s">
        <v>1026</v>
      </c>
      <c r="C3" s="73"/>
      <c r="D3" s="73"/>
    </row>
    <row r="4" spans="2:6" x14ac:dyDescent="0.2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">
      <c r="B5" s="236" t="s">
        <v>1666</v>
      </c>
      <c r="C5" s="78" t="s">
        <v>1018</v>
      </c>
      <c r="D5" s="79">
        <f>DatosMenores!C86</f>
        <v>108</v>
      </c>
      <c r="E5" s="80" t="s">
        <v>1667</v>
      </c>
      <c r="F5" s="81">
        <f>DatosMenores!C105+DatosMenores!C106</f>
        <v>94</v>
      </c>
    </row>
    <row r="6" spans="2:6" ht="33.75" x14ac:dyDescent="0.2">
      <c r="B6" s="237"/>
      <c r="C6" s="78" t="s">
        <v>1012</v>
      </c>
      <c r="D6" s="79">
        <f>DatosMenores!C87</f>
        <v>215</v>
      </c>
      <c r="E6" s="82" t="s">
        <v>1668</v>
      </c>
      <c r="F6" s="81">
        <f>DatosMenores!C107</f>
        <v>58</v>
      </c>
    </row>
    <row r="7" spans="2:6" ht="33.75" x14ac:dyDescent="0.2">
      <c r="B7" s="236" t="s">
        <v>1669</v>
      </c>
      <c r="C7" s="78" t="s">
        <v>1018</v>
      </c>
      <c r="D7" s="79">
        <f>DatosMenores!C88</f>
        <v>244</v>
      </c>
      <c r="E7" s="82" t="s">
        <v>1670</v>
      </c>
      <c r="F7" s="81">
        <f>DatosMenores!C108</f>
        <v>0</v>
      </c>
    </row>
    <row r="8" spans="2:6" ht="33.75" x14ac:dyDescent="0.2">
      <c r="B8" s="237"/>
      <c r="C8" s="78" t="s">
        <v>1012</v>
      </c>
      <c r="D8" s="79">
        <f>DatosMenores!C89</f>
        <v>309</v>
      </c>
      <c r="E8" s="82" t="s">
        <v>1671</v>
      </c>
      <c r="F8" s="81">
        <f>DatosMenores!C109</f>
        <v>0</v>
      </c>
    </row>
    <row r="9" spans="2:6" ht="33.75" x14ac:dyDescent="0.2">
      <c r="B9" s="236" t="s">
        <v>266</v>
      </c>
      <c r="C9" s="78" t="s">
        <v>1018</v>
      </c>
      <c r="D9" s="79">
        <f>DatosMenores!C90</f>
        <v>170</v>
      </c>
      <c r="E9" s="82" t="s">
        <v>1672</v>
      </c>
      <c r="F9" s="81">
        <f>DatosMenores!C110</f>
        <v>0</v>
      </c>
    </row>
    <row r="10" spans="2:6" ht="22.5" x14ac:dyDescent="0.2">
      <c r="B10" s="237"/>
      <c r="C10" s="78" t="s">
        <v>1012</v>
      </c>
      <c r="D10" s="79">
        <f>DatosMenores!C91</f>
        <v>768</v>
      </c>
      <c r="E10" s="82" t="s">
        <v>1673</v>
      </c>
      <c r="F10" s="81">
        <f>DatosMenores!C111</f>
        <v>37</v>
      </c>
    </row>
    <row r="11" spans="2:6" ht="45" x14ac:dyDescent="0.2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215</v>
      </c>
    </row>
    <row r="12" spans="2:6" x14ac:dyDescent="0.2">
      <c r="B12" s="237"/>
      <c r="C12" s="78" t="s">
        <v>1012</v>
      </c>
      <c r="D12" s="79">
        <f>DatosMenores!C93</f>
        <v>0</v>
      </c>
    </row>
    <row r="13" spans="2:6" x14ac:dyDescent="0.2">
      <c r="B13" s="236" t="s">
        <v>1676</v>
      </c>
      <c r="C13" s="78" t="s">
        <v>1018</v>
      </c>
      <c r="D13" s="79">
        <f>DatosMenores!C94</f>
        <v>10</v>
      </c>
    </row>
    <row r="14" spans="2:6" x14ac:dyDescent="0.2">
      <c r="B14" s="237"/>
      <c r="C14" s="78" t="s">
        <v>1012</v>
      </c>
      <c r="D14" s="79">
        <f>DatosMenores!C95</f>
        <v>30</v>
      </c>
    </row>
    <row r="15" spans="2:6" x14ac:dyDescent="0.2">
      <c r="B15" s="236" t="s">
        <v>1677</v>
      </c>
      <c r="C15" s="78" t="s">
        <v>1018</v>
      </c>
      <c r="D15" s="79">
        <f>DatosMenores!C96</f>
        <v>289</v>
      </c>
    </row>
    <row r="16" spans="2:6" x14ac:dyDescent="0.2">
      <c r="B16" s="237"/>
      <c r="C16" s="78" t="s">
        <v>1012</v>
      </c>
      <c r="D16" s="79">
        <f>DatosMenores!C97</f>
        <v>0</v>
      </c>
    </row>
    <row r="17" spans="2:4" x14ac:dyDescent="0.2">
      <c r="B17" s="236" t="s">
        <v>1678</v>
      </c>
      <c r="C17" s="78" t="s">
        <v>1018</v>
      </c>
      <c r="D17" s="79">
        <f>DatosMenores!C98</f>
        <v>0</v>
      </c>
    </row>
    <row r="18" spans="2:4" x14ac:dyDescent="0.2">
      <c r="B18" s="237"/>
      <c r="C18" s="78" t="s">
        <v>1012</v>
      </c>
      <c r="D18" s="79">
        <f>DatosMenores!C99</f>
        <v>1</v>
      </c>
    </row>
    <row r="19" spans="2:4" ht="22.5" x14ac:dyDescent="0.2">
      <c r="B19" s="83" t="s">
        <v>1679</v>
      </c>
      <c r="C19" s="84"/>
      <c r="D19" s="79">
        <f>DatosMenores!C100</f>
        <v>1</v>
      </c>
    </row>
    <row r="20" spans="2:4" ht="22.5" x14ac:dyDescent="0.2">
      <c r="B20" s="83" t="s">
        <v>1680</v>
      </c>
      <c r="C20" s="84"/>
      <c r="D20" s="79">
        <f>DatosMenores!C101</f>
        <v>0</v>
      </c>
    </row>
    <row r="21" spans="2:4" x14ac:dyDescent="0.2">
      <c r="B21" s="85"/>
      <c r="C21" s="73"/>
      <c r="D21" s="73"/>
    </row>
    <row r="22" spans="2:4" x14ac:dyDescent="0.2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F11A-CF6E-4EC4-BBAD-C703145074BC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4" customWidth="1"/>
    <col min="2" max="4" width="13.85546875" style="44" customWidth="1"/>
    <col min="5" max="6" width="15" style="44" customWidth="1"/>
    <col min="7" max="13" width="13.85546875" style="44" customWidth="1"/>
    <col min="14" max="16384" width="11.42578125" style="44"/>
  </cols>
  <sheetData>
    <row r="2" spans="2:13" s="40" customFormat="1" ht="15.75" x14ac:dyDescent="0.25">
      <c r="B2" s="40" t="s">
        <v>1617</v>
      </c>
    </row>
    <row r="4" spans="2:13" ht="39" thickBot="1" x14ac:dyDescent="0.25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3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75" x14ac:dyDescent="0.2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" thickBot="1" x14ac:dyDescent="0.25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35" customHeight="1" x14ac:dyDescent="0.2">
      <c r="B11" s="239" t="s">
        <v>1628</v>
      </c>
      <c r="C11" s="239"/>
      <c r="D11" s="57">
        <f>DatosDelitos!C5+DatosDelitos!C13-DatosDelitos!C17</f>
        <v>3657</v>
      </c>
      <c r="E11" s="58">
        <f>DatosDelitos!H5+DatosDelitos!H13-DatosDelitos!H17</f>
        <v>300</v>
      </c>
      <c r="F11" s="58">
        <f>DatosDelitos!I5+DatosDelitos!I13-DatosDelitos!I17</f>
        <v>203</v>
      </c>
      <c r="G11" s="58">
        <f>DatosDelitos!J5+DatosDelitos!J13-DatosDelitos!J17</f>
        <v>18</v>
      </c>
      <c r="H11" s="59">
        <f>DatosDelitos!K5+DatosDelitos!K13-DatosDelitos!K17</f>
        <v>11</v>
      </c>
      <c r="I11" s="59">
        <f>DatosDelitos!L5+DatosDelitos!L13-DatosDelitos!L17</f>
        <v>3</v>
      </c>
      <c r="J11" s="59">
        <f>DatosDelitos!M5+DatosDelitos!M13-DatosDelitos!M17</f>
        <v>0</v>
      </c>
      <c r="K11" s="59">
        <f>DatosDelitos!O5+DatosDelitos!O13-DatosDelitos!O17</f>
        <v>37</v>
      </c>
      <c r="L11" s="60">
        <f>DatosDelitos!P5+DatosDelitos!P13-DatosDelitos!P17</f>
        <v>111</v>
      </c>
    </row>
    <row r="12" spans="2:13" ht="13.35" customHeight="1" x14ac:dyDescent="0.2">
      <c r="B12" s="240" t="s">
        <v>329</v>
      </c>
      <c r="C12" s="240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240" t="s">
        <v>347</v>
      </c>
      <c r="C13" s="240"/>
      <c r="D13" s="61">
        <f>DatosDelitos!C20</f>
        <v>0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35" customHeight="1" x14ac:dyDescent="0.2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240" t="s">
        <v>1629</v>
      </c>
      <c r="C15" s="240"/>
      <c r="D15" s="61">
        <f>DatosDelitos!C17+DatosDelitos!C44</f>
        <v>1906</v>
      </c>
      <c r="E15" s="62">
        <f>DatosDelitos!H17+DatosDelitos!H44</f>
        <v>369</v>
      </c>
      <c r="F15" s="62">
        <f>DatosDelitos!I16+DatosDelitos!I44</f>
        <v>108</v>
      </c>
      <c r="G15" s="62">
        <f>DatosDelitos!J17+DatosDelitos!J44</f>
        <v>22</v>
      </c>
      <c r="H15" s="62">
        <f>DatosDelitos!K17+DatosDelitos!K44</f>
        <v>12</v>
      </c>
      <c r="I15" s="62">
        <f>DatosDelitos!L17+DatosDelitos!L44</f>
        <v>0</v>
      </c>
      <c r="J15" s="62">
        <f>DatosDelitos!M17+DatosDelitos!M44</f>
        <v>0</v>
      </c>
      <c r="K15" s="62">
        <f>DatosDelitos!O17+DatosDelitos!O44</f>
        <v>22</v>
      </c>
      <c r="L15" s="63">
        <f>DatosDelitos!P17+DatosDelitos!P44</f>
        <v>183</v>
      </c>
    </row>
    <row r="16" spans="2:13" ht="13.35" customHeight="1" x14ac:dyDescent="0.2">
      <c r="B16" s="240" t="s">
        <v>1630</v>
      </c>
      <c r="C16" s="240"/>
      <c r="D16" s="61">
        <f>DatosDelitos!C30</f>
        <v>1056</v>
      </c>
      <c r="E16" s="62">
        <f>DatosDelitos!H30</f>
        <v>187</v>
      </c>
      <c r="F16" s="62">
        <f>DatosDelitos!I30</f>
        <v>77</v>
      </c>
      <c r="G16" s="62">
        <f>DatosDelitos!J30</f>
        <v>6</v>
      </c>
      <c r="H16" s="62">
        <f>DatosDelitos!K30</f>
        <v>7</v>
      </c>
      <c r="I16" s="62">
        <f>DatosDelitos!L30</f>
        <v>0</v>
      </c>
      <c r="J16" s="62">
        <f>DatosDelitos!M30</f>
        <v>0</v>
      </c>
      <c r="K16" s="62">
        <f>DatosDelitos!O30</f>
        <v>14</v>
      </c>
      <c r="L16" s="63">
        <f>DatosDelitos!P30</f>
        <v>112</v>
      </c>
    </row>
    <row r="17" spans="2:12" ht="13.35" customHeight="1" x14ac:dyDescent="0.2">
      <c r="B17" s="241" t="s">
        <v>1631</v>
      </c>
      <c r="C17" s="241"/>
      <c r="D17" s="61">
        <f>DatosDelitos!C42-DatosDelitos!C44</f>
        <v>30</v>
      </c>
      <c r="E17" s="62">
        <f>DatosDelitos!H42-DatosDelitos!H44</f>
        <v>2</v>
      </c>
      <c r="F17" s="62">
        <f>DatosDelitos!I42-DatosDelitos!I44</f>
        <v>0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2</v>
      </c>
      <c r="L17" s="63">
        <f>DatosDelitos!P42-DatosDelitos!P44</f>
        <v>0</v>
      </c>
    </row>
    <row r="18" spans="2:12" ht="13.35" customHeight="1" x14ac:dyDescent="0.2">
      <c r="B18" s="240" t="s">
        <v>1632</v>
      </c>
      <c r="C18" s="240"/>
      <c r="D18" s="61">
        <f>DatosDelitos!C50</f>
        <v>574</v>
      </c>
      <c r="E18" s="62">
        <f>DatosDelitos!H50</f>
        <v>84</v>
      </c>
      <c r="F18" s="62">
        <f>DatosDelitos!I50</f>
        <v>59</v>
      </c>
      <c r="G18" s="62">
        <f>DatosDelitos!J50</f>
        <v>62</v>
      </c>
      <c r="H18" s="62">
        <f>DatosDelitos!K50</f>
        <v>23</v>
      </c>
      <c r="I18" s="62">
        <f>DatosDelitos!L50</f>
        <v>0</v>
      </c>
      <c r="J18" s="62">
        <f>DatosDelitos!M50</f>
        <v>0</v>
      </c>
      <c r="K18" s="62">
        <f>DatosDelitos!O50</f>
        <v>22</v>
      </c>
      <c r="L18" s="63">
        <f>DatosDelitos!P50</f>
        <v>23</v>
      </c>
    </row>
    <row r="19" spans="2:12" ht="13.35" customHeight="1" x14ac:dyDescent="0.2">
      <c r="B19" s="240" t="s">
        <v>1633</v>
      </c>
      <c r="C19" s="240"/>
      <c r="D19" s="61">
        <f>DatosDelitos!C72</f>
        <v>9</v>
      </c>
      <c r="E19" s="62">
        <f>DatosDelitos!H72</f>
        <v>0</v>
      </c>
      <c r="F19" s="62">
        <f>DatosDelitos!I72</f>
        <v>0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0</v>
      </c>
    </row>
    <row r="20" spans="2:12" ht="27" customHeight="1" x14ac:dyDescent="0.2">
      <c r="B20" s="240" t="s">
        <v>1634</v>
      </c>
      <c r="C20" s="240"/>
      <c r="D20" s="61">
        <f>DatosDelitos!C74</f>
        <v>157</v>
      </c>
      <c r="E20" s="62">
        <f>DatosDelitos!H74</f>
        <v>16</v>
      </c>
      <c r="F20" s="62">
        <f>DatosDelitos!I74</f>
        <v>11</v>
      </c>
      <c r="G20" s="62">
        <f>DatosDelitos!J74</f>
        <v>0</v>
      </c>
      <c r="H20" s="62">
        <f>DatosDelitos!K74</f>
        <v>0</v>
      </c>
      <c r="I20" s="62">
        <f>DatosDelitos!L74</f>
        <v>3</v>
      </c>
      <c r="J20" s="62">
        <f>DatosDelitos!M74</f>
        <v>3</v>
      </c>
      <c r="K20" s="62">
        <f>DatosDelitos!O74</f>
        <v>6</v>
      </c>
      <c r="L20" s="63">
        <f>DatosDelitos!P74</f>
        <v>4</v>
      </c>
    </row>
    <row r="21" spans="2:12" ht="13.35" customHeight="1" x14ac:dyDescent="0.2">
      <c r="B21" s="241" t="s">
        <v>1635</v>
      </c>
      <c r="C21" s="241"/>
      <c r="D21" s="61">
        <f>DatosDelitos!C82</f>
        <v>90</v>
      </c>
      <c r="E21" s="62">
        <f>DatosDelitos!H82</f>
        <v>9</v>
      </c>
      <c r="F21" s="62">
        <f>DatosDelitos!I82</f>
        <v>3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3</v>
      </c>
    </row>
    <row r="22" spans="2:12" ht="13.35" customHeight="1" x14ac:dyDescent="0.2">
      <c r="B22" s="240" t="s">
        <v>1636</v>
      </c>
      <c r="C22" s="240"/>
      <c r="D22" s="61">
        <f>DatosDelitos!C85</f>
        <v>175</v>
      </c>
      <c r="E22" s="62">
        <f>DatosDelitos!H85</f>
        <v>46</v>
      </c>
      <c r="F22" s="62">
        <f>DatosDelitos!I85</f>
        <v>36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10</v>
      </c>
    </row>
    <row r="23" spans="2:12" ht="13.35" customHeight="1" x14ac:dyDescent="0.2">
      <c r="B23" s="240" t="s">
        <v>978</v>
      </c>
      <c r="C23" s="240"/>
      <c r="D23" s="61">
        <f>DatosDelitos!C97</f>
        <v>5289</v>
      </c>
      <c r="E23" s="62">
        <f>DatosDelitos!H97</f>
        <v>1253</v>
      </c>
      <c r="F23" s="62">
        <f>DatosDelitos!I97</f>
        <v>1000</v>
      </c>
      <c r="G23" s="62">
        <f>DatosDelitos!J97</f>
        <v>3</v>
      </c>
      <c r="H23" s="62">
        <f>DatosDelitos!K97</f>
        <v>0</v>
      </c>
      <c r="I23" s="62">
        <f>DatosDelitos!L97</f>
        <v>0</v>
      </c>
      <c r="J23" s="62">
        <f>DatosDelitos!M97</f>
        <v>0</v>
      </c>
      <c r="K23" s="62">
        <f>DatosDelitos!O97</f>
        <v>42</v>
      </c>
      <c r="L23" s="63">
        <f>DatosDelitos!P97</f>
        <v>318</v>
      </c>
    </row>
    <row r="24" spans="2:12" ht="27" customHeight="1" x14ac:dyDescent="0.2">
      <c r="B24" s="240" t="s">
        <v>1637</v>
      </c>
      <c r="C24" s="240"/>
      <c r="D24" s="61">
        <f>DatosDelitos!C131</f>
        <v>16</v>
      </c>
      <c r="E24" s="62">
        <f>DatosDelitos!H131</f>
        <v>2</v>
      </c>
      <c r="F24" s="62">
        <f>DatosDelitos!I131</f>
        <v>1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0</v>
      </c>
    </row>
    <row r="25" spans="2:12" ht="13.35" customHeight="1" x14ac:dyDescent="0.2">
      <c r="B25" s="240" t="s">
        <v>1638</v>
      </c>
      <c r="C25" s="240"/>
      <c r="D25" s="61">
        <f>DatosDelitos!C137</f>
        <v>25</v>
      </c>
      <c r="E25" s="62">
        <f>DatosDelitos!H137</f>
        <v>2</v>
      </c>
      <c r="F25" s="62">
        <f>DatosDelitos!I137</f>
        <v>2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0</v>
      </c>
    </row>
    <row r="26" spans="2:12" ht="13.35" customHeight="1" x14ac:dyDescent="0.2">
      <c r="B26" s="241" t="s">
        <v>1639</v>
      </c>
      <c r="C26" s="241"/>
      <c r="D26" s="61">
        <f>DatosDelitos!C144</f>
        <v>22</v>
      </c>
      <c r="E26" s="62">
        <f>DatosDelitos!H144</f>
        <v>3</v>
      </c>
      <c r="F26" s="62">
        <f>DatosDelitos!I144</f>
        <v>1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0</v>
      </c>
    </row>
    <row r="27" spans="2:12" ht="38.25" customHeight="1" x14ac:dyDescent="0.2">
      <c r="B27" s="240" t="s">
        <v>1640</v>
      </c>
      <c r="C27" s="240"/>
      <c r="D27" s="61">
        <f>DatosDelitos!C147</f>
        <v>45</v>
      </c>
      <c r="E27" s="62">
        <f>DatosDelitos!H147</f>
        <v>6</v>
      </c>
      <c r="F27" s="62">
        <f>DatosDelitos!I147</f>
        <v>5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3</v>
      </c>
    </row>
    <row r="28" spans="2:12" ht="13.35" customHeight="1" x14ac:dyDescent="0.2">
      <c r="B28" s="240" t="s">
        <v>1641</v>
      </c>
      <c r="C28" s="240"/>
      <c r="D28" s="61">
        <f>DatosDelitos!C156+SUM(DatosDelitos!C167:C172)</f>
        <v>39</v>
      </c>
      <c r="E28" s="62">
        <f>DatosDelitos!H156+SUM(DatosDelitos!H167:H172)</f>
        <v>14</v>
      </c>
      <c r="F28" s="62">
        <f>DatosDelitos!I156+SUM(DatosDelitos!I167:I172)</f>
        <v>4</v>
      </c>
      <c r="G28" s="62">
        <f>DatosDelitos!J156+SUM(DatosDelitos!J167:J172)</f>
        <v>0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3</v>
      </c>
      <c r="L28" s="62">
        <f>DatosDelitos!P156+SUM(DatosDelitos!P167:Q172)</f>
        <v>2</v>
      </c>
    </row>
    <row r="29" spans="2:12" ht="13.35" customHeight="1" x14ac:dyDescent="0.2">
      <c r="B29" s="240" t="s">
        <v>1642</v>
      </c>
      <c r="C29" s="240"/>
      <c r="D29" s="61">
        <f>SUM(DatosDelitos!C173:C177)</f>
        <v>355</v>
      </c>
      <c r="E29" s="62">
        <f>SUM(DatosDelitos!H173:H177)</f>
        <v>192</v>
      </c>
      <c r="F29" s="62">
        <f>SUM(DatosDelitos!I173:I177)</f>
        <v>111</v>
      </c>
      <c r="G29" s="62">
        <f>SUM(DatosDelitos!J173:J177)</f>
        <v>2</v>
      </c>
      <c r="H29" s="62">
        <f>SUM(DatosDelitos!K173:K177)</f>
        <v>1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23</v>
      </c>
      <c r="L29" s="62">
        <f>SUM(DatosDelitos!P173:P177)</f>
        <v>77</v>
      </c>
    </row>
    <row r="30" spans="2:12" ht="13.35" customHeight="1" x14ac:dyDescent="0.2">
      <c r="B30" s="240" t="s">
        <v>1643</v>
      </c>
      <c r="C30" s="240"/>
      <c r="D30" s="61">
        <f>DatosDelitos!C178</f>
        <v>999</v>
      </c>
      <c r="E30" s="62">
        <f>DatosDelitos!H178</f>
        <v>314</v>
      </c>
      <c r="F30" s="62">
        <f>DatosDelitos!I178</f>
        <v>210</v>
      </c>
      <c r="G30" s="62">
        <f>DatosDelitos!J178</f>
        <v>0</v>
      </c>
      <c r="H30" s="62">
        <f>DatosDelitos!K178</f>
        <v>0</v>
      </c>
      <c r="I30" s="62">
        <f>DatosDelitos!L178</f>
        <v>1</v>
      </c>
      <c r="J30" s="62">
        <f>DatosDelitos!M178</f>
        <v>0</v>
      </c>
      <c r="K30" s="62">
        <f>DatosDelitos!O178</f>
        <v>4</v>
      </c>
      <c r="L30" s="62">
        <f>DatosDelitos!P178</f>
        <v>983</v>
      </c>
    </row>
    <row r="31" spans="2:12" ht="13.35" customHeight="1" x14ac:dyDescent="0.2">
      <c r="B31" s="240" t="s">
        <v>1644</v>
      </c>
      <c r="C31" s="240"/>
      <c r="D31" s="61">
        <f>DatosDelitos!C186</f>
        <v>320</v>
      </c>
      <c r="E31" s="62">
        <f>DatosDelitos!H186</f>
        <v>49</v>
      </c>
      <c r="F31" s="62">
        <f>DatosDelitos!I186</f>
        <v>42</v>
      </c>
      <c r="G31" s="62">
        <f>DatosDelitos!J186</f>
        <v>0</v>
      </c>
      <c r="H31" s="62">
        <f>DatosDelitos!K186</f>
        <v>0</v>
      </c>
      <c r="I31" s="62">
        <f>DatosDelitos!L186</f>
        <v>0</v>
      </c>
      <c r="J31" s="62">
        <f>DatosDelitos!M186</f>
        <v>0</v>
      </c>
      <c r="K31" s="62">
        <f>DatosDelitos!O186</f>
        <v>0</v>
      </c>
      <c r="L31" s="62">
        <f>DatosDelitos!P186</f>
        <v>24</v>
      </c>
    </row>
    <row r="32" spans="2:12" ht="13.35" customHeight="1" x14ac:dyDescent="0.2">
      <c r="B32" s="240" t="s">
        <v>1645</v>
      </c>
      <c r="C32" s="240"/>
      <c r="D32" s="61">
        <f>DatosDelitos!C201</f>
        <v>67</v>
      </c>
      <c r="E32" s="62">
        <f>DatosDelitos!H201</f>
        <v>14</v>
      </c>
      <c r="F32" s="62">
        <f>DatosDelitos!I201</f>
        <v>8</v>
      </c>
      <c r="G32" s="62">
        <f>DatosDelitos!J201</f>
        <v>0</v>
      </c>
      <c r="H32" s="62">
        <f>DatosDelitos!K201</f>
        <v>0</v>
      </c>
      <c r="I32" s="62">
        <f>DatosDelitos!L201</f>
        <v>1</v>
      </c>
      <c r="J32" s="62">
        <f>DatosDelitos!M201</f>
        <v>0</v>
      </c>
      <c r="K32" s="62">
        <f>DatosDelitos!O201</f>
        <v>0</v>
      </c>
      <c r="L32" s="62">
        <f>DatosDelitos!P201</f>
        <v>14</v>
      </c>
    </row>
    <row r="33" spans="2:13" ht="13.35" customHeight="1" x14ac:dyDescent="0.2">
      <c r="B33" s="240" t="s">
        <v>1646</v>
      </c>
      <c r="C33" s="240"/>
      <c r="D33" s="61">
        <f>DatosDelitos!C223</f>
        <v>855</v>
      </c>
      <c r="E33" s="62">
        <f>DatosDelitos!H223</f>
        <v>275</v>
      </c>
      <c r="F33" s="62">
        <f>DatosDelitos!I223</f>
        <v>245</v>
      </c>
      <c r="G33" s="62">
        <f>DatosDelitos!J223</f>
        <v>0</v>
      </c>
      <c r="H33" s="62">
        <f>DatosDelitos!K223</f>
        <v>0</v>
      </c>
      <c r="I33" s="62">
        <f>DatosDelitos!L223</f>
        <v>0</v>
      </c>
      <c r="J33" s="62">
        <f>DatosDelitos!M223</f>
        <v>0</v>
      </c>
      <c r="K33" s="62">
        <f>DatosDelitos!O223</f>
        <v>15</v>
      </c>
      <c r="L33" s="62">
        <f>DatosDelitos!P223</f>
        <v>127</v>
      </c>
    </row>
    <row r="34" spans="2:13" ht="13.35" customHeight="1" x14ac:dyDescent="0.2">
      <c r="B34" s="240" t="s">
        <v>1647</v>
      </c>
      <c r="C34" s="240"/>
      <c r="D34" s="61">
        <f>DatosDelitos!C244</f>
        <v>17</v>
      </c>
      <c r="E34" s="62">
        <f>DatosDelitos!H244</f>
        <v>4</v>
      </c>
      <c r="F34" s="62">
        <f>DatosDelitos!I244</f>
        <v>7</v>
      </c>
      <c r="G34" s="62">
        <f>DatosDelitos!J244</f>
        <v>0</v>
      </c>
      <c r="H34" s="62">
        <f>DatosDelitos!K244</f>
        <v>0</v>
      </c>
      <c r="I34" s="62">
        <f>DatosDelitos!L244</f>
        <v>1</v>
      </c>
      <c r="J34" s="62">
        <f>DatosDelitos!M244</f>
        <v>0</v>
      </c>
      <c r="K34" s="62">
        <f>DatosDelitos!O244</f>
        <v>0</v>
      </c>
      <c r="L34" s="62">
        <f>DatosDelitos!P244</f>
        <v>1</v>
      </c>
    </row>
    <row r="35" spans="2:13" ht="13.35" customHeight="1" x14ac:dyDescent="0.2">
      <c r="B35" s="240" t="s">
        <v>1648</v>
      </c>
      <c r="C35" s="240"/>
      <c r="D35" s="61">
        <f>DatosDelitos!C271</f>
        <v>546</v>
      </c>
      <c r="E35" s="62">
        <f>DatosDelitos!H271</f>
        <v>284</v>
      </c>
      <c r="F35" s="62">
        <f>DatosDelitos!I271</f>
        <v>216</v>
      </c>
      <c r="G35" s="62">
        <f>DatosDelitos!J271</f>
        <v>1</v>
      </c>
      <c r="H35" s="62">
        <f>DatosDelitos!K271</f>
        <v>0</v>
      </c>
      <c r="I35" s="62">
        <f>DatosDelitos!L271</f>
        <v>0</v>
      </c>
      <c r="J35" s="62">
        <f>DatosDelitos!M271</f>
        <v>0</v>
      </c>
      <c r="K35" s="62">
        <f>DatosDelitos!O271</f>
        <v>4</v>
      </c>
      <c r="L35" s="62">
        <f>DatosDelitos!P271</f>
        <v>175</v>
      </c>
    </row>
    <row r="36" spans="2:13" ht="38.25" customHeight="1" x14ac:dyDescent="0.2">
      <c r="B36" s="240" t="s">
        <v>1649</v>
      </c>
      <c r="C36" s="240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35" customHeight="1" x14ac:dyDescent="0.2">
      <c r="B37" s="240" t="s">
        <v>1650</v>
      </c>
      <c r="C37" s="240"/>
      <c r="D37" s="61">
        <f>DatosDelitos!C305</f>
        <v>2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35" customHeight="1" x14ac:dyDescent="0.2">
      <c r="B38" s="240" t="s">
        <v>1651</v>
      </c>
      <c r="C38" s="240"/>
      <c r="D38" s="61">
        <f>DatosDelitos!C312+DatosDelitos!C318+DatosDelitos!C320</f>
        <v>63</v>
      </c>
      <c r="E38" s="62">
        <f>DatosDelitos!H312+DatosDelitos!H318+DatosDelitos!H320</f>
        <v>6</v>
      </c>
      <c r="F38" s="62">
        <f>DatosDelitos!I312+DatosDelitos!I318+DatosDelitos!I320</f>
        <v>17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2">
        <f>DatosDelitos!P312+DatosDelitos!P318+DatosDelitos!P320</f>
        <v>3</v>
      </c>
    </row>
    <row r="39" spans="2:13" ht="13.35" customHeight="1" x14ac:dyDescent="0.2">
      <c r="B39" s="240" t="s">
        <v>1652</v>
      </c>
      <c r="C39" s="240"/>
      <c r="D39" s="61">
        <f>DatosDelitos!C323</f>
        <v>1310</v>
      </c>
      <c r="E39" s="62">
        <f>DatosDelitos!H323</f>
        <v>70</v>
      </c>
      <c r="F39" s="62">
        <f>DatosDelitos!I323</f>
        <v>14</v>
      </c>
      <c r="G39" s="62">
        <f>DatosDelitos!J323</f>
        <v>2</v>
      </c>
      <c r="H39" s="62">
        <f>DatosDelitos!K323</f>
        <v>0</v>
      </c>
      <c r="I39" s="62">
        <f>DatosDelitos!L323</f>
        <v>2</v>
      </c>
      <c r="J39" s="62">
        <f>DatosDelitos!M323</f>
        <v>0</v>
      </c>
      <c r="K39" s="62">
        <f>DatosDelitos!O323</f>
        <v>0</v>
      </c>
      <c r="L39" s="62">
        <f>DatosDelitos!P323</f>
        <v>15</v>
      </c>
    </row>
    <row r="40" spans="2:13" ht="13.35" customHeight="1" x14ac:dyDescent="0.2">
      <c r="B40" s="240" t="s">
        <v>1653</v>
      </c>
      <c r="C40" s="240"/>
      <c r="D40" s="61">
        <f>DatosDelitos!C325</f>
        <v>13</v>
      </c>
      <c r="E40" s="61">
        <f>DatosDelitos!H325</f>
        <v>1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0</v>
      </c>
      <c r="L40" s="61">
        <f>DatosDelitos!P325</f>
        <v>0</v>
      </c>
    </row>
    <row r="41" spans="2:13" ht="13.35" customHeight="1" x14ac:dyDescent="0.2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35" customHeight="1" x14ac:dyDescent="0.2">
      <c r="B42" s="240" t="s">
        <v>1654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" customHeight="1" thickBot="1" x14ac:dyDescent="0.25">
      <c r="B43" s="243" t="s">
        <v>956</v>
      </c>
      <c r="C43" s="243"/>
      <c r="D43" s="64">
        <f>SUM(D11:D42)</f>
        <v>17637</v>
      </c>
      <c r="E43" s="64">
        <f t="shared" ref="E43:L43" si="0">SUM(E11:E42)</f>
        <v>3502</v>
      </c>
      <c r="F43" s="64">
        <f t="shared" si="0"/>
        <v>2380</v>
      </c>
      <c r="G43" s="64">
        <f t="shared" si="0"/>
        <v>116</v>
      </c>
      <c r="H43" s="64">
        <f t="shared" si="0"/>
        <v>54</v>
      </c>
      <c r="I43" s="64">
        <f t="shared" si="0"/>
        <v>11</v>
      </c>
      <c r="J43" s="64">
        <f t="shared" si="0"/>
        <v>3</v>
      </c>
      <c r="K43" s="64">
        <f t="shared" si="0"/>
        <v>194</v>
      </c>
      <c r="L43" s="64">
        <f t="shared" si="0"/>
        <v>2188</v>
      </c>
    </row>
    <row r="46" spans="2:13" ht="15.75" x14ac:dyDescent="0.2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" thickBot="1" x14ac:dyDescent="0.25">
      <c r="D48" s="41" t="s">
        <v>1618</v>
      </c>
      <c r="E48" s="43" t="s">
        <v>1619</v>
      </c>
    </row>
    <row r="49" spans="2:5" ht="13.35" customHeight="1" x14ac:dyDescent="0.25">
      <c r="B49" s="242" t="s">
        <v>1656</v>
      </c>
      <c r="C49" s="242"/>
      <c r="D49" s="67">
        <f>DatosDelitos!F5</f>
        <v>1</v>
      </c>
      <c r="E49" s="67">
        <f>DatosDelitos!G5</f>
        <v>0</v>
      </c>
    </row>
    <row r="50" spans="2:5" ht="13.35" customHeight="1" x14ac:dyDescent="0.25">
      <c r="B50" s="242" t="s">
        <v>1657</v>
      </c>
      <c r="C50" s="242"/>
      <c r="D50" s="67">
        <f>DatosDelitos!F13-DatosDelitos!F17</f>
        <v>539</v>
      </c>
      <c r="E50" s="67">
        <f>DatosDelitos!G13-DatosDelitos!G17</f>
        <v>16</v>
      </c>
    </row>
    <row r="51" spans="2:5" ht="13.35" customHeight="1" x14ac:dyDescent="0.2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242" t="s">
        <v>1629</v>
      </c>
      <c r="C54" s="242"/>
      <c r="D54" s="67">
        <f>DatosDelitos!F17+DatosDelitos!F44</f>
        <v>777</v>
      </c>
      <c r="E54" s="67">
        <f>DatosDelitos!G17+DatosDelitos!G44</f>
        <v>271</v>
      </c>
    </row>
    <row r="55" spans="2:5" ht="13.35" customHeight="1" x14ac:dyDescent="0.25">
      <c r="B55" s="242" t="s">
        <v>1630</v>
      </c>
      <c r="C55" s="242"/>
      <c r="D55" s="67">
        <f>DatosDelitos!F30</f>
        <v>151</v>
      </c>
      <c r="E55" s="67">
        <f>DatosDelitos!G30</f>
        <v>67</v>
      </c>
    </row>
    <row r="56" spans="2:5" ht="13.35" customHeight="1" x14ac:dyDescent="0.25">
      <c r="B56" s="242" t="s">
        <v>1631</v>
      </c>
      <c r="C56" s="242"/>
      <c r="D56" s="67">
        <f>DatosDelitos!F42-DatosDelitos!F44</f>
        <v>1</v>
      </c>
      <c r="E56" s="67">
        <f>DatosDelitos!G42-DatosDelitos!G44</f>
        <v>0</v>
      </c>
    </row>
    <row r="57" spans="2:5" ht="13.35" customHeight="1" x14ac:dyDescent="0.25">
      <c r="B57" s="242" t="s">
        <v>1632</v>
      </c>
      <c r="C57" s="242"/>
      <c r="D57" s="67">
        <f>DatosDelitos!F50</f>
        <v>37</v>
      </c>
      <c r="E57" s="67">
        <f>DatosDelitos!G50</f>
        <v>14</v>
      </c>
    </row>
    <row r="58" spans="2:5" ht="13.35" customHeight="1" x14ac:dyDescent="0.25">
      <c r="B58" s="242" t="s">
        <v>1633</v>
      </c>
      <c r="C58" s="242"/>
      <c r="D58" s="67">
        <f>DatosDelitos!F72</f>
        <v>0</v>
      </c>
      <c r="E58" s="67">
        <f>DatosDelitos!G72</f>
        <v>0</v>
      </c>
    </row>
    <row r="59" spans="2:5" ht="27" customHeight="1" x14ac:dyDescent="0.25">
      <c r="B59" s="242" t="s">
        <v>1658</v>
      </c>
      <c r="C59" s="242"/>
      <c r="D59" s="67">
        <f>DatosDelitos!F74</f>
        <v>6</v>
      </c>
      <c r="E59" s="67">
        <f>DatosDelitos!G74</f>
        <v>1</v>
      </c>
    </row>
    <row r="60" spans="2:5" ht="13.35" customHeight="1" x14ac:dyDescent="0.25">
      <c r="B60" s="242" t="s">
        <v>1635</v>
      </c>
      <c r="C60" s="242"/>
      <c r="D60" s="67">
        <f>DatosDelitos!F82</f>
        <v>5</v>
      </c>
      <c r="E60" s="67">
        <f>DatosDelitos!G82</f>
        <v>1</v>
      </c>
    </row>
    <row r="61" spans="2:5" ht="13.35" customHeight="1" x14ac:dyDescent="0.25">
      <c r="B61" s="242" t="s">
        <v>1636</v>
      </c>
      <c r="C61" s="242"/>
      <c r="D61" s="67">
        <f>DatosDelitos!F85</f>
        <v>3</v>
      </c>
      <c r="E61" s="67">
        <f>DatosDelitos!G85</f>
        <v>2</v>
      </c>
    </row>
    <row r="62" spans="2:5" ht="13.35" customHeight="1" x14ac:dyDescent="0.25">
      <c r="B62" s="242" t="s">
        <v>978</v>
      </c>
      <c r="C62" s="242"/>
      <c r="D62" s="67">
        <f>DatosDelitos!F97</f>
        <v>329</v>
      </c>
      <c r="E62" s="67">
        <f>DatosDelitos!G97</f>
        <v>125</v>
      </c>
    </row>
    <row r="63" spans="2:5" ht="27" customHeight="1" x14ac:dyDescent="0.25">
      <c r="B63" s="242" t="s">
        <v>1659</v>
      </c>
      <c r="C63" s="242"/>
      <c r="D63" s="67">
        <f>DatosDelitos!F131</f>
        <v>0</v>
      </c>
      <c r="E63" s="67">
        <f>DatosDelitos!G131</f>
        <v>0</v>
      </c>
    </row>
    <row r="64" spans="2:5" ht="13.35" customHeight="1" x14ac:dyDescent="0.25">
      <c r="B64" s="242" t="s">
        <v>1638</v>
      </c>
      <c r="C64" s="242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242" t="s">
        <v>1639</v>
      </c>
      <c r="C65" s="242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242" t="s">
        <v>1640</v>
      </c>
      <c r="C66" s="242"/>
      <c r="D66" s="67">
        <f>DatosDelitos!F147</f>
        <v>1</v>
      </c>
      <c r="E66" s="67">
        <f>DatosDelitos!G147</f>
        <v>1</v>
      </c>
    </row>
    <row r="67" spans="2:5" ht="13.35" customHeight="1" x14ac:dyDescent="0.25">
      <c r="B67" s="242" t="s">
        <v>1641</v>
      </c>
      <c r="C67" s="242"/>
      <c r="D67" s="67">
        <f>DatosDelitos!F156+SUM(DatosDelitos!F167:G172)</f>
        <v>1</v>
      </c>
      <c r="E67" s="67">
        <f>DatosDelitos!G156+SUM(DatosDelitos!G167:H172)</f>
        <v>14</v>
      </c>
    </row>
    <row r="68" spans="2:5" ht="13.35" customHeight="1" x14ac:dyDescent="0.25">
      <c r="B68" s="242" t="s">
        <v>1642</v>
      </c>
      <c r="C68" s="242"/>
      <c r="D68" s="67">
        <f>SUM(DatosDelitos!F173:G177)</f>
        <v>8</v>
      </c>
      <c r="E68" s="67">
        <f>SUM(DatosDelitos!G173:H177)</f>
        <v>195</v>
      </c>
    </row>
    <row r="69" spans="2:5" ht="13.35" customHeight="1" x14ac:dyDescent="0.25">
      <c r="B69" s="242" t="s">
        <v>1643</v>
      </c>
      <c r="C69" s="242"/>
      <c r="D69" s="67">
        <f>DatosDelitos!F178</f>
        <v>1467</v>
      </c>
      <c r="E69" s="67">
        <f>DatosDelitos!G178</f>
        <v>1241</v>
      </c>
    </row>
    <row r="70" spans="2:5" ht="13.35" customHeight="1" x14ac:dyDescent="0.25">
      <c r="B70" s="242" t="s">
        <v>1644</v>
      </c>
      <c r="C70" s="242"/>
      <c r="D70" s="67">
        <f>DatosDelitos!F186</f>
        <v>21</v>
      </c>
      <c r="E70" s="67">
        <f>DatosDelitos!G186</f>
        <v>11</v>
      </c>
    </row>
    <row r="71" spans="2:5" ht="13.35" customHeight="1" x14ac:dyDescent="0.25">
      <c r="B71" s="242" t="s">
        <v>1645</v>
      </c>
      <c r="C71" s="242"/>
      <c r="D71" s="67">
        <f>DatosDelitos!F201</f>
        <v>19</v>
      </c>
      <c r="E71" s="67">
        <f>DatosDelitos!G201</f>
        <v>8</v>
      </c>
    </row>
    <row r="72" spans="2:5" ht="13.35" customHeight="1" x14ac:dyDescent="0.25">
      <c r="B72" s="242" t="s">
        <v>1646</v>
      </c>
      <c r="C72" s="242"/>
      <c r="D72" s="67">
        <f>DatosDelitos!F223</f>
        <v>392</v>
      </c>
      <c r="E72" s="67">
        <f>DatosDelitos!G223</f>
        <v>239</v>
      </c>
    </row>
    <row r="73" spans="2:5" ht="13.35" customHeight="1" x14ac:dyDescent="0.25">
      <c r="B73" s="242" t="s">
        <v>1647</v>
      </c>
      <c r="C73" s="242"/>
      <c r="D73" s="67">
        <f>DatosDelitos!F244</f>
        <v>0</v>
      </c>
      <c r="E73" s="67">
        <f>DatosDelitos!G244</f>
        <v>0</v>
      </c>
    </row>
    <row r="74" spans="2:5" ht="13.35" customHeight="1" x14ac:dyDescent="0.25">
      <c r="B74" s="242" t="s">
        <v>1648</v>
      </c>
      <c r="C74" s="242"/>
      <c r="D74" s="67">
        <f>DatosDelitos!F271</f>
        <v>278</v>
      </c>
      <c r="E74" s="67">
        <f>DatosDelitos!G271</f>
        <v>124</v>
      </c>
    </row>
    <row r="75" spans="2:5" ht="38.25" customHeight="1" x14ac:dyDescent="0.25">
      <c r="B75" s="242" t="s">
        <v>1649</v>
      </c>
      <c r="C75" s="242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242" t="s">
        <v>1650</v>
      </c>
      <c r="C76" s="242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242" t="s">
        <v>1651</v>
      </c>
      <c r="C77" s="242"/>
      <c r="D77" s="67">
        <f>DatosDelitos!F312+DatosDelitos!F318+DatosDelitos!F320</f>
        <v>7</v>
      </c>
      <c r="E77" s="67">
        <f>DatosDelitos!G312+DatosDelitos!G318+DatosDelitos!G320</f>
        <v>6</v>
      </c>
    </row>
    <row r="78" spans="2:5" ht="14.1" customHeight="1" x14ac:dyDescent="0.25">
      <c r="B78" s="242" t="s">
        <v>1652</v>
      </c>
      <c r="C78" s="242"/>
      <c r="D78" s="67">
        <f>DatosDelitos!F323</f>
        <v>42</v>
      </c>
      <c r="E78" s="67">
        <f>DatosDelitos!G323</f>
        <v>12</v>
      </c>
    </row>
    <row r="79" spans="2:5" ht="15" customHeight="1" x14ac:dyDescent="0.25">
      <c r="B79" s="244" t="s">
        <v>1653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2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25">
      <c r="B81" s="244" t="s">
        <v>1654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25">
      <c r="B82" s="244" t="s">
        <v>1660</v>
      </c>
      <c r="C82" s="244"/>
      <c r="D82" s="67">
        <f>SUM(D49:D81)</f>
        <v>4085</v>
      </c>
      <c r="E82" s="67">
        <f>SUM(E49:E81)</f>
        <v>2348</v>
      </c>
    </row>
    <row r="84" spans="2:13" s="70" customFormat="1" ht="15.75" x14ac:dyDescent="0.2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5.5" x14ac:dyDescent="0.2">
      <c r="D86" s="71" t="s">
        <v>315</v>
      </c>
    </row>
    <row r="87" spans="2:13" ht="13.35" customHeight="1" x14ac:dyDescent="0.25">
      <c r="B87" s="242" t="s">
        <v>1628</v>
      </c>
      <c r="C87" s="242"/>
      <c r="D87" s="67">
        <f>DatosDelitos!N5+DatosDelitos!N13-DatosDelitos!N17</f>
        <v>0</v>
      </c>
    </row>
    <row r="88" spans="2:13" ht="13.35" customHeight="1" x14ac:dyDescent="0.25">
      <c r="B88" s="242" t="s">
        <v>329</v>
      </c>
      <c r="C88" s="242"/>
      <c r="D88" s="67">
        <f>DatosDelitos!N10</f>
        <v>0</v>
      </c>
    </row>
    <row r="89" spans="2:13" ht="13.35" customHeight="1" x14ac:dyDescent="0.25">
      <c r="B89" s="242" t="s">
        <v>347</v>
      </c>
      <c r="C89" s="242"/>
      <c r="D89" s="67">
        <f>DatosDelitos!N20</f>
        <v>0</v>
      </c>
    </row>
    <row r="90" spans="2:13" ht="13.35" customHeight="1" x14ac:dyDescent="0.25">
      <c r="B90" s="242" t="s">
        <v>352</v>
      </c>
      <c r="C90" s="242"/>
      <c r="D90" s="67">
        <f>DatosDelitos!N23</f>
        <v>0</v>
      </c>
    </row>
    <row r="91" spans="2:13" ht="13.35" customHeight="1" x14ac:dyDescent="0.25">
      <c r="B91" s="242" t="s">
        <v>1662</v>
      </c>
      <c r="C91" s="242"/>
      <c r="D91" s="67">
        <f>SUM(DatosDelitos!N17,DatosDelitos!N44)</f>
        <v>2</v>
      </c>
    </row>
    <row r="92" spans="2:13" ht="13.35" customHeight="1" x14ac:dyDescent="0.25">
      <c r="B92" s="242" t="s">
        <v>1630</v>
      </c>
      <c r="C92" s="242"/>
      <c r="D92" s="67">
        <f>DatosDelitos!N30</f>
        <v>8</v>
      </c>
    </row>
    <row r="93" spans="2:13" ht="13.35" customHeight="1" x14ac:dyDescent="0.25">
      <c r="B93" s="242" t="s">
        <v>1631</v>
      </c>
      <c r="C93" s="242"/>
      <c r="D93" s="67">
        <f>DatosDelitos!N42-DatosDelitos!N44</f>
        <v>2</v>
      </c>
    </row>
    <row r="94" spans="2:13" ht="13.35" customHeight="1" x14ac:dyDescent="0.25">
      <c r="B94" s="242" t="s">
        <v>1632</v>
      </c>
      <c r="C94" s="242"/>
      <c r="D94" s="67">
        <f>DatosDelitos!N50</f>
        <v>19</v>
      </c>
    </row>
    <row r="95" spans="2:13" ht="13.35" customHeight="1" x14ac:dyDescent="0.25">
      <c r="B95" s="242" t="s">
        <v>1633</v>
      </c>
      <c r="C95" s="242"/>
      <c r="D95" s="67">
        <f>DatosDelitos!N72</f>
        <v>0</v>
      </c>
    </row>
    <row r="96" spans="2:13" ht="27" customHeight="1" x14ac:dyDescent="0.25">
      <c r="B96" s="242" t="s">
        <v>1658</v>
      </c>
      <c r="C96" s="242"/>
      <c r="D96" s="67">
        <f>DatosDelitos!N74</f>
        <v>1</v>
      </c>
    </row>
    <row r="97" spans="2:4" ht="13.35" customHeight="1" x14ac:dyDescent="0.25">
      <c r="B97" s="242" t="s">
        <v>1635</v>
      </c>
      <c r="C97" s="242"/>
      <c r="D97" s="67">
        <f>DatosDelitos!N82</f>
        <v>1</v>
      </c>
    </row>
    <row r="98" spans="2:4" ht="13.35" customHeight="1" x14ac:dyDescent="0.25">
      <c r="B98" s="242" t="s">
        <v>1636</v>
      </c>
      <c r="C98" s="242"/>
      <c r="D98" s="67">
        <f>DatosDelitos!N85</f>
        <v>16</v>
      </c>
    </row>
    <row r="99" spans="2:4" ht="13.35" customHeight="1" x14ac:dyDescent="0.25">
      <c r="B99" s="242" t="s">
        <v>978</v>
      </c>
      <c r="C99" s="242"/>
      <c r="D99" s="67">
        <f>DatosDelitos!N97</f>
        <v>6</v>
      </c>
    </row>
    <row r="100" spans="2:4" ht="27" customHeight="1" x14ac:dyDescent="0.25">
      <c r="B100" s="242" t="s">
        <v>1659</v>
      </c>
      <c r="C100" s="242"/>
      <c r="D100" s="67">
        <f>DatosDelitos!N131</f>
        <v>4</v>
      </c>
    </row>
    <row r="101" spans="2:4" ht="13.35" customHeight="1" x14ac:dyDescent="0.25">
      <c r="B101" s="242" t="s">
        <v>1638</v>
      </c>
      <c r="C101" s="242"/>
      <c r="D101" s="67">
        <f>DatosDelitos!N137</f>
        <v>0</v>
      </c>
    </row>
    <row r="102" spans="2:4" ht="13.35" customHeight="1" x14ac:dyDescent="0.25">
      <c r="B102" s="242" t="s">
        <v>1639</v>
      </c>
      <c r="C102" s="242"/>
      <c r="D102" s="67">
        <f>DatosDelitos!N144</f>
        <v>1</v>
      </c>
    </row>
    <row r="103" spans="2:4" ht="13.35" customHeight="1" x14ac:dyDescent="0.25">
      <c r="B103" s="242" t="s">
        <v>1663</v>
      </c>
      <c r="C103" s="242"/>
      <c r="D103" s="67">
        <f>DatosDelitos!N148</f>
        <v>0</v>
      </c>
    </row>
    <row r="104" spans="2:4" ht="13.35" customHeight="1" x14ac:dyDescent="0.25">
      <c r="B104" s="242" t="s">
        <v>1206</v>
      </c>
      <c r="C104" s="242"/>
      <c r="D104" s="67">
        <f>SUM(DatosDelitos!N149,DatosDelitos!N150)</f>
        <v>1</v>
      </c>
    </row>
    <row r="105" spans="2:4" ht="13.35" customHeight="1" x14ac:dyDescent="0.25">
      <c r="B105" s="242" t="s">
        <v>1204</v>
      </c>
      <c r="C105" s="242"/>
      <c r="D105" s="67">
        <f>SUM(DatosDelitos!N151:N155)</f>
        <v>12</v>
      </c>
    </row>
    <row r="106" spans="2:4" ht="13.35" customHeight="1" x14ac:dyDescent="0.25">
      <c r="B106" s="242" t="s">
        <v>1641</v>
      </c>
      <c r="C106" s="242"/>
      <c r="D106" s="67">
        <f>SUM(SUM(DatosDelitos!N157:N160),SUM(DatosDelitos!N167:N172))</f>
        <v>0</v>
      </c>
    </row>
    <row r="107" spans="2:4" ht="13.35" customHeight="1" x14ac:dyDescent="0.25">
      <c r="B107" s="242" t="s">
        <v>1664</v>
      </c>
      <c r="C107" s="242"/>
      <c r="D107" s="67">
        <f>SUM(DatosDelitos!N161:N165)</f>
        <v>3</v>
      </c>
    </row>
    <row r="108" spans="2:4" ht="13.35" customHeight="1" x14ac:dyDescent="0.25">
      <c r="B108" s="242" t="s">
        <v>1642</v>
      </c>
      <c r="C108" s="242"/>
      <c r="D108" s="67">
        <f>SUM(DatosDelitos!N173:N177)</f>
        <v>0</v>
      </c>
    </row>
    <row r="109" spans="2:4" ht="13.35" customHeight="1" x14ac:dyDescent="0.25">
      <c r="B109" s="242" t="s">
        <v>1643</v>
      </c>
      <c r="C109" s="242"/>
      <c r="D109" s="67">
        <f>DatosDelitos!N178</f>
        <v>0</v>
      </c>
    </row>
    <row r="110" spans="2:4" ht="13.35" customHeight="1" x14ac:dyDescent="0.25">
      <c r="B110" s="242" t="s">
        <v>1644</v>
      </c>
      <c r="C110" s="242"/>
      <c r="D110" s="67">
        <f>DatosDelitos!N186</f>
        <v>2</v>
      </c>
    </row>
    <row r="111" spans="2:4" ht="13.35" customHeight="1" x14ac:dyDescent="0.25">
      <c r="B111" s="242" t="s">
        <v>1645</v>
      </c>
      <c r="C111" s="242"/>
      <c r="D111" s="67">
        <f>DatosDelitos!N201</f>
        <v>5</v>
      </c>
    </row>
    <row r="112" spans="2:4" ht="13.35" customHeight="1" x14ac:dyDescent="0.25">
      <c r="B112" s="242" t="s">
        <v>1646</v>
      </c>
      <c r="C112" s="242"/>
      <c r="D112" s="67">
        <f>DatosDelitos!N223</f>
        <v>4</v>
      </c>
    </row>
    <row r="113" spans="2:4" ht="13.35" customHeight="1" x14ac:dyDescent="0.25">
      <c r="B113" s="242" t="s">
        <v>1647</v>
      </c>
      <c r="C113" s="242"/>
      <c r="D113" s="67">
        <f>DatosDelitos!N244</f>
        <v>4</v>
      </c>
    </row>
    <row r="114" spans="2:4" ht="13.35" customHeight="1" x14ac:dyDescent="0.25">
      <c r="B114" s="242" t="s">
        <v>1648</v>
      </c>
      <c r="C114" s="242"/>
      <c r="D114" s="67">
        <f>DatosDelitos!N271</f>
        <v>0</v>
      </c>
    </row>
    <row r="115" spans="2:4" ht="38.25" customHeight="1" x14ac:dyDescent="0.25">
      <c r="B115" s="242" t="s">
        <v>1649</v>
      </c>
      <c r="C115" s="242"/>
      <c r="D115" s="67">
        <f>DatosDelitos!N301</f>
        <v>0</v>
      </c>
    </row>
    <row r="116" spans="2:4" ht="13.35" customHeight="1" x14ac:dyDescent="0.25">
      <c r="B116" s="242" t="s">
        <v>1650</v>
      </c>
      <c r="C116" s="242"/>
      <c r="D116" s="67">
        <f>DatosDelitos!N305</f>
        <v>0</v>
      </c>
    </row>
    <row r="117" spans="2:4" ht="13.35" customHeight="1" x14ac:dyDescent="0.25">
      <c r="B117" s="242" t="s">
        <v>1651</v>
      </c>
      <c r="C117" s="242"/>
      <c r="D117" s="67">
        <f>DatosDelitos!N312+DatosDelitos!N320</f>
        <v>0</v>
      </c>
    </row>
    <row r="118" spans="2:4" ht="13.35" customHeight="1" x14ac:dyDescent="0.25">
      <c r="B118" s="242" t="s">
        <v>918</v>
      </c>
      <c r="C118" s="242"/>
      <c r="D118" s="67">
        <f>DatosDelitos!N318</f>
        <v>208</v>
      </c>
    </row>
    <row r="119" spans="2:4" ht="14.1" customHeight="1" x14ac:dyDescent="0.25">
      <c r="B119" s="242" t="s">
        <v>1652</v>
      </c>
      <c r="C119" s="242"/>
      <c r="D119" s="67">
        <f>DatosDelitos!N323</f>
        <v>0</v>
      </c>
    </row>
    <row r="120" spans="2:4" ht="12.75" customHeight="1" x14ac:dyDescent="0.25">
      <c r="B120" s="244" t="s">
        <v>1653</v>
      </c>
      <c r="C120" s="244"/>
      <c r="D120" s="67">
        <f>DatosDelitos!N325</f>
        <v>0</v>
      </c>
    </row>
    <row r="121" spans="2:4" ht="15" customHeight="1" x14ac:dyDescent="0.25">
      <c r="B121" s="244" t="s">
        <v>952</v>
      </c>
      <c r="C121" s="244"/>
      <c r="D121" s="67">
        <f>DatosDelitos!N337</f>
        <v>0</v>
      </c>
    </row>
    <row r="122" spans="2:4" ht="15" customHeight="1" x14ac:dyDescent="0.25">
      <c r="B122" s="244" t="s">
        <v>1654</v>
      </c>
      <c r="C122" s="244"/>
      <c r="D122" s="67">
        <f>DatosDelitos!N339</f>
        <v>0</v>
      </c>
    </row>
    <row r="123" spans="2:4" ht="15" customHeight="1" x14ac:dyDescent="0.25">
      <c r="B123" s="242" t="s">
        <v>1660</v>
      </c>
      <c r="C123" s="242"/>
      <c r="D123" s="67">
        <f>SUM(D87:D122)</f>
        <v>299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6" t="s">
        <v>318</v>
      </c>
      <c r="B5" s="197"/>
      <c r="C5" s="22">
        <v>54</v>
      </c>
      <c r="D5" s="22">
        <v>50</v>
      </c>
      <c r="E5" s="23">
        <v>0.08</v>
      </c>
      <c r="F5" s="22">
        <v>1</v>
      </c>
      <c r="G5" s="22">
        <v>0</v>
      </c>
      <c r="H5" s="22">
        <v>16</v>
      </c>
      <c r="I5" s="22">
        <v>11</v>
      </c>
      <c r="J5" s="22">
        <v>8</v>
      </c>
      <c r="K5" s="22">
        <v>6</v>
      </c>
      <c r="L5" s="22">
        <v>2</v>
      </c>
      <c r="M5" s="22">
        <v>0</v>
      </c>
      <c r="N5" s="22">
        <v>0</v>
      </c>
      <c r="O5" s="22">
        <v>17</v>
      </c>
      <c r="P5" s="24">
        <v>4</v>
      </c>
    </row>
    <row r="6" spans="1:16" x14ac:dyDescent="0.25">
      <c r="A6" s="25" t="s">
        <v>319</v>
      </c>
      <c r="B6" s="25" t="s">
        <v>320</v>
      </c>
      <c r="C6" s="12">
        <v>38</v>
      </c>
      <c r="D6" s="12">
        <v>28</v>
      </c>
      <c r="E6" s="26">
        <v>0.35714285714285698</v>
      </c>
      <c r="F6" s="12">
        <v>1</v>
      </c>
      <c r="G6" s="12">
        <v>0</v>
      </c>
      <c r="H6" s="12">
        <v>10</v>
      </c>
      <c r="I6" s="12">
        <v>7</v>
      </c>
      <c r="J6" s="12">
        <v>8</v>
      </c>
      <c r="K6" s="12">
        <v>5</v>
      </c>
      <c r="L6" s="12">
        <v>1</v>
      </c>
      <c r="M6" s="12">
        <v>0</v>
      </c>
      <c r="N6" s="12">
        <v>0</v>
      </c>
      <c r="O6" s="12">
        <v>15</v>
      </c>
      <c r="P6" s="20">
        <v>1</v>
      </c>
    </row>
    <row r="7" spans="1:16" x14ac:dyDescent="0.25">
      <c r="A7" s="25" t="s">
        <v>321</v>
      </c>
      <c r="B7" s="25" t="s">
        <v>322</v>
      </c>
      <c r="C7" s="12">
        <v>3</v>
      </c>
      <c r="D7" s="12">
        <v>4</v>
      </c>
      <c r="E7" s="26">
        <v>-0.25</v>
      </c>
      <c r="F7" s="12">
        <v>0</v>
      </c>
      <c r="G7" s="12">
        <v>0</v>
      </c>
      <c r="H7" s="12">
        <v>1</v>
      </c>
      <c r="I7" s="12">
        <v>1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1</v>
      </c>
      <c r="P7" s="20">
        <v>0</v>
      </c>
    </row>
    <row r="8" spans="1:16" x14ac:dyDescent="0.25">
      <c r="A8" s="25" t="s">
        <v>323</v>
      </c>
      <c r="B8" s="25" t="s">
        <v>324</v>
      </c>
      <c r="C8" s="12">
        <v>8</v>
      </c>
      <c r="D8" s="12">
        <v>18</v>
      </c>
      <c r="E8" s="26">
        <v>-0.55555555555555503</v>
      </c>
      <c r="F8" s="12">
        <v>0</v>
      </c>
      <c r="G8" s="12">
        <v>0</v>
      </c>
      <c r="H8" s="12">
        <v>5</v>
      </c>
      <c r="I8" s="12">
        <v>3</v>
      </c>
      <c r="J8" s="12">
        <v>0</v>
      </c>
      <c r="K8" s="12">
        <v>0</v>
      </c>
      <c r="L8" s="12">
        <v>1</v>
      </c>
      <c r="M8" s="12">
        <v>0</v>
      </c>
      <c r="N8" s="12">
        <v>0</v>
      </c>
      <c r="O8" s="12">
        <v>1</v>
      </c>
      <c r="P8" s="20">
        <v>3</v>
      </c>
    </row>
    <row r="9" spans="1:16" x14ac:dyDescent="0.25">
      <c r="A9" s="25" t="s">
        <v>325</v>
      </c>
      <c r="B9" s="25" t="s">
        <v>326</v>
      </c>
      <c r="C9" s="12">
        <v>5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6" t="s">
        <v>327</v>
      </c>
      <c r="B10" s="197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6" t="s">
        <v>332</v>
      </c>
      <c r="B13" s="197"/>
      <c r="C13" s="22">
        <v>4641</v>
      </c>
      <c r="D13" s="22">
        <v>4783</v>
      </c>
      <c r="E13" s="23">
        <v>-2.96884800334518E-2</v>
      </c>
      <c r="F13" s="22">
        <v>955</v>
      </c>
      <c r="G13" s="22">
        <v>200</v>
      </c>
      <c r="H13" s="22">
        <v>504</v>
      </c>
      <c r="I13" s="22">
        <v>349</v>
      </c>
      <c r="J13" s="22">
        <v>23</v>
      </c>
      <c r="K13" s="22">
        <v>14</v>
      </c>
      <c r="L13" s="22">
        <v>1</v>
      </c>
      <c r="M13" s="22">
        <v>0</v>
      </c>
      <c r="N13" s="22">
        <v>1</v>
      </c>
      <c r="O13" s="22">
        <v>36</v>
      </c>
      <c r="P13" s="24">
        <v>233</v>
      </c>
    </row>
    <row r="14" spans="1:16" x14ac:dyDescent="0.25">
      <c r="A14" s="25" t="s">
        <v>333</v>
      </c>
      <c r="B14" s="25" t="s">
        <v>334</v>
      </c>
      <c r="C14" s="12">
        <v>2941</v>
      </c>
      <c r="D14" s="12">
        <v>2631</v>
      </c>
      <c r="E14" s="26">
        <v>0.117825921702775</v>
      </c>
      <c r="F14" s="12">
        <v>108</v>
      </c>
      <c r="G14" s="12">
        <v>15</v>
      </c>
      <c r="H14" s="12">
        <v>267</v>
      </c>
      <c r="I14" s="12">
        <v>169</v>
      </c>
      <c r="J14" s="12">
        <v>9</v>
      </c>
      <c r="K14" s="12">
        <v>5</v>
      </c>
      <c r="L14" s="12">
        <v>0</v>
      </c>
      <c r="M14" s="12">
        <v>0</v>
      </c>
      <c r="N14" s="12">
        <v>0</v>
      </c>
      <c r="O14" s="12">
        <v>16</v>
      </c>
      <c r="P14" s="20">
        <v>94</v>
      </c>
    </row>
    <row r="15" spans="1:16" x14ac:dyDescent="0.25">
      <c r="A15" s="25" t="s">
        <v>335</v>
      </c>
      <c r="B15" s="25" t="s">
        <v>336</v>
      </c>
      <c r="C15" s="12">
        <v>6</v>
      </c>
      <c r="D15" s="12">
        <v>14</v>
      </c>
      <c r="E15" s="26">
        <v>-0.57142857142857095</v>
      </c>
      <c r="F15" s="12">
        <v>424</v>
      </c>
      <c r="G15" s="12">
        <v>0</v>
      </c>
      <c r="H15" s="12">
        <v>1</v>
      </c>
      <c r="I15" s="12">
        <v>10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5</v>
      </c>
    </row>
    <row r="16" spans="1:16" x14ac:dyDescent="0.25">
      <c r="A16" s="25" t="s">
        <v>337</v>
      </c>
      <c r="B16" s="25" t="s">
        <v>338</v>
      </c>
      <c r="C16" s="12">
        <v>648</v>
      </c>
      <c r="D16" s="12">
        <v>1108</v>
      </c>
      <c r="E16" s="26">
        <v>-0.415162454873646</v>
      </c>
      <c r="F16" s="12">
        <v>6</v>
      </c>
      <c r="G16" s="12">
        <v>1</v>
      </c>
      <c r="H16" s="12">
        <v>16</v>
      </c>
      <c r="I16" s="12">
        <v>12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20">
        <v>8</v>
      </c>
    </row>
    <row r="17" spans="1:16" ht="33.75" x14ac:dyDescent="0.25">
      <c r="A17" s="25" t="s">
        <v>339</v>
      </c>
      <c r="B17" s="25" t="s">
        <v>340</v>
      </c>
      <c r="C17" s="12">
        <v>1038</v>
      </c>
      <c r="D17" s="12">
        <v>1023</v>
      </c>
      <c r="E17" s="26">
        <v>1.46627565982405E-2</v>
      </c>
      <c r="F17" s="12">
        <v>416</v>
      </c>
      <c r="G17" s="12">
        <v>184</v>
      </c>
      <c r="H17" s="12">
        <v>220</v>
      </c>
      <c r="I17" s="12">
        <v>157</v>
      </c>
      <c r="J17" s="12">
        <v>13</v>
      </c>
      <c r="K17" s="12">
        <v>9</v>
      </c>
      <c r="L17" s="12">
        <v>0</v>
      </c>
      <c r="M17" s="12">
        <v>0</v>
      </c>
      <c r="N17" s="12">
        <v>1</v>
      </c>
      <c r="O17" s="12">
        <v>16</v>
      </c>
      <c r="P17" s="20">
        <v>126</v>
      </c>
    </row>
    <row r="18" spans="1:16" x14ac:dyDescent="0.25">
      <c r="A18" s="25" t="s">
        <v>341</v>
      </c>
      <c r="B18" s="25" t="s">
        <v>342</v>
      </c>
      <c r="C18" s="12">
        <v>8</v>
      </c>
      <c r="D18" s="12">
        <v>7</v>
      </c>
      <c r="E18" s="26">
        <v>0.14285714285714299</v>
      </c>
      <c r="F18" s="12">
        <v>1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4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6" t="s">
        <v>345</v>
      </c>
      <c r="B20" s="197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6" t="s">
        <v>350</v>
      </c>
      <c r="B23" s="197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6" t="s">
        <v>363</v>
      </c>
      <c r="B30" s="197"/>
      <c r="C30" s="22">
        <v>1056</v>
      </c>
      <c r="D30" s="22">
        <v>966</v>
      </c>
      <c r="E30" s="23">
        <v>9.3167701863354005E-2</v>
      </c>
      <c r="F30" s="22">
        <v>151</v>
      </c>
      <c r="G30" s="22">
        <v>67</v>
      </c>
      <c r="H30" s="22">
        <v>187</v>
      </c>
      <c r="I30" s="22">
        <v>77</v>
      </c>
      <c r="J30" s="22">
        <v>6</v>
      </c>
      <c r="K30" s="22">
        <v>7</v>
      </c>
      <c r="L30" s="22">
        <v>0</v>
      </c>
      <c r="M30" s="22">
        <v>0</v>
      </c>
      <c r="N30" s="22">
        <v>8</v>
      </c>
      <c r="O30" s="22">
        <v>14</v>
      </c>
      <c r="P30" s="24">
        <v>112</v>
      </c>
    </row>
    <row r="31" spans="1:16" x14ac:dyDescent="0.25">
      <c r="A31" s="25" t="s">
        <v>364</v>
      </c>
      <c r="B31" s="25" t="s">
        <v>365</v>
      </c>
      <c r="C31" s="12">
        <v>8</v>
      </c>
      <c r="D31" s="12">
        <v>9</v>
      </c>
      <c r="E31" s="26">
        <v>-0.11111111111111099</v>
      </c>
      <c r="F31" s="12">
        <v>1</v>
      </c>
      <c r="G31" s="12">
        <v>0</v>
      </c>
      <c r="H31" s="12">
        <v>2</v>
      </c>
      <c r="I31" s="12">
        <v>1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4</v>
      </c>
      <c r="P31" s="20">
        <v>1</v>
      </c>
    </row>
    <row r="32" spans="1:16" x14ac:dyDescent="0.25">
      <c r="A32" s="25" t="s">
        <v>366</v>
      </c>
      <c r="B32" s="25" t="s">
        <v>367</v>
      </c>
      <c r="C32" s="12">
        <v>6</v>
      </c>
      <c r="D32" s="12">
        <v>0</v>
      </c>
      <c r="E32" s="26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377</v>
      </c>
      <c r="D33" s="12">
        <v>361</v>
      </c>
      <c r="E33" s="26">
        <v>4.4321329639889197E-2</v>
      </c>
      <c r="F33" s="12">
        <v>17</v>
      </c>
      <c r="G33" s="12">
        <v>16</v>
      </c>
      <c r="H33" s="12">
        <v>78</v>
      </c>
      <c r="I33" s="12">
        <v>18</v>
      </c>
      <c r="J33" s="12">
        <v>1</v>
      </c>
      <c r="K33" s="12">
        <v>3</v>
      </c>
      <c r="L33" s="12">
        <v>0</v>
      </c>
      <c r="M33" s="12">
        <v>0</v>
      </c>
      <c r="N33" s="12">
        <v>3</v>
      </c>
      <c r="O33" s="12">
        <v>6</v>
      </c>
      <c r="P33" s="20">
        <v>30</v>
      </c>
    </row>
    <row r="34" spans="1:16" x14ac:dyDescent="0.25">
      <c r="A34" s="25" t="s">
        <v>370</v>
      </c>
      <c r="B34" s="25" t="s">
        <v>371</v>
      </c>
      <c r="C34" s="12">
        <v>40</v>
      </c>
      <c r="D34" s="12">
        <v>70</v>
      </c>
      <c r="E34" s="26">
        <v>-0.42857142857142799</v>
      </c>
      <c r="F34" s="12">
        <v>5</v>
      </c>
      <c r="G34" s="12">
        <v>14</v>
      </c>
      <c r="H34" s="12">
        <v>20</v>
      </c>
      <c r="I34" s="12">
        <v>6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3</v>
      </c>
    </row>
    <row r="35" spans="1:16" x14ac:dyDescent="0.25">
      <c r="A35" s="25" t="s">
        <v>372</v>
      </c>
      <c r="B35" s="25" t="s">
        <v>373</v>
      </c>
      <c r="C35" s="12">
        <v>250</v>
      </c>
      <c r="D35" s="12">
        <v>203</v>
      </c>
      <c r="E35" s="26">
        <v>0.231527093596059</v>
      </c>
      <c r="F35" s="12">
        <v>26</v>
      </c>
      <c r="G35" s="12">
        <v>2</v>
      </c>
      <c r="H35" s="12">
        <v>17</v>
      </c>
      <c r="I35" s="12">
        <v>11</v>
      </c>
      <c r="J35" s="12">
        <v>0</v>
      </c>
      <c r="K35" s="12">
        <v>0</v>
      </c>
      <c r="L35" s="12">
        <v>0</v>
      </c>
      <c r="M35" s="12">
        <v>0</v>
      </c>
      <c r="N35" s="12">
        <v>4</v>
      </c>
      <c r="O35" s="12">
        <v>2</v>
      </c>
      <c r="P35" s="20">
        <v>9</v>
      </c>
    </row>
    <row r="36" spans="1:16" ht="22.5" x14ac:dyDescent="0.25">
      <c r="A36" s="25" t="s">
        <v>374</v>
      </c>
      <c r="B36" s="25" t="s">
        <v>375</v>
      </c>
      <c r="C36" s="12">
        <v>100</v>
      </c>
      <c r="D36" s="12">
        <v>70</v>
      </c>
      <c r="E36" s="26">
        <v>0.42857142857142799</v>
      </c>
      <c r="F36" s="12">
        <v>40</v>
      </c>
      <c r="G36" s="12">
        <v>12</v>
      </c>
      <c r="H36" s="12">
        <v>29</v>
      </c>
      <c r="I36" s="12">
        <v>12</v>
      </c>
      <c r="J36" s="12">
        <v>0</v>
      </c>
      <c r="K36" s="12">
        <v>2</v>
      </c>
      <c r="L36" s="12">
        <v>0</v>
      </c>
      <c r="M36" s="12">
        <v>0</v>
      </c>
      <c r="N36" s="12">
        <v>0</v>
      </c>
      <c r="O36" s="12">
        <v>2</v>
      </c>
      <c r="P36" s="20">
        <v>29</v>
      </c>
    </row>
    <row r="37" spans="1:16" ht="22.5" x14ac:dyDescent="0.25">
      <c r="A37" s="25" t="s">
        <v>376</v>
      </c>
      <c r="B37" s="25" t="s">
        <v>377</v>
      </c>
      <c r="C37" s="12">
        <v>95</v>
      </c>
      <c r="D37" s="12">
        <v>63</v>
      </c>
      <c r="E37" s="26">
        <v>0.50793650793650802</v>
      </c>
      <c r="F37" s="12">
        <v>34</v>
      </c>
      <c r="G37" s="12">
        <v>20</v>
      </c>
      <c r="H37" s="12">
        <v>10</v>
      </c>
      <c r="I37" s="12">
        <v>9</v>
      </c>
      <c r="J37" s="12">
        <v>0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 s="20">
        <v>17</v>
      </c>
    </row>
    <row r="38" spans="1:16" ht="22.5" x14ac:dyDescent="0.25">
      <c r="A38" s="25" t="s">
        <v>378</v>
      </c>
      <c r="B38" s="25" t="s">
        <v>379</v>
      </c>
      <c r="C38" s="12">
        <v>41</v>
      </c>
      <c r="D38" s="12">
        <v>44</v>
      </c>
      <c r="E38" s="26">
        <v>-6.8181818181818205E-2</v>
      </c>
      <c r="F38" s="12">
        <v>18</v>
      </c>
      <c r="G38" s="12">
        <v>2</v>
      </c>
      <c r="H38" s="12">
        <v>8</v>
      </c>
      <c r="I38" s="12">
        <v>7</v>
      </c>
      <c r="J38" s="12">
        <v>3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18</v>
      </c>
    </row>
    <row r="39" spans="1:16" ht="33.75" x14ac:dyDescent="0.25">
      <c r="A39" s="25" t="s">
        <v>380</v>
      </c>
      <c r="B39" s="25" t="s">
        <v>381</v>
      </c>
      <c r="C39" s="12">
        <v>1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3</v>
      </c>
      <c r="E40" s="26">
        <v>-1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138</v>
      </c>
      <c r="D41" s="12">
        <v>143</v>
      </c>
      <c r="E41" s="26">
        <v>-3.4965034965035002E-2</v>
      </c>
      <c r="F41" s="12">
        <v>10</v>
      </c>
      <c r="G41" s="12">
        <v>1</v>
      </c>
      <c r="H41" s="12">
        <v>23</v>
      </c>
      <c r="I41" s="12">
        <v>13</v>
      </c>
      <c r="J41" s="12">
        <v>1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0">
        <v>5</v>
      </c>
    </row>
    <row r="42" spans="1:16" x14ac:dyDescent="0.25">
      <c r="A42" s="196" t="s">
        <v>386</v>
      </c>
      <c r="B42" s="197"/>
      <c r="C42" s="22">
        <v>898</v>
      </c>
      <c r="D42" s="22">
        <v>788</v>
      </c>
      <c r="E42" s="23">
        <v>0.13959390862944199</v>
      </c>
      <c r="F42" s="22">
        <v>362</v>
      </c>
      <c r="G42" s="22">
        <v>87</v>
      </c>
      <c r="H42" s="22">
        <v>151</v>
      </c>
      <c r="I42" s="22">
        <v>96</v>
      </c>
      <c r="J42" s="22">
        <v>9</v>
      </c>
      <c r="K42" s="22">
        <v>3</v>
      </c>
      <c r="L42" s="22">
        <v>0</v>
      </c>
      <c r="M42" s="22">
        <v>0</v>
      </c>
      <c r="N42" s="22">
        <v>3</v>
      </c>
      <c r="O42" s="22">
        <v>8</v>
      </c>
      <c r="P42" s="24">
        <v>57</v>
      </c>
    </row>
    <row r="43" spans="1:16" x14ac:dyDescent="0.25">
      <c r="A43" s="25" t="s">
        <v>387</v>
      </c>
      <c r="B43" s="25" t="s">
        <v>388</v>
      </c>
      <c r="C43" s="12">
        <v>8</v>
      </c>
      <c r="D43" s="12">
        <v>5</v>
      </c>
      <c r="E43" s="26">
        <v>0.6</v>
      </c>
      <c r="F43" s="12">
        <v>1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2</v>
      </c>
      <c r="P43" s="20">
        <v>0</v>
      </c>
    </row>
    <row r="44" spans="1:16" ht="22.5" x14ac:dyDescent="0.25">
      <c r="A44" s="25" t="s">
        <v>389</v>
      </c>
      <c r="B44" s="25" t="s">
        <v>390</v>
      </c>
      <c r="C44" s="12">
        <v>868</v>
      </c>
      <c r="D44" s="12">
        <v>772</v>
      </c>
      <c r="E44" s="26">
        <v>0.124352331606218</v>
      </c>
      <c r="F44" s="12">
        <v>361</v>
      </c>
      <c r="G44" s="12">
        <v>87</v>
      </c>
      <c r="H44" s="12">
        <v>149</v>
      </c>
      <c r="I44" s="12">
        <v>96</v>
      </c>
      <c r="J44" s="12">
        <v>9</v>
      </c>
      <c r="K44" s="12">
        <v>3</v>
      </c>
      <c r="L44" s="12">
        <v>0</v>
      </c>
      <c r="M44" s="12">
        <v>0</v>
      </c>
      <c r="N44" s="12">
        <v>1</v>
      </c>
      <c r="O44" s="12">
        <v>6</v>
      </c>
      <c r="P44" s="20">
        <v>57</v>
      </c>
    </row>
    <row r="45" spans="1:16" x14ac:dyDescent="0.25">
      <c r="A45" s="25" t="s">
        <v>391</v>
      </c>
      <c r="B45" s="25" t="s">
        <v>392</v>
      </c>
      <c r="C45" s="12">
        <v>1</v>
      </c>
      <c r="D45" s="12">
        <v>0</v>
      </c>
      <c r="E45" s="26">
        <v>0</v>
      </c>
      <c r="F45" s="12">
        <v>0</v>
      </c>
      <c r="G45" s="12">
        <v>0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9</v>
      </c>
      <c r="D46" s="12">
        <v>6</v>
      </c>
      <c r="E46" s="26">
        <v>0.5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12</v>
      </c>
      <c r="D48" s="12">
        <v>4</v>
      </c>
      <c r="E48" s="26">
        <v>2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0</v>
      </c>
      <c r="D49" s="12">
        <v>1</v>
      </c>
      <c r="E49" s="26">
        <v>-1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1</v>
      </c>
      <c r="O49" s="12">
        <v>0</v>
      </c>
      <c r="P49" s="20">
        <v>0</v>
      </c>
    </row>
    <row r="50" spans="1:16" x14ac:dyDescent="0.25">
      <c r="A50" s="196" t="s">
        <v>401</v>
      </c>
      <c r="B50" s="197"/>
      <c r="C50" s="22">
        <v>574</v>
      </c>
      <c r="D50" s="22">
        <v>548</v>
      </c>
      <c r="E50" s="23">
        <v>4.7445255474452601E-2</v>
      </c>
      <c r="F50" s="22">
        <v>37</v>
      </c>
      <c r="G50" s="22">
        <v>14</v>
      </c>
      <c r="H50" s="22">
        <v>84</v>
      </c>
      <c r="I50" s="22">
        <v>59</v>
      </c>
      <c r="J50" s="22">
        <v>62</v>
      </c>
      <c r="K50" s="22">
        <v>23</v>
      </c>
      <c r="L50" s="22">
        <v>0</v>
      </c>
      <c r="M50" s="22">
        <v>0</v>
      </c>
      <c r="N50" s="22">
        <v>19</v>
      </c>
      <c r="O50" s="22">
        <v>22</v>
      </c>
      <c r="P50" s="24">
        <v>23</v>
      </c>
    </row>
    <row r="51" spans="1:16" x14ac:dyDescent="0.25">
      <c r="A51" s="25" t="s">
        <v>402</v>
      </c>
      <c r="B51" s="25" t="s">
        <v>403</v>
      </c>
      <c r="C51" s="12">
        <v>345</v>
      </c>
      <c r="D51" s="12">
        <v>330</v>
      </c>
      <c r="E51" s="26">
        <v>4.5454545454545497E-2</v>
      </c>
      <c r="F51" s="12">
        <v>33</v>
      </c>
      <c r="G51" s="12">
        <v>10</v>
      </c>
      <c r="H51" s="12">
        <v>53</v>
      </c>
      <c r="I51" s="12">
        <v>40</v>
      </c>
      <c r="J51" s="12">
        <v>32</v>
      </c>
      <c r="K51" s="12">
        <v>11</v>
      </c>
      <c r="L51" s="12">
        <v>0</v>
      </c>
      <c r="M51" s="12">
        <v>0</v>
      </c>
      <c r="N51" s="12">
        <v>1</v>
      </c>
      <c r="O51" s="12">
        <v>12</v>
      </c>
      <c r="P51" s="20">
        <v>10</v>
      </c>
    </row>
    <row r="52" spans="1:16" x14ac:dyDescent="0.25">
      <c r="A52" s="25" t="s">
        <v>404</v>
      </c>
      <c r="B52" s="25" t="s">
        <v>405</v>
      </c>
      <c r="C52" s="12">
        <v>14</v>
      </c>
      <c r="D52" s="12">
        <v>8</v>
      </c>
      <c r="E52" s="26">
        <v>0.75</v>
      </c>
      <c r="F52" s="12">
        <v>0</v>
      </c>
      <c r="G52" s="12">
        <v>0</v>
      </c>
      <c r="H52" s="12">
        <v>0</v>
      </c>
      <c r="I52" s="12">
        <v>0</v>
      </c>
      <c r="J52" s="12">
        <v>5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20">
        <v>1</v>
      </c>
    </row>
    <row r="53" spans="1:16" x14ac:dyDescent="0.25">
      <c r="A53" s="25" t="s">
        <v>406</v>
      </c>
      <c r="B53" s="25" t="s">
        <v>407</v>
      </c>
      <c r="C53" s="12">
        <v>18</v>
      </c>
      <c r="D53" s="12">
        <v>28</v>
      </c>
      <c r="E53" s="26">
        <v>-0.35714285714285698</v>
      </c>
      <c r="F53" s="12">
        <v>1</v>
      </c>
      <c r="G53" s="12">
        <v>0</v>
      </c>
      <c r="H53" s="12">
        <v>11</v>
      </c>
      <c r="I53" s="12">
        <v>6</v>
      </c>
      <c r="J53" s="12">
        <v>5</v>
      </c>
      <c r="K53" s="12">
        <v>2</v>
      </c>
      <c r="L53" s="12">
        <v>0</v>
      </c>
      <c r="M53" s="12">
        <v>0</v>
      </c>
      <c r="N53" s="12">
        <v>2</v>
      </c>
      <c r="O53" s="12">
        <v>3</v>
      </c>
      <c r="P53" s="20">
        <v>2</v>
      </c>
    </row>
    <row r="54" spans="1:16" ht="22.5" x14ac:dyDescent="0.25">
      <c r="A54" s="25" t="s">
        <v>408</v>
      </c>
      <c r="B54" s="25" t="s">
        <v>409</v>
      </c>
      <c r="C54" s="12">
        <v>8</v>
      </c>
      <c r="D54" s="12">
        <v>0</v>
      </c>
      <c r="E54" s="26">
        <v>0</v>
      </c>
      <c r="F54" s="12">
        <v>0</v>
      </c>
      <c r="G54" s="12">
        <v>0</v>
      </c>
      <c r="H54" s="12">
        <v>0</v>
      </c>
      <c r="I54" s="12">
        <v>1</v>
      </c>
      <c r="J54" s="12">
        <v>8</v>
      </c>
      <c r="K54" s="12">
        <v>4</v>
      </c>
      <c r="L54" s="12">
        <v>0</v>
      </c>
      <c r="M54" s="12">
        <v>0</v>
      </c>
      <c r="N54" s="12">
        <v>0</v>
      </c>
      <c r="O54" s="12">
        <v>1</v>
      </c>
      <c r="P54" s="20">
        <v>2</v>
      </c>
    </row>
    <row r="55" spans="1:16" x14ac:dyDescent="0.25">
      <c r="A55" s="25" t="s">
        <v>410</v>
      </c>
      <c r="B55" s="25" t="s">
        <v>411</v>
      </c>
      <c r="C55" s="12">
        <v>0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8</v>
      </c>
      <c r="D56" s="12">
        <v>11</v>
      </c>
      <c r="E56" s="26">
        <v>-0.27272727272727298</v>
      </c>
      <c r="F56" s="12">
        <v>0</v>
      </c>
      <c r="G56" s="12">
        <v>0</v>
      </c>
      <c r="H56" s="12">
        <v>3</v>
      </c>
      <c r="I56" s="12">
        <v>1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414</v>
      </c>
      <c r="B57" s="25" t="s">
        <v>415</v>
      </c>
      <c r="C57" s="12">
        <v>21</v>
      </c>
      <c r="D57" s="12">
        <v>17</v>
      </c>
      <c r="E57" s="26">
        <v>0.23529411764705899</v>
      </c>
      <c r="F57" s="12">
        <v>3</v>
      </c>
      <c r="G57" s="12">
        <v>2</v>
      </c>
      <c r="H57" s="12">
        <v>2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0">
        <v>3</v>
      </c>
    </row>
    <row r="58" spans="1:16" ht="22.5" x14ac:dyDescent="0.25">
      <c r="A58" s="25" t="s">
        <v>416</v>
      </c>
      <c r="B58" s="25" t="s">
        <v>417</v>
      </c>
      <c r="C58" s="12">
        <v>1</v>
      </c>
      <c r="D58" s="12">
        <v>2</v>
      </c>
      <c r="E58" s="26">
        <v>-0.5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0">
        <v>0</v>
      </c>
    </row>
    <row r="59" spans="1:16" ht="22.5" x14ac:dyDescent="0.25">
      <c r="A59" s="25" t="s">
        <v>418</v>
      </c>
      <c r="B59" s="25" t="s">
        <v>419</v>
      </c>
      <c r="C59" s="12">
        <v>3</v>
      </c>
      <c r="D59" s="12">
        <v>4</v>
      </c>
      <c r="E59" s="26">
        <v>-0.25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420</v>
      </c>
      <c r="B60" s="25" t="s">
        <v>421</v>
      </c>
      <c r="C60" s="12">
        <v>2</v>
      </c>
      <c r="D60" s="12">
        <v>1</v>
      </c>
      <c r="E60" s="26">
        <v>1</v>
      </c>
      <c r="F60" s="12">
        <v>0</v>
      </c>
      <c r="G60" s="12">
        <v>0</v>
      </c>
      <c r="H60" s="12">
        <v>2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33.75" x14ac:dyDescent="0.25">
      <c r="A61" s="25" t="s">
        <v>422</v>
      </c>
      <c r="B61" s="25" t="s">
        <v>423</v>
      </c>
      <c r="C61" s="12">
        <v>11</v>
      </c>
      <c r="D61" s="12">
        <v>7</v>
      </c>
      <c r="E61" s="26">
        <v>0.57142857142857095</v>
      </c>
      <c r="F61" s="12">
        <v>0</v>
      </c>
      <c r="G61" s="12">
        <v>1</v>
      </c>
      <c r="H61" s="12">
        <v>2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</v>
      </c>
      <c r="P61" s="20">
        <v>0</v>
      </c>
    </row>
    <row r="62" spans="1:16" x14ac:dyDescent="0.25">
      <c r="A62" s="25" t="s">
        <v>424</v>
      </c>
      <c r="B62" s="25" t="s">
        <v>425</v>
      </c>
      <c r="C62" s="12">
        <v>8</v>
      </c>
      <c r="D62" s="12">
        <v>21</v>
      </c>
      <c r="E62" s="26">
        <v>-0.61904761904761896</v>
      </c>
      <c r="F62" s="12">
        <v>0</v>
      </c>
      <c r="G62" s="12">
        <v>0</v>
      </c>
      <c r="H62" s="12">
        <v>6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0</v>
      </c>
    </row>
    <row r="63" spans="1:16" ht="22.5" x14ac:dyDescent="0.25">
      <c r="A63" s="25" t="s">
        <v>426</v>
      </c>
      <c r="B63" s="25" t="s">
        <v>427</v>
      </c>
      <c r="C63" s="12">
        <v>26</v>
      </c>
      <c r="D63" s="12">
        <v>12</v>
      </c>
      <c r="E63" s="26">
        <v>1.1666666666666701</v>
      </c>
      <c r="F63" s="12">
        <v>0</v>
      </c>
      <c r="G63" s="12">
        <v>0</v>
      </c>
      <c r="H63" s="12">
        <v>1</v>
      </c>
      <c r="I63" s="12">
        <v>2</v>
      </c>
      <c r="J63" s="12">
        <v>2</v>
      </c>
      <c r="K63" s="12">
        <v>2</v>
      </c>
      <c r="L63" s="12">
        <v>0</v>
      </c>
      <c r="M63" s="12">
        <v>0</v>
      </c>
      <c r="N63" s="12">
        <v>6</v>
      </c>
      <c r="O63" s="12">
        <v>1</v>
      </c>
      <c r="P63" s="20">
        <v>2</v>
      </c>
    </row>
    <row r="64" spans="1:16" ht="22.5" x14ac:dyDescent="0.25">
      <c r="A64" s="25" t="s">
        <v>428</v>
      </c>
      <c r="B64" s="25" t="s">
        <v>429</v>
      </c>
      <c r="C64" s="12">
        <v>89</v>
      </c>
      <c r="D64" s="12">
        <v>84</v>
      </c>
      <c r="E64" s="26">
        <v>5.95238095238095E-2</v>
      </c>
      <c r="F64" s="12">
        <v>0</v>
      </c>
      <c r="G64" s="12">
        <v>1</v>
      </c>
      <c r="H64" s="12">
        <v>4</v>
      </c>
      <c r="I64" s="12">
        <v>3</v>
      </c>
      <c r="J64" s="12">
        <v>3</v>
      </c>
      <c r="K64" s="12">
        <v>0</v>
      </c>
      <c r="L64" s="12">
        <v>0</v>
      </c>
      <c r="M64" s="12">
        <v>0</v>
      </c>
      <c r="N64" s="12">
        <v>10</v>
      </c>
      <c r="O64" s="12">
        <v>4</v>
      </c>
      <c r="P64" s="20">
        <v>3</v>
      </c>
    </row>
    <row r="65" spans="1:16" ht="33.75" x14ac:dyDescent="0.25">
      <c r="A65" s="25" t="s">
        <v>430</v>
      </c>
      <c r="B65" s="25" t="s">
        <v>431</v>
      </c>
      <c r="C65" s="12">
        <v>6</v>
      </c>
      <c r="D65" s="12">
        <v>5</v>
      </c>
      <c r="E65" s="26">
        <v>0.2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434</v>
      </c>
      <c r="B67" s="25" t="s">
        <v>435</v>
      </c>
      <c r="C67" s="12">
        <v>12</v>
      </c>
      <c r="D67" s="12">
        <v>18</v>
      </c>
      <c r="E67" s="26">
        <v>-0.33333333333333298</v>
      </c>
      <c r="F67" s="12">
        <v>0</v>
      </c>
      <c r="G67" s="12">
        <v>0</v>
      </c>
      <c r="H67" s="12">
        <v>0</v>
      </c>
      <c r="I67" s="12">
        <v>0</v>
      </c>
      <c r="J67" s="12">
        <v>6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0">
        <v>0</v>
      </c>
    </row>
    <row r="68" spans="1:16" ht="33.75" x14ac:dyDescent="0.25">
      <c r="A68" s="25" t="s">
        <v>436</v>
      </c>
      <c r="B68" s="25" t="s">
        <v>437</v>
      </c>
      <c r="C68" s="12">
        <v>1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1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6" t="s">
        <v>444</v>
      </c>
      <c r="B72" s="197"/>
      <c r="C72" s="22">
        <v>9</v>
      </c>
      <c r="D72" s="22">
        <v>6</v>
      </c>
      <c r="E72" s="23">
        <v>0.5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445</v>
      </c>
      <c r="B73" s="25" t="s">
        <v>446</v>
      </c>
      <c r="C73" s="12">
        <v>9</v>
      </c>
      <c r="D73" s="12">
        <v>6</v>
      </c>
      <c r="E73" s="26">
        <v>0.5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0</v>
      </c>
    </row>
    <row r="74" spans="1:16" x14ac:dyDescent="0.25">
      <c r="A74" s="196" t="s">
        <v>447</v>
      </c>
      <c r="B74" s="197"/>
      <c r="C74" s="22">
        <v>157</v>
      </c>
      <c r="D74" s="22">
        <v>146</v>
      </c>
      <c r="E74" s="23">
        <v>7.5342465753424695E-2</v>
      </c>
      <c r="F74" s="22">
        <v>6</v>
      </c>
      <c r="G74" s="22">
        <v>1</v>
      </c>
      <c r="H74" s="22">
        <v>16</v>
      </c>
      <c r="I74" s="22">
        <v>11</v>
      </c>
      <c r="J74" s="22">
        <v>0</v>
      </c>
      <c r="K74" s="22">
        <v>0</v>
      </c>
      <c r="L74" s="22">
        <v>3</v>
      </c>
      <c r="M74" s="22">
        <v>3</v>
      </c>
      <c r="N74" s="22">
        <v>1</v>
      </c>
      <c r="O74" s="22">
        <v>6</v>
      </c>
      <c r="P74" s="24">
        <v>4</v>
      </c>
    </row>
    <row r="75" spans="1:16" x14ac:dyDescent="0.25">
      <c r="A75" s="25" t="s">
        <v>448</v>
      </c>
      <c r="B75" s="25" t="s">
        <v>449</v>
      </c>
      <c r="C75" s="12">
        <v>30</v>
      </c>
      <c r="D75" s="12">
        <v>24</v>
      </c>
      <c r="E75" s="26">
        <v>0.25</v>
      </c>
      <c r="F75" s="12">
        <v>0</v>
      </c>
      <c r="G75" s="12">
        <v>0</v>
      </c>
      <c r="H75" s="12">
        <v>4</v>
      </c>
      <c r="I75" s="12">
        <v>4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1</v>
      </c>
      <c r="P75" s="20">
        <v>0</v>
      </c>
    </row>
    <row r="76" spans="1:16" ht="33.75" x14ac:dyDescent="0.25">
      <c r="A76" s="25" t="s">
        <v>450</v>
      </c>
      <c r="B76" s="25" t="s">
        <v>451</v>
      </c>
      <c r="C76" s="12">
        <v>2</v>
      </c>
      <c r="D76" s="12">
        <v>0</v>
      </c>
      <c r="E76" s="26">
        <v>0</v>
      </c>
      <c r="F76" s="12">
        <v>0</v>
      </c>
      <c r="G76" s="12">
        <v>0</v>
      </c>
      <c r="H76" s="12">
        <v>2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86</v>
      </c>
      <c r="D77" s="12">
        <v>86</v>
      </c>
      <c r="E77" s="26">
        <v>0</v>
      </c>
      <c r="F77" s="12">
        <v>6</v>
      </c>
      <c r="G77" s="12">
        <v>1</v>
      </c>
      <c r="H77" s="12">
        <v>7</v>
      </c>
      <c r="I77" s="12">
        <v>4</v>
      </c>
      <c r="J77" s="12">
        <v>0</v>
      </c>
      <c r="K77" s="12">
        <v>0</v>
      </c>
      <c r="L77" s="12">
        <v>3</v>
      </c>
      <c r="M77" s="12">
        <v>3</v>
      </c>
      <c r="N77" s="12">
        <v>0</v>
      </c>
      <c r="O77" s="12">
        <v>5</v>
      </c>
      <c r="P77" s="20">
        <v>3</v>
      </c>
    </row>
    <row r="78" spans="1:16" x14ac:dyDescent="0.25">
      <c r="A78" s="25" t="s">
        <v>454</v>
      </c>
      <c r="B78" s="25" t="s">
        <v>455</v>
      </c>
      <c r="C78" s="12">
        <v>9</v>
      </c>
      <c r="D78" s="12">
        <v>8</v>
      </c>
      <c r="E78" s="26">
        <v>0.125</v>
      </c>
      <c r="F78" s="12">
        <v>0</v>
      </c>
      <c r="G78" s="12">
        <v>0</v>
      </c>
      <c r="H78" s="12">
        <v>1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1</v>
      </c>
    </row>
    <row r="79" spans="1:16" ht="22.5" x14ac:dyDescent="0.25">
      <c r="A79" s="25" t="s">
        <v>456</v>
      </c>
      <c r="B79" s="25" t="s">
        <v>457</v>
      </c>
      <c r="C79" s="12">
        <v>23</v>
      </c>
      <c r="D79" s="12">
        <v>25</v>
      </c>
      <c r="E79" s="26">
        <v>-0.08</v>
      </c>
      <c r="F79" s="12">
        <v>0</v>
      </c>
      <c r="G79" s="12">
        <v>0</v>
      </c>
      <c r="H79" s="12">
        <v>2</v>
      </c>
      <c r="I79" s="12">
        <v>2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3.75" x14ac:dyDescent="0.25">
      <c r="A80" s="25" t="s">
        <v>458</v>
      </c>
      <c r="B80" s="25" t="s">
        <v>459</v>
      </c>
      <c r="C80" s="12">
        <v>5</v>
      </c>
      <c r="D80" s="12">
        <v>2</v>
      </c>
      <c r="E80" s="26">
        <v>1.5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2</v>
      </c>
      <c r="D81" s="12">
        <v>1</v>
      </c>
      <c r="E81" s="26">
        <v>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196" t="s">
        <v>462</v>
      </c>
      <c r="B82" s="197"/>
      <c r="C82" s="22">
        <v>90</v>
      </c>
      <c r="D82" s="22">
        <v>72</v>
      </c>
      <c r="E82" s="23">
        <v>0.25</v>
      </c>
      <c r="F82" s="22">
        <v>5</v>
      </c>
      <c r="G82" s="22">
        <v>1</v>
      </c>
      <c r="H82" s="22">
        <v>9</v>
      </c>
      <c r="I82" s="22">
        <v>3</v>
      </c>
      <c r="J82" s="22">
        <v>0</v>
      </c>
      <c r="K82" s="22">
        <v>0</v>
      </c>
      <c r="L82" s="22">
        <v>0</v>
      </c>
      <c r="M82" s="22">
        <v>0</v>
      </c>
      <c r="N82" s="22">
        <v>1</v>
      </c>
      <c r="O82" s="22">
        <v>0</v>
      </c>
      <c r="P82" s="24">
        <v>3</v>
      </c>
    </row>
    <row r="83" spans="1:16" x14ac:dyDescent="0.25">
      <c r="A83" s="25" t="s">
        <v>463</v>
      </c>
      <c r="B83" s="25" t="s">
        <v>464</v>
      </c>
      <c r="C83" s="12">
        <v>31</v>
      </c>
      <c r="D83" s="12">
        <v>32</v>
      </c>
      <c r="E83" s="26">
        <v>-3.125E-2</v>
      </c>
      <c r="F83" s="12">
        <v>0</v>
      </c>
      <c r="G83" s="12">
        <v>0</v>
      </c>
      <c r="H83" s="12">
        <v>4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0">
        <v>0</v>
      </c>
    </row>
    <row r="84" spans="1:16" x14ac:dyDescent="0.25">
      <c r="A84" s="25" t="s">
        <v>465</v>
      </c>
      <c r="B84" s="25" t="s">
        <v>466</v>
      </c>
      <c r="C84" s="12">
        <v>59</v>
      </c>
      <c r="D84" s="12">
        <v>40</v>
      </c>
      <c r="E84" s="26">
        <v>0.47499999999999998</v>
      </c>
      <c r="F84" s="12">
        <v>5</v>
      </c>
      <c r="G84" s="12">
        <v>1</v>
      </c>
      <c r="H84" s="12">
        <v>5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0">
        <v>3</v>
      </c>
    </row>
    <row r="85" spans="1:16" x14ac:dyDescent="0.25">
      <c r="A85" s="196" t="s">
        <v>467</v>
      </c>
      <c r="B85" s="197"/>
      <c r="C85" s="22">
        <v>175</v>
      </c>
      <c r="D85" s="22">
        <v>191</v>
      </c>
      <c r="E85" s="23">
        <v>-8.3769633507853394E-2</v>
      </c>
      <c r="F85" s="22">
        <v>3</v>
      </c>
      <c r="G85" s="22">
        <v>2</v>
      </c>
      <c r="H85" s="22">
        <v>46</v>
      </c>
      <c r="I85" s="22">
        <v>36</v>
      </c>
      <c r="J85" s="22">
        <v>0</v>
      </c>
      <c r="K85" s="22">
        <v>0</v>
      </c>
      <c r="L85" s="22">
        <v>0</v>
      </c>
      <c r="M85" s="22">
        <v>0</v>
      </c>
      <c r="N85" s="22">
        <v>16</v>
      </c>
      <c r="O85" s="22">
        <v>0</v>
      </c>
      <c r="P85" s="24">
        <v>10</v>
      </c>
    </row>
    <row r="86" spans="1:16" x14ac:dyDescent="0.25">
      <c r="A86" s="25" t="s">
        <v>468</v>
      </c>
      <c r="B86" s="25" t="s">
        <v>469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1</v>
      </c>
      <c r="E88" s="26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5</v>
      </c>
      <c r="D89" s="12">
        <v>10</v>
      </c>
      <c r="E89" s="26">
        <v>-0.5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2.5" x14ac:dyDescent="0.25">
      <c r="A90" s="25" t="s">
        <v>476</v>
      </c>
      <c r="B90" s="25" t="s">
        <v>477</v>
      </c>
      <c r="C90" s="12">
        <v>1</v>
      </c>
      <c r="D90" s="12">
        <v>5</v>
      </c>
      <c r="E90" s="26">
        <v>-0.8</v>
      </c>
      <c r="F90" s="12">
        <v>0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15</v>
      </c>
      <c r="D91" s="12">
        <v>23</v>
      </c>
      <c r="E91" s="26">
        <v>-0.34782608695652201</v>
      </c>
      <c r="F91" s="12">
        <v>0</v>
      </c>
      <c r="G91" s="12">
        <v>0</v>
      </c>
      <c r="H91" s="12">
        <v>2</v>
      </c>
      <c r="I91" s="12">
        <v>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1</v>
      </c>
    </row>
    <row r="92" spans="1:16" x14ac:dyDescent="0.25">
      <c r="A92" s="25" t="s">
        <v>480</v>
      </c>
      <c r="B92" s="25" t="s">
        <v>481</v>
      </c>
      <c r="C92" s="12">
        <v>45</v>
      </c>
      <c r="D92" s="12">
        <v>38</v>
      </c>
      <c r="E92" s="26">
        <v>0.18421052631578899</v>
      </c>
      <c r="F92" s="12">
        <v>0</v>
      </c>
      <c r="G92" s="12">
        <v>0</v>
      </c>
      <c r="H92" s="12">
        <v>7</v>
      </c>
      <c r="I92" s="12">
        <v>6</v>
      </c>
      <c r="J92" s="12">
        <v>0</v>
      </c>
      <c r="K92" s="12">
        <v>0</v>
      </c>
      <c r="L92" s="12">
        <v>0</v>
      </c>
      <c r="M92" s="12">
        <v>0</v>
      </c>
      <c r="N92" s="12">
        <v>16</v>
      </c>
      <c r="O92" s="12">
        <v>0</v>
      </c>
      <c r="P92" s="20">
        <v>2</v>
      </c>
    </row>
    <row r="93" spans="1:16" x14ac:dyDescent="0.25">
      <c r="A93" s="25" t="s">
        <v>482</v>
      </c>
      <c r="B93" s="25" t="s">
        <v>483</v>
      </c>
      <c r="C93" s="12">
        <v>14</v>
      </c>
      <c r="D93" s="12">
        <v>10</v>
      </c>
      <c r="E93" s="26">
        <v>0.4</v>
      </c>
      <c r="F93" s="12">
        <v>1</v>
      </c>
      <c r="G93" s="12">
        <v>1</v>
      </c>
      <c r="H93" s="12">
        <v>2</v>
      </c>
      <c r="I93" s="12">
        <v>2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1</v>
      </c>
    </row>
    <row r="94" spans="1:16" x14ac:dyDescent="0.25">
      <c r="A94" s="25" t="s">
        <v>484</v>
      </c>
      <c r="B94" s="25" t="s">
        <v>485</v>
      </c>
      <c r="C94" s="12">
        <v>92</v>
      </c>
      <c r="D94" s="12">
        <v>103</v>
      </c>
      <c r="E94" s="26">
        <v>-0.106796116504854</v>
      </c>
      <c r="F94" s="12">
        <v>2</v>
      </c>
      <c r="G94" s="12">
        <v>1</v>
      </c>
      <c r="H94" s="12">
        <v>32</v>
      </c>
      <c r="I94" s="12">
        <v>26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6</v>
      </c>
    </row>
    <row r="95" spans="1:16" ht="22.5" x14ac:dyDescent="0.25">
      <c r="A95" s="25" t="s">
        <v>486</v>
      </c>
      <c r="B95" s="25" t="s">
        <v>487</v>
      </c>
      <c r="C95" s="12">
        <v>2</v>
      </c>
      <c r="D95" s="12">
        <v>1</v>
      </c>
      <c r="E95" s="26">
        <v>1</v>
      </c>
      <c r="F95" s="12">
        <v>0</v>
      </c>
      <c r="G95" s="12">
        <v>0</v>
      </c>
      <c r="H95" s="12">
        <v>2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1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6" t="s">
        <v>490</v>
      </c>
      <c r="B97" s="197"/>
      <c r="C97" s="22">
        <v>5289</v>
      </c>
      <c r="D97" s="22">
        <v>5061</v>
      </c>
      <c r="E97" s="23">
        <v>4.5050385299348003E-2</v>
      </c>
      <c r="F97" s="22">
        <v>329</v>
      </c>
      <c r="G97" s="22">
        <v>125</v>
      </c>
      <c r="H97" s="22">
        <v>1253</v>
      </c>
      <c r="I97" s="22">
        <v>1000</v>
      </c>
      <c r="J97" s="22">
        <v>3</v>
      </c>
      <c r="K97" s="22">
        <v>0</v>
      </c>
      <c r="L97" s="22">
        <v>0</v>
      </c>
      <c r="M97" s="22">
        <v>0</v>
      </c>
      <c r="N97" s="22">
        <v>6</v>
      </c>
      <c r="O97" s="22">
        <v>42</v>
      </c>
      <c r="P97" s="24">
        <v>318</v>
      </c>
    </row>
    <row r="98" spans="1:16" x14ac:dyDescent="0.25">
      <c r="A98" s="25" t="s">
        <v>491</v>
      </c>
      <c r="B98" s="25" t="s">
        <v>492</v>
      </c>
      <c r="C98" s="12">
        <v>1137</v>
      </c>
      <c r="D98" s="12">
        <v>995</v>
      </c>
      <c r="E98" s="26">
        <v>0.142713567839196</v>
      </c>
      <c r="F98" s="12">
        <v>108</v>
      </c>
      <c r="G98" s="12">
        <v>45</v>
      </c>
      <c r="H98" s="12">
        <v>251</v>
      </c>
      <c r="I98" s="12">
        <v>178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0">
        <v>62</v>
      </c>
    </row>
    <row r="99" spans="1:16" x14ac:dyDescent="0.25">
      <c r="A99" s="25" t="s">
        <v>493</v>
      </c>
      <c r="B99" s="25" t="s">
        <v>494</v>
      </c>
      <c r="C99" s="12">
        <v>602</v>
      </c>
      <c r="D99" s="12">
        <v>635</v>
      </c>
      <c r="E99" s="26">
        <v>-5.1968503937007901E-2</v>
      </c>
      <c r="F99" s="12">
        <v>40</v>
      </c>
      <c r="G99" s="12">
        <v>21</v>
      </c>
      <c r="H99" s="12">
        <v>299</v>
      </c>
      <c r="I99" s="12">
        <v>314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13</v>
      </c>
      <c r="P99" s="20">
        <v>64</v>
      </c>
    </row>
    <row r="100" spans="1:16" ht="33.75" x14ac:dyDescent="0.25">
      <c r="A100" s="25" t="s">
        <v>495</v>
      </c>
      <c r="B100" s="25" t="s">
        <v>496</v>
      </c>
      <c r="C100" s="12">
        <v>216</v>
      </c>
      <c r="D100" s="12">
        <v>215</v>
      </c>
      <c r="E100" s="26">
        <v>4.65116279069767E-3</v>
      </c>
      <c r="F100" s="12">
        <v>17</v>
      </c>
      <c r="G100" s="12">
        <v>10</v>
      </c>
      <c r="H100" s="12">
        <v>118</v>
      </c>
      <c r="I100" s="12">
        <v>71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4</v>
      </c>
      <c r="P100" s="20">
        <v>34</v>
      </c>
    </row>
    <row r="101" spans="1:16" ht="22.5" x14ac:dyDescent="0.25">
      <c r="A101" s="25" t="s">
        <v>497</v>
      </c>
      <c r="B101" s="25" t="s">
        <v>498</v>
      </c>
      <c r="C101" s="12">
        <v>468</v>
      </c>
      <c r="D101" s="12">
        <v>484</v>
      </c>
      <c r="E101" s="26">
        <v>-3.3057851239669402E-2</v>
      </c>
      <c r="F101" s="12">
        <v>82</v>
      </c>
      <c r="G101" s="12">
        <v>29</v>
      </c>
      <c r="H101" s="12">
        <v>186</v>
      </c>
      <c r="I101" s="12">
        <v>149</v>
      </c>
      <c r="J101" s="12">
        <v>1</v>
      </c>
      <c r="K101" s="12">
        <v>0</v>
      </c>
      <c r="L101" s="12">
        <v>0</v>
      </c>
      <c r="M101" s="12">
        <v>0</v>
      </c>
      <c r="N101" s="12">
        <v>0</v>
      </c>
      <c r="O101" s="12">
        <v>21</v>
      </c>
      <c r="P101" s="20">
        <v>52</v>
      </c>
    </row>
    <row r="102" spans="1:16" x14ac:dyDescent="0.25">
      <c r="A102" s="25" t="s">
        <v>499</v>
      </c>
      <c r="B102" s="25" t="s">
        <v>500</v>
      </c>
      <c r="C102" s="12">
        <v>67</v>
      </c>
      <c r="D102" s="12">
        <v>58</v>
      </c>
      <c r="E102" s="26">
        <v>0.15517241379310301</v>
      </c>
      <c r="F102" s="12">
        <v>0</v>
      </c>
      <c r="G102" s="12">
        <v>0</v>
      </c>
      <c r="H102" s="12">
        <v>11</v>
      </c>
      <c r="I102" s="12">
        <v>8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1</v>
      </c>
    </row>
    <row r="103" spans="1:16" ht="22.5" x14ac:dyDescent="0.25">
      <c r="A103" s="25" t="s">
        <v>501</v>
      </c>
      <c r="B103" s="25" t="s">
        <v>502</v>
      </c>
      <c r="C103" s="12">
        <v>86</v>
      </c>
      <c r="D103" s="12">
        <v>78</v>
      </c>
      <c r="E103" s="26">
        <v>0.10256410256410201</v>
      </c>
      <c r="F103" s="12">
        <v>9</v>
      </c>
      <c r="G103" s="12">
        <v>1</v>
      </c>
      <c r="H103" s="12">
        <v>27</v>
      </c>
      <c r="I103" s="12">
        <v>21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10</v>
      </c>
    </row>
    <row r="104" spans="1:16" x14ac:dyDescent="0.25">
      <c r="A104" s="25" t="s">
        <v>503</v>
      </c>
      <c r="B104" s="25" t="s">
        <v>504</v>
      </c>
      <c r="C104" s="12">
        <v>86</v>
      </c>
      <c r="D104" s="12">
        <v>65</v>
      </c>
      <c r="E104" s="26">
        <v>0.32307692307692298</v>
      </c>
      <c r="F104" s="12">
        <v>0</v>
      </c>
      <c r="G104" s="12">
        <v>0</v>
      </c>
      <c r="H104" s="12">
        <v>7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1</v>
      </c>
    </row>
    <row r="105" spans="1:16" x14ac:dyDescent="0.25">
      <c r="A105" s="25" t="s">
        <v>505</v>
      </c>
      <c r="B105" s="25" t="s">
        <v>506</v>
      </c>
      <c r="C105" s="12">
        <v>1561</v>
      </c>
      <c r="D105" s="12">
        <v>1530</v>
      </c>
      <c r="E105" s="26">
        <v>2.0261437908496702E-2</v>
      </c>
      <c r="F105" s="12">
        <v>15</v>
      </c>
      <c r="G105" s="12">
        <v>4</v>
      </c>
      <c r="H105" s="12">
        <v>196</v>
      </c>
      <c r="I105" s="12">
        <v>141</v>
      </c>
      <c r="J105" s="12">
        <v>1</v>
      </c>
      <c r="K105" s="12">
        <v>0</v>
      </c>
      <c r="L105" s="12">
        <v>0</v>
      </c>
      <c r="M105" s="12">
        <v>0</v>
      </c>
      <c r="N105" s="12">
        <v>5</v>
      </c>
      <c r="O105" s="12">
        <v>1</v>
      </c>
      <c r="P105" s="20">
        <v>46</v>
      </c>
    </row>
    <row r="106" spans="1:16" ht="22.5" x14ac:dyDescent="0.25">
      <c r="A106" s="25" t="s">
        <v>507</v>
      </c>
      <c r="B106" s="25" t="s">
        <v>508</v>
      </c>
      <c r="C106" s="12">
        <v>336</v>
      </c>
      <c r="D106" s="12">
        <v>267</v>
      </c>
      <c r="E106" s="26">
        <v>0.25842696629213502</v>
      </c>
      <c r="F106" s="12">
        <v>5</v>
      </c>
      <c r="G106" s="12">
        <v>2</v>
      </c>
      <c r="H106" s="12">
        <v>35</v>
      </c>
      <c r="I106" s="12">
        <v>20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0">
        <v>12</v>
      </c>
    </row>
    <row r="107" spans="1:16" ht="22.5" x14ac:dyDescent="0.25">
      <c r="A107" s="25" t="s">
        <v>509</v>
      </c>
      <c r="B107" s="25" t="s">
        <v>510</v>
      </c>
      <c r="C107" s="12">
        <v>13</v>
      </c>
      <c r="D107" s="12">
        <v>5</v>
      </c>
      <c r="E107" s="26">
        <v>1.6</v>
      </c>
      <c r="F107" s="12">
        <v>0</v>
      </c>
      <c r="G107" s="12">
        <v>0</v>
      </c>
      <c r="H107" s="12">
        <v>2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0</v>
      </c>
    </row>
    <row r="108" spans="1:16" x14ac:dyDescent="0.25">
      <c r="A108" s="25" t="s">
        <v>511</v>
      </c>
      <c r="B108" s="25" t="s">
        <v>512</v>
      </c>
      <c r="C108" s="12">
        <v>7</v>
      </c>
      <c r="D108" s="12">
        <v>12</v>
      </c>
      <c r="E108" s="26">
        <v>-0.41666666666666702</v>
      </c>
      <c r="F108" s="12">
        <v>0</v>
      </c>
      <c r="G108" s="12">
        <v>0</v>
      </c>
      <c r="H108" s="12">
        <v>1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0">
        <v>0</v>
      </c>
    </row>
    <row r="109" spans="1:16" x14ac:dyDescent="0.25">
      <c r="A109" s="25" t="s">
        <v>513</v>
      </c>
      <c r="B109" s="25" t="s">
        <v>514</v>
      </c>
      <c r="C109" s="12">
        <v>3</v>
      </c>
      <c r="D109" s="12">
        <v>3</v>
      </c>
      <c r="E109" s="26">
        <v>0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0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606</v>
      </c>
      <c r="D111" s="12">
        <v>608</v>
      </c>
      <c r="E111" s="26">
        <v>-3.28947368421053E-3</v>
      </c>
      <c r="F111" s="12">
        <v>48</v>
      </c>
      <c r="G111" s="12">
        <v>11</v>
      </c>
      <c r="H111" s="12">
        <v>105</v>
      </c>
      <c r="I111" s="12">
        <v>56</v>
      </c>
      <c r="J111" s="12">
        <v>1</v>
      </c>
      <c r="K111" s="12">
        <v>0</v>
      </c>
      <c r="L111" s="12">
        <v>0</v>
      </c>
      <c r="M111" s="12">
        <v>0</v>
      </c>
      <c r="N111" s="12">
        <v>0</v>
      </c>
      <c r="O111" s="12">
        <v>3</v>
      </c>
      <c r="P111" s="20">
        <v>34</v>
      </c>
    </row>
    <row r="112" spans="1:16" ht="22.5" x14ac:dyDescent="0.25">
      <c r="A112" s="25" t="s">
        <v>519</v>
      </c>
      <c r="B112" s="25" t="s">
        <v>520</v>
      </c>
      <c r="C112" s="12">
        <v>2</v>
      </c>
      <c r="D112" s="12">
        <v>1</v>
      </c>
      <c r="E112" s="26">
        <v>1</v>
      </c>
      <c r="F112" s="12">
        <v>1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2</v>
      </c>
      <c r="E113" s="26">
        <v>-1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12</v>
      </c>
      <c r="D114" s="12">
        <v>21</v>
      </c>
      <c r="E114" s="26">
        <v>-0.42857142857142799</v>
      </c>
      <c r="F114" s="12">
        <v>2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5</v>
      </c>
      <c r="D115" s="12">
        <v>9</v>
      </c>
      <c r="E115" s="26">
        <v>-0.44444444444444398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18</v>
      </c>
      <c r="D116" s="12">
        <v>7</v>
      </c>
      <c r="E116" s="26">
        <v>1.5714285714285701</v>
      </c>
      <c r="F116" s="12">
        <v>0</v>
      </c>
      <c r="G116" s="12">
        <v>0</v>
      </c>
      <c r="H116" s="12">
        <v>2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2.5" x14ac:dyDescent="0.25">
      <c r="A117" s="25" t="s">
        <v>529</v>
      </c>
      <c r="B117" s="25" t="s">
        <v>530</v>
      </c>
      <c r="C117" s="12">
        <v>3</v>
      </c>
      <c r="D117" s="12">
        <v>4</v>
      </c>
      <c r="E117" s="26">
        <v>-0.25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5</v>
      </c>
      <c r="D118" s="12">
        <v>3</v>
      </c>
      <c r="E118" s="26">
        <v>0.66666666666666696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3</v>
      </c>
      <c r="D119" s="12">
        <v>12</v>
      </c>
      <c r="E119" s="26">
        <v>-0.75</v>
      </c>
      <c r="F119" s="12">
        <v>0</v>
      </c>
      <c r="G119" s="12">
        <v>0</v>
      </c>
      <c r="H119" s="12">
        <v>3</v>
      </c>
      <c r="I119" s="12">
        <v>2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5</v>
      </c>
      <c r="D120" s="12">
        <v>9</v>
      </c>
      <c r="E120" s="26">
        <v>-0.44444444444444398</v>
      </c>
      <c r="F120" s="12">
        <v>0</v>
      </c>
      <c r="G120" s="12">
        <v>0</v>
      </c>
      <c r="H120" s="12">
        <v>1</v>
      </c>
      <c r="I120" s="12">
        <v>28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27</v>
      </c>
      <c r="D121" s="12">
        <v>16</v>
      </c>
      <c r="E121" s="26">
        <v>0.6875</v>
      </c>
      <c r="F121" s="12">
        <v>1</v>
      </c>
      <c r="G121" s="12">
        <v>0</v>
      </c>
      <c r="H121" s="12">
        <v>6</v>
      </c>
      <c r="I121" s="12">
        <v>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0</v>
      </c>
    </row>
    <row r="122" spans="1:16" x14ac:dyDescent="0.25">
      <c r="A122" s="25" t="s">
        <v>539</v>
      </c>
      <c r="B122" s="25" t="s">
        <v>540</v>
      </c>
      <c r="C122" s="12">
        <v>10</v>
      </c>
      <c r="D122" s="12">
        <v>6</v>
      </c>
      <c r="E122" s="26">
        <v>0.66666666666666696</v>
      </c>
      <c r="F122" s="12">
        <v>1</v>
      </c>
      <c r="G122" s="12">
        <v>1</v>
      </c>
      <c r="H122" s="12">
        <v>0</v>
      </c>
      <c r="I122" s="12">
        <v>2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0">
        <v>0</v>
      </c>
    </row>
    <row r="123" spans="1:16" x14ac:dyDescent="0.25">
      <c r="A123" s="25" t="s">
        <v>541</v>
      </c>
      <c r="B123" s="25" t="s">
        <v>542</v>
      </c>
      <c r="C123" s="12">
        <v>2</v>
      </c>
      <c r="D123" s="12">
        <v>7</v>
      </c>
      <c r="E123" s="26">
        <v>-0.71428571428571397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1</v>
      </c>
    </row>
    <row r="124" spans="1:16" ht="22.5" x14ac:dyDescent="0.2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9</v>
      </c>
      <c r="D126" s="12">
        <v>9</v>
      </c>
      <c r="E126" s="26">
        <v>0</v>
      </c>
      <c r="F126" s="12">
        <v>0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1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6" t="s">
        <v>557</v>
      </c>
      <c r="B131" s="197"/>
      <c r="C131" s="22">
        <v>16</v>
      </c>
      <c r="D131" s="22">
        <v>4</v>
      </c>
      <c r="E131" s="23">
        <v>3</v>
      </c>
      <c r="F131" s="22">
        <v>0</v>
      </c>
      <c r="G131" s="22">
        <v>0</v>
      </c>
      <c r="H131" s="22">
        <v>2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4</v>
      </c>
      <c r="O131" s="22">
        <v>0</v>
      </c>
      <c r="P131" s="24">
        <v>0</v>
      </c>
    </row>
    <row r="132" spans="1:16" x14ac:dyDescent="0.25">
      <c r="A132" s="25" t="s">
        <v>558</v>
      </c>
      <c r="B132" s="25" t="s">
        <v>559</v>
      </c>
      <c r="C132" s="12">
        <v>1</v>
      </c>
      <c r="D132" s="12">
        <v>0</v>
      </c>
      <c r="E132" s="26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0">
        <v>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12</v>
      </c>
      <c r="D134" s="12">
        <v>4</v>
      </c>
      <c r="E134" s="26">
        <v>2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0</v>
      </c>
    </row>
    <row r="135" spans="1:16" x14ac:dyDescent="0.25">
      <c r="A135" s="25" t="s">
        <v>564</v>
      </c>
      <c r="B135" s="25" t="s">
        <v>565</v>
      </c>
      <c r="C135" s="12">
        <v>1</v>
      </c>
      <c r="D135" s="12">
        <v>0</v>
      </c>
      <c r="E135" s="26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2</v>
      </c>
      <c r="O135" s="12">
        <v>0</v>
      </c>
      <c r="P135" s="20">
        <v>0</v>
      </c>
    </row>
    <row r="136" spans="1:16" x14ac:dyDescent="0.25">
      <c r="A136" s="25" t="s">
        <v>566</v>
      </c>
      <c r="B136" s="25" t="s">
        <v>567</v>
      </c>
      <c r="C136" s="12">
        <v>2</v>
      </c>
      <c r="D136" s="12">
        <v>0</v>
      </c>
      <c r="E136" s="26">
        <v>0</v>
      </c>
      <c r="F136" s="12">
        <v>0</v>
      </c>
      <c r="G136" s="12">
        <v>0</v>
      </c>
      <c r="H136" s="12">
        <v>1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6" t="s">
        <v>568</v>
      </c>
      <c r="B137" s="197"/>
      <c r="C137" s="22">
        <v>25</v>
      </c>
      <c r="D137" s="22">
        <v>28</v>
      </c>
      <c r="E137" s="23">
        <v>-0.107142857142857</v>
      </c>
      <c r="F137" s="22">
        <v>0</v>
      </c>
      <c r="G137" s="22">
        <v>0</v>
      </c>
      <c r="H137" s="22">
        <v>2</v>
      </c>
      <c r="I137" s="22">
        <v>2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ht="22.5" x14ac:dyDescent="0.25">
      <c r="A138" s="25" t="s">
        <v>569</v>
      </c>
      <c r="B138" s="25" t="s">
        <v>570</v>
      </c>
      <c r="C138" s="12">
        <v>7</v>
      </c>
      <c r="D138" s="12">
        <v>3</v>
      </c>
      <c r="E138" s="26">
        <v>1.3333333333333299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0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0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12</v>
      </c>
      <c r="D142" s="12">
        <v>23</v>
      </c>
      <c r="E142" s="26">
        <v>-0.47826086956521702</v>
      </c>
      <c r="F142" s="12">
        <v>0</v>
      </c>
      <c r="G142" s="12">
        <v>0</v>
      </c>
      <c r="H142" s="12">
        <v>2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0">
        <v>0</v>
      </c>
    </row>
    <row r="143" spans="1:16" ht="22.5" x14ac:dyDescent="0.25">
      <c r="A143" s="25" t="s">
        <v>579</v>
      </c>
      <c r="B143" s="25" t="s">
        <v>580</v>
      </c>
      <c r="C143" s="12">
        <v>6</v>
      </c>
      <c r="D143" s="12">
        <v>2</v>
      </c>
      <c r="E143" s="26">
        <v>2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25">
      <c r="A144" s="196" t="s">
        <v>581</v>
      </c>
      <c r="B144" s="197"/>
      <c r="C144" s="22">
        <v>22</v>
      </c>
      <c r="D144" s="22">
        <v>5</v>
      </c>
      <c r="E144" s="23">
        <v>3.4</v>
      </c>
      <c r="F144" s="22">
        <v>0</v>
      </c>
      <c r="G144" s="22">
        <v>0</v>
      </c>
      <c r="H144" s="22">
        <v>3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1</v>
      </c>
      <c r="O144" s="22">
        <v>0</v>
      </c>
      <c r="P144" s="24">
        <v>0</v>
      </c>
    </row>
    <row r="145" spans="1:16" ht="22.5" x14ac:dyDescent="0.25">
      <c r="A145" s="25" t="s">
        <v>582</v>
      </c>
      <c r="B145" s="25" t="s">
        <v>583</v>
      </c>
      <c r="C145" s="12">
        <v>13</v>
      </c>
      <c r="D145" s="12">
        <v>4</v>
      </c>
      <c r="E145" s="26">
        <v>2.25</v>
      </c>
      <c r="F145" s="12">
        <v>0</v>
      </c>
      <c r="G145" s="12">
        <v>0</v>
      </c>
      <c r="H145" s="12">
        <v>2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2.5" x14ac:dyDescent="0.25">
      <c r="A146" s="25" t="s">
        <v>584</v>
      </c>
      <c r="B146" s="25" t="s">
        <v>585</v>
      </c>
      <c r="C146" s="12">
        <v>9</v>
      </c>
      <c r="D146" s="12">
        <v>1</v>
      </c>
      <c r="E146" s="26">
        <v>8</v>
      </c>
      <c r="F146" s="12">
        <v>0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2">
        <v>0</v>
      </c>
      <c r="P146" s="20">
        <v>0</v>
      </c>
    </row>
    <row r="147" spans="1:16" x14ac:dyDescent="0.25">
      <c r="A147" s="196" t="s">
        <v>586</v>
      </c>
      <c r="B147" s="197"/>
      <c r="C147" s="22">
        <v>45</v>
      </c>
      <c r="D147" s="22">
        <v>21</v>
      </c>
      <c r="E147" s="23">
        <v>1.1428571428571399</v>
      </c>
      <c r="F147" s="22">
        <v>1</v>
      </c>
      <c r="G147" s="22">
        <v>1</v>
      </c>
      <c r="H147" s="22">
        <v>6</v>
      </c>
      <c r="I147" s="22">
        <v>5</v>
      </c>
      <c r="J147" s="22">
        <v>0</v>
      </c>
      <c r="K147" s="22">
        <v>0</v>
      </c>
      <c r="L147" s="22">
        <v>0</v>
      </c>
      <c r="M147" s="22">
        <v>0</v>
      </c>
      <c r="N147" s="22">
        <v>13</v>
      </c>
      <c r="O147" s="22">
        <v>0</v>
      </c>
      <c r="P147" s="24">
        <v>3</v>
      </c>
    </row>
    <row r="148" spans="1:16" ht="22.5" x14ac:dyDescent="0.25">
      <c r="A148" s="25" t="s">
        <v>587</v>
      </c>
      <c r="B148" s="25" t="s">
        <v>588</v>
      </c>
      <c r="C148" s="12">
        <v>0</v>
      </c>
      <c r="D148" s="12">
        <v>1</v>
      </c>
      <c r="E148" s="26">
        <v>-1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0">
        <v>0</v>
      </c>
    </row>
    <row r="149" spans="1:16" x14ac:dyDescent="0.25">
      <c r="A149" s="25" t="s">
        <v>589</v>
      </c>
      <c r="B149" s="25" t="s">
        <v>590</v>
      </c>
      <c r="C149" s="12">
        <v>3</v>
      </c>
      <c r="D149" s="12">
        <v>1</v>
      </c>
      <c r="E149" s="26">
        <v>2</v>
      </c>
      <c r="F149" s="12">
        <v>0</v>
      </c>
      <c r="G149" s="12">
        <v>0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10</v>
      </c>
      <c r="D151" s="12">
        <v>7</v>
      </c>
      <c r="E151" s="26">
        <v>0.42857142857142799</v>
      </c>
      <c r="F151" s="12">
        <v>0</v>
      </c>
      <c r="G151" s="12">
        <v>0</v>
      </c>
      <c r="H151" s="12">
        <v>1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6</v>
      </c>
      <c r="O151" s="12">
        <v>0</v>
      </c>
      <c r="P151" s="20">
        <v>2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25">
      <c r="A153" s="25" t="s">
        <v>597</v>
      </c>
      <c r="B153" s="25" t="s">
        <v>598</v>
      </c>
      <c r="C153" s="12">
        <v>0</v>
      </c>
      <c r="D153" s="12">
        <v>0</v>
      </c>
      <c r="E153" s="26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3</v>
      </c>
      <c r="D154" s="12">
        <v>5</v>
      </c>
      <c r="E154" s="26">
        <v>-0.4</v>
      </c>
      <c r="F154" s="12">
        <v>0</v>
      </c>
      <c r="G154" s="12">
        <v>0</v>
      </c>
      <c r="H154" s="12">
        <v>2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4</v>
      </c>
      <c r="O154" s="12">
        <v>0</v>
      </c>
      <c r="P154" s="20">
        <v>1</v>
      </c>
    </row>
    <row r="155" spans="1:16" ht="22.5" x14ac:dyDescent="0.25">
      <c r="A155" s="25" t="s">
        <v>601</v>
      </c>
      <c r="B155" s="25" t="s">
        <v>602</v>
      </c>
      <c r="C155" s="12">
        <v>29</v>
      </c>
      <c r="D155" s="12">
        <v>7</v>
      </c>
      <c r="E155" s="26">
        <v>3.1428571428571401</v>
      </c>
      <c r="F155" s="12">
        <v>1</v>
      </c>
      <c r="G155" s="12">
        <v>1</v>
      </c>
      <c r="H155" s="12">
        <v>2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0">
        <v>0</v>
      </c>
    </row>
    <row r="156" spans="1:16" x14ac:dyDescent="0.25">
      <c r="A156" s="196" t="s">
        <v>603</v>
      </c>
      <c r="B156" s="197"/>
      <c r="C156" s="22">
        <v>14</v>
      </c>
      <c r="D156" s="22">
        <v>7</v>
      </c>
      <c r="E156" s="23">
        <v>1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3</v>
      </c>
      <c r="O156" s="22">
        <v>3</v>
      </c>
      <c r="P156" s="24">
        <v>1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2</v>
      </c>
      <c r="E158" s="26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6</v>
      </c>
      <c r="D161" s="12">
        <v>1</v>
      </c>
      <c r="E161" s="26">
        <v>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3</v>
      </c>
      <c r="P161" s="20">
        <v>1</v>
      </c>
    </row>
    <row r="162" spans="1:16" x14ac:dyDescent="0.25">
      <c r="A162" s="25" t="s">
        <v>614</v>
      </c>
      <c r="B162" s="25" t="s">
        <v>615</v>
      </c>
      <c r="C162" s="12">
        <v>1</v>
      </c>
      <c r="D162" s="12">
        <v>2</v>
      </c>
      <c r="E162" s="26">
        <v>-0.5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3</v>
      </c>
      <c r="O162" s="12">
        <v>0</v>
      </c>
      <c r="P162" s="20">
        <v>0</v>
      </c>
    </row>
    <row r="163" spans="1:16" ht="22.5" x14ac:dyDescent="0.25">
      <c r="A163" s="25" t="s">
        <v>616</v>
      </c>
      <c r="B163" s="25" t="s">
        <v>617</v>
      </c>
      <c r="C163" s="12">
        <v>0</v>
      </c>
      <c r="D163" s="12">
        <v>0</v>
      </c>
      <c r="E163" s="26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5</v>
      </c>
      <c r="D164" s="12">
        <v>1</v>
      </c>
      <c r="E164" s="26">
        <v>4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2</v>
      </c>
      <c r="D165" s="12">
        <v>1</v>
      </c>
      <c r="E165" s="26">
        <v>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25">
      <c r="A166" s="196" t="s">
        <v>622</v>
      </c>
      <c r="B166" s="197"/>
      <c r="C166" s="22">
        <v>380</v>
      </c>
      <c r="D166" s="22">
        <v>388</v>
      </c>
      <c r="E166" s="23">
        <v>-2.06185567010309E-2</v>
      </c>
      <c r="F166" s="22">
        <v>6</v>
      </c>
      <c r="G166" s="22">
        <v>3</v>
      </c>
      <c r="H166" s="22">
        <v>206</v>
      </c>
      <c r="I166" s="22">
        <v>115</v>
      </c>
      <c r="J166" s="22">
        <v>2</v>
      </c>
      <c r="K166" s="22">
        <v>1</v>
      </c>
      <c r="L166" s="22">
        <v>0</v>
      </c>
      <c r="M166" s="22">
        <v>0</v>
      </c>
      <c r="N166" s="22">
        <v>0</v>
      </c>
      <c r="O166" s="22">
        <v>23</v>
      </c>
      <c r="P166" s="24">
        <v>78</v>
      </c>
    </row>
    <row r="167" spans="1:16" ht="22.5" x14ac:dyDescent="0.25">
      <c r="A167" s="25" t="s">
        <v>623</v>
      </c>
      <c r="B167" s="25" t="s">
        <v>624</v>
      </c>
      <c r="C167" s="12">
        <v>23</v>
      </c>
      <c r="D167" s="12">
        <v>24</v>
      </c>
      <c r="E167" s="26">
        <v>-4.1666666666666699E-2</v>
      </c>
      <c r="F167" s="12">
        <v>1</v>
      </c>
      <c r="G167" s="12">
        <v>0</v>
      </c>
      <c r="H167" s="12">
        <v>13</v>
      </c>
      <c r="I167" s="12">
        <v>4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1</v>
      </c>
    </row>
    <row r="168" spans="1:16" ht="22.5" x14ac:dyDescent="0.25">
      <c r="A168" s="25" t="s">
        <v>625</v>
      </c>
      <c r="B168" s="25" t="s">
        <v>626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0</v>
      </c>
      <c r="D169" s="12">
        <v>1</v>
      </c>
      <c r="E169" s="26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2</v>
      </c>
      <c r="D171" s="12">
        <v>1</v>
      </c>
      <c r="E171" s="26">
        <v>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81</v>
      </c>
      <c r="D173" s="12">
        <v>92</v>
      </c>
      <c r="E173" s="26">
        <v>-0.119565217391304</v>
      </c>
      <c r="F173" s="12">
        <v>0</v>
      </c>
      <c r="G173" s="12">
        <v>0</v>
      </c>
      <c r="H173" s="12">
        <v>59</v>
      </c>
      <c r="I173" s="12">
        <v>41</v>
      </c>
      <c r="J173" s="12">
        <v>2</v>
      </c>
      <c r="K173" s="12">
        <v>1</v>
      </c>
      <c r="L173" s="12">
        <v>0</v>
      </c>
      <c r="M173" s="12">
        <v>0</v>
      </c>
      <c r="N173" s="12">
        <v>0</v>
      </c>
      <c r="O173" s="12">
        <v>19</v>
      </c>
      <c r="P173" s="20">
        <v>44</v>
      </c>
    </row>
    <row r="174" spans="1:16" ht="22.5" x14ac:dyDescent="0.25">
      <c r="A174" s="25" t="s">
        <v>637</v>
      </c>
      <c r="B174" s="25" t="s">
        <v>638</v>
      </c>
      <c r="C174" s="12">
        <v>200</v>
      </c>
      <c r="D174" s="12">
        <v>174</v>
      </c>
      <c r="E174" s="26">
        <v>0.14942528735632199</v>
      </c>
      <c r="F174" s="12">
        <v>5</v>
      </c>
      <c r="G174" s="12">
        <v>3</v>
      </c>
      <c r="H174" s="12">
        <v>90</v>
      </c>
      <c r="I174" s="12">
        <v>60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3</v>
      </c>
      <c r="P174" s="20">
        <v>25</v>
      </c>
    </row>
    <row r="175" spans="1:16" x14ac:dyDescent="0.25">
      <c r="A175" s="25" t="s">
        <v>639</v>
      </c>
      <c r="B175" s="25" t="s">
        <v>640</v>
      </c>
      <c r="C175" s="12">
        <v>74</v>
      </c>
      <c r="D175" s="12">
        <v>96</v>
      </c>
      <c r="E175" s="26">
        <v>-0.22916666666666699</v>
      </c>
      <c r="F175" s="12">
        <v>0</v>
      </c>
      <c r="G175" s="12">
        <v>0</v>
      </c>
      <c r="H175" s="12">
        <v>38</v>
      </c>
      <c r="I175" s="12">
        <v>6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</v>
      </c>
      <c r="P175" s="20">
        <v>7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5</v>
      </c>
      <c r="I176" s="12">
        <v>4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1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6" t="s">
        <v>645</v>
      </c>
      <c r="B178" s="197"/>
      <c r="C178" s="22">
        <v>999</v>
      </c>
      <c r="D178" s="22">
        <v>1096</v>
      </c>
      <c r="E178" s="23">
        <v>-8.8503649635036499E-2</v>
      </c>
      <c r="F178" s="22">
        <v>1467</v>
      </c>
      <c r="G178" s="22">
        <v>1241</v>
      </c>
      <c r="H178" s="22">
        <v>314</v>
      </c>
      <c r="I178" s="22">
        <v>210</v>
      </c>
      <c r="J178" s="22">
        <v>0</v>
      </c>
      <c r="K178" s="22">
        <v>0</v>
      </c>
      <c r="L178" s="22">
        <v>1</v>
      </c>
      <c r="M178" s="22">
        <v>0</v>
      </c>
      <c r="N178" s="22">
        <v>0</v>
      </c>
      <c r="O178" s="22">
        <v>4</v>
      </c>
      <c r="P178" s="24">
        <v>983</v>
      </c>
    </row>
    <row r="179" spans="1:16" ht="22.5" x14ac:dyDescent="0.25">
      <c r="A179" s="25" t="s">
        <v>646</v>
      </c>
      <c r="B179" s="25" t="s">
        <v>647</v>
      </c>
      <c r="C179" s="12">
        <v>4</v>
      </c>
      <c r="D179" s="12">
        <v>144</v>
      </c>
      <c r="E179" s="26">
        <v>-0.97222222222222199</v>
      </c>
      <c r="F179" s="12">
        <v>4</v>
      </c>
      <c r="G179" s="12">
        <v>4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1</v>
      </c>
    </row>
    <row r="180" spans="1:16" ht="22.5" x14ac:dyDescent="0.25">
      <c r="A180" s="25" t="s">
        <v>648</v>
      </c>
      <c r="B180" s="25" t="s">
        <v>649</v>
      </c>
      <c r="C180" s="12">
        <v>530</v>
      </c>
      <c r="D180" s="12">
        <v>567</v>
      </c>
      <c r="E180" s="26">
        <v>-6.5255731922398599E-2</v>
      </c>
      <c r="F180" s="12">
        <v>983</v>
      </c>
      <c r="G180" s="12">
        <v>899</v>
      </c>
      <c r="H180" s="12">
        <v>156</v>
      </c>
      <c r="I180" s="12">
        <v>98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1</v>
      </c>
      <c r="P180" s="20">
        <v>644</v>
      </c>
    </row>
    <row r="181" spans="1:16" x14ac:dyDescent="0.25">
      <c r="A181" s="25" t="s">
        <v>650</v>
      </c>
      <c r="B181" s="25" t="s">
        <v>651</v>
      </c>
      <c r="C181" s="12">
        <v>36</v>
      </c>
      <c r="D181" s="12">
        <v>19</v>
      </c>
      <c r="E181" s="26">
        <v>0.89473684210526305</v>
      </c>
      <c r="F181" s="12">
        <v>10</v>
      </c>
      <c r="G181" s="12">
        <v>12</v>
      </c>
      <c r="H181" s="12">
        <v>14</v>
      </c>
      <c r="I181" s="12">
        <v>6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3</v>
      </c>
      <c r="P181" s="20">
        <v>16</v>
      </c>
    </row>
    <row r="182" spans="1:16" ht="22.5" x14ac:dyDescent="0.25">
      <c r="A182" s="25" t="s">
        <v>652</v>
      </c>
      <c r="B182" s="25" t="s">
        <v>653</v>
      </c>
      <c r="C182" s="12">
        <v>4</v>
      </c>
      <c r="D182" s="12">
        <v>70</v>
      </c>
      <c r="E182" s="26">
        <v>-0.94285714285714295</v>
      </c>
      <c r="F182" s="12">
        <v>2</v>
      </c>
      <c r="G182" s="12">
        <v>3</v>
      </c>
      <c r="H182" s="12">
        <v>2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2</v>
      </c>
    </row>
    <row r="183" spans="1:16" ht="22.5" x14ac:dyDescent="0.25">
      <c r="A183" s="25" t="s">
        <v>654</v>
      </c>
      <c r="B183" s="25" t="s">
        <v>655</v>
      </c>
      <c r="C183" s="12">
        <v>59</v>
      </c>
      <c r="D183" s="12">
        <v>17</v>
      </c>
      <c r="E183" s="26">
        <v>2.47058823529412</v>
      </c>
      <c r="F183" s="12">
        <v>94</v>
      </c>
      <c r="G183" s="12">
        <v>51</v>
      </c>
      <c r="H183" s="12">
        <v>30</v>
      </c>
      <c r="I183" s="12">
        <v>17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77</v>
      </c>
    </row>
    <row r="184" spans="1:16" ht="22.5" x14ac:dyDescent="0.25">
      <c r="A184" s="25" t="s">
        <v>656</v>
      </c>
      <c r="B184" s="25" t="s">
        <v>657</v>
      </c>
      <c r="C184" s="12">
        <v>362</v>
      </c>
      <c r="D184" s="12">
        <v>273</v>
      </c>
      <c r="E184" s="26">
        <v>0.32600732600732601</v>
      </c>
      <c r="F184" s="12">
        <v>372</v>
      </c>
      <c r="G184" s="12">
        <v>271</v>
      </c>
      <c r="H184" s="12">
        <v>108</v>
      </c>
      <c r="I184" s="12">
        <v>86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0">
        <v>238</v>
      </c>
    </row>
    <row r="185" spans="1:16" ht="22.5" x14ac:dyDescent="0.25">
      <c r="A185" s="25" t="s">
        <v>658</v>
      </c>
      <c r="B185" s="25" t="s">
        <v>659</v>
      </c>
      <c r="C185" s="12">
        <v>4</v>
      </c>
      <c r="D185" s="12">
        <v>6</v>
      </c>
      <c r="E185" s="26">
        <v>-0.33333333333333298</v>
      </c>
      <c r="F185" s="12">
        <v>2</v>
      </c>
      <c r="G185" s="12">
        <v>1</v>
      </c>
      <c r="H185" s="12">
        <v>4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5</v>
      </c>
    </row>
    <row r="186" spans="1:16" x14ac:dyDescent="0.25">
      <c r="A186" s="196" t="s">
        <v>660</v>
      </c>
      <c r="B186" s="197"/>
      <c r="C186" s="22">
        <v>320</v>
      </c>
      <c r="D186" s="22">
        <v>299</v>
      </c>
      <c r="E186" s="23">
        <v>7.0234113712374605E-2</v>
      </c>
      <c r="F186" s="22">
        <v>21</v>
      </c>
      <c r="G186" s="22">
        <v>11</v>
      </c>
      <c r="H186" s="22">
        <v>49</v>
      </c>
      <c r="I186" s="22">
        <v>42</v>
      </c>
      <c r="J186" s="22">
        <v>0</v>
      </c>
      <c r="K186" s="22">
        <v>0</v>
      </c>
      <c r="L186" s="22">
        <v>0</v>
      </c>
      <c r="M186" s="22">
        <v>0</v>
      </c>
      <c r="N186" s="22">
        <v>2</v>
      </c>
      <c r="O186" s="22">
        <v>0</v>
      </c>
      <c r="P186" s="24">
        <v>24</v>
      </c>
    </row>
    <row r="187" spans="1:16" x14ac:dyDescent="0.25">
      <c r="A187" s="25" t="s">
        <v>661</v>
      </c>
      <c r="B187" s="25" t="s">
        <v>662</v>
      </c>
      <c r="C187" s="12">
        <v>5</v>
      </c>
      <c r="D187" s="12">
        <v>1</v>
      </c>
      <c r="E187" s="26">
        <v>4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1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102</v>
      </c>
      <c r="D189" s="12">
        <v>117</v>
      </c>
      <c r="E189" s="26">
        <v>-0.128205128205128</v>
      </c>
      <c r="F189" s="12">
        <v>15</v>
      </c>
      <c r="G189" s="12">
        <v>7</v>
      </c>
      <c r="H189" s="12">
        <v>28</v>
      </c>
      <c r="I189" s="12">
        <v>26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0">
        <v>12</v>
      </c>
    </row>
    <row r="190" spans="1:16" ht="22.5" x14ac:dyDescent="0.25">
      <c r="A190" s="25" t="s">
        <v>667</v>
      </c>
      <c r="B190" s="25" t="s">
        <v>668</v>
      </c>
      <c r="C190" s="12">
        <v>4</v>
      </c>
      <c r="D190" s="12">
        <v>1</v>
      </c>
      <c r="E190" s="26">
        <v>3</v>
      </c>
      <c r="F190" s="12">
        <v>0</v>
      </c>
      <c r="G190" s="12">
        <v>0</v>
      </c>
      <c r="H190" s="12">
        <v>0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1</v>
      </c>
    </row>
    <row r="191" spans="1:16" ht="33.75" x14ac:dyDescent="0.25">
      <c r="A191" s="25" t="s">
        <v>669</v>
      </c>
      <c r="B191" s="25" t="s">
        <v>670</v>
      </c>
      <c r="C191" s="12">
        <v>28</v>
      </c>
      <c r="D191" s="12">
        <v>24</v>
      </c>
      <c r="E191" s="26">
        <v>0.16666666666666699</v>
      </c>
      <c r="F191" s="12">
        <v>2</v>
      </c>
      <c r="G191" s="12">
        <v>1</v>
      </c>
      <c r="H191" s="12">
        <v>6</v>
      </c>
      <c r="I191" s="12">
        <v>4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3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31</v>
      </c>
      <c r="D193" s="12">
        <v>19</v>
      </c>
      <c r="E193" s="26">
        <v>0.63157894736842102</v>
      </c>
      <c r="F193" s="12">
        <v>1</v>
      </c>
      <c r="G193" s="12">
        <v>1</v>
      </c>
      <c r="H193" s="12">
        <v>0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1</v>
      </c>
    </row>
    <row r="194" spans="1:16" x14ac:dyDescent="0.25">
      <c r="A194" s="25" t="s">
        <v>675</v>
      </c>
      <c r="B194" s="25" t="s">
        <v>676</v>
      </c>
      <c r="C194" s="12">
        <v>3</v>
      </c>
      <c r="D194" s="12">
        <v>3</v>
      </c>
      <c r="E194" s="26">
        <v>0</v>
      </c>
      <c r="F194" s="12">
        <v>0</v>
      </c>
      <c r="G194" s="12">
        <v>0</v>
      </c>
      <c r="H194" s="12">
        <v>1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0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18</v>
      </c>
      <c r="D196" s="12">
        <v>29</v>
      </c>
      <c r="E196" s="26">
        <v>-0.37931034482758602</v>
      </c>
      <c r="F196" s="12">
        <v>2</v>
      </c>
      <c r="G196" s="12">
        <v>2</v>
      </c>
      <c r="H196" s="12">
        <v>8</v>
      </c>
      <c r="I196" s="12">
        <v>3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3</v>
      </c>
    </row>
    <row r="197" spans="1:16" x14ac:dyDescent="0.25">
      <c r="A197" s="25" t="s">
        <v>681</v>
      </c>
      <c r="B197" s="25" t="s">
        <v>682</v>
      </c>
      <c r="C197" s="12">
        <v>120</v>
      </c>
      <c r="D197" s="12">
        <v>103</v>
      </c>
      <c r="E197" s="26">
        <v>0.16504854368932001</v>
      </c>
      <c r="F197" s="12">
        <v>1</v>
      </c>
      <c r="G197" s="12">
        <v>0</v>
      </c>
      <c r="H197" s="12">
        <v>6</v>
      </c>
      <c r="I197" s="12">
        <v>4</v>
      </c>
      <c r="J197" s="12">
        <v>0</v>
      </c>
      <c r="K197" s="12">
        <v>0</v>
      </c>
      <c r="L197" s="12">
        <v>0</v>
      </c>
      <c r="M197" s="12">
        <v>0</v>
      </c>
      <c r="N197" s="12">
        <v>2</v>
      </c>
      <c r="O197" s="12">
        <v>0</v>
      </c>
      <c r="P197" s="20">
        <v>1</v>
      </c>
    </row>
    <row r="198" spans="1:16" ht="22.5" x14ac:dyDescent="0.25">
      <c r="A198" s="25" t="s">
        <v>683</v>
      </c>
      <c r="B198" s="25" t="s">
        <v>684</v>
      </c>
      <c r="C198" s="12">
        <v>1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2</v>
      </c>
    </row>
    <row r="199" spans="1:16" x14ac:dyDescent="0.25">
      <c r="A199" s="25" t="s">
        <v>685</v>
      </c>
      <c r="B199" s="25" t="s">
        <v>686</v>
      </c>
      <c r="C199" s="12">
        <v>5</v>
      </c>
      <c r="D199" s="12">
        <v>2</v>
      </c>
      <c r="E199" s="26">
        <v>1.5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2.5" x14ac:dyDescent="0.25">
      <c r="A200" s="25" t="s">
        <v>687</v>
      </c>
      <c r="B200" s="25" t="s">
        <v>688</v>
      </c>
      <c r="C200" s="12">
        <v>3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6" t="s">
        <v>689</v>
      </c>
      <c r="B201" s="197"/>
      <c r="C201" s="22">
        <v>67</v>
      </c>
      <c r="D201" s="22">
        <v>62</v>
      </c>
      <c r="E201" s="23">
        <v>8.0645161290322606E-2</v>
      </c>
      <c r="F201" s="22">
        <v>19</v>
      </c>
      <c r="G201" s="22">
        <v>8</v>
      </c>
      <c r="H201" s="22">
        <v>14</v>
      </c>
      <c r="I201" s="22">
        <v>8</v>
      </c>
      <c r="J201" s="22">
        <v>0</v>
      </c>
      <c r="K201" s="22">
        <v>0</v>
      </c>
      <c r="L201" s="22">
        <v>1</v>
      </c>
      <c r="M201" s="22">
        <v>0</v>
      </c>
      <c r="N201" s="22">
        <v>5</v>
      </c>
      <c r="O201" s="22">
        <v>0</v>
      </c>
      <c r="P201" s="24">
        <v>14</v>
      </c>
    </row>
    <row r="202" spans="1:16" x14ac:dyDescent="0.25">
      <c r="A202" s="25" t="s">
        <v>690</v>
      </c>
      <c r="B202" s="25" t="s">
        <v>691</v>
      </c>
      <c r="C202" s="12">
        <v>7</v>
      </c>
      <c r="D202" s="12">
        <v>7</v>
      </c>
      <c r="E202" s="26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4</v>
      </c>
      <c r="O202" s="12">
        <v>0</v>
      </c>
      <c r="P202" s="20">
        <v>0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3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51</v>
      </c>
      <c r="D206" s="12">
        <v>53</v>
      </c>
      <c r="E206" s="26">
        <v>-3.77358490566038E-2</v>
      </c>
      <c r="F206" s="12">
        <v>19</v>
      </c>
      <c r="G206" s="12">
        <v>8</v>
      </c>
      <c r="H206" s="12">
        <v>14</v>
      </c>
      <c r="I206" s="12">
        <v>7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0">
        <v>14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1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2</v>
      </c>
      <c r="D212" s="12">
        <v>0</v>
      </c>
      <c r="E212" s="26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2">
        <v>0</v>
      </c>
      <c r="N212" s="12">
        <v>1</v>
      </c>
      <c r="O212" s="12">
        <v>0</v>
      </c>
      <c r="P212" s="20">
        <v>0</v>
      </c>
    </row>
    <row r="213" spans="1:16" x14ac:dyDescent="0.25">
      <c r="A213" s="25" t="s">
        <v>712</v>
      </c>
      <c r="B213" s="25" t="s">
        <v>713</v>
      </c>
      <c r="C213" s="12">
        <v>1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0</v>
      </c>
      <c r="D214" s="12">
        <v>1</v>
      </c>
      <c r="E214" s="26">
        <v>-1</v>
      </c>
      <c r="F214" s="12">
        <v>0</v>
      </c>
      <c r="G214" s="12">
        <v>0</v>
      </c>
      <c r="H214" s="12">
        <v>0</v>
      </c>
      <c r="I214" s="12">
        <v>1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0">
        <v>0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1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1</v>
      </c>
      <c r="D222" s="12">
        <v>1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6" t="s">
        <v>732</v>
      </c>
      <c r="B223" s="197"/>
      <c r="C223" s="22">
        <v>855</v>
      </c>
      <c r="D223" s="22">
        <v>833</v>
      </c>
      <c r="E223" s="23">
        <v>2.6410564225690301E-2</v>
      </c>
      <c r="F223" s="22">
        <v>392</v>
      </c>
      <c r="G223" s="22">
        <v>239</v>
      </c>
      <c r="H223" s="22">
        <v>275</v>
      </c>
      <c r="I223" s="22">
        <v>245</v>
      </c>
      <c r="J223" s="22">
        <v>0</v>
      </c>
      <c r="K223" s="22">
        <v>0</v>
      </c>
      <c r="L223" s="22">
        <v>0</v>
      </c>
      <c r="M223" s="22">
        <v>0</v>
      </c>
      <c r="N223" s="22">
        <v>4</v>
      </c>
      <c r="O223" s="22">
        <v>15</v>
      </c>
      <c r="P223" s="24">
        <v>127</v>
      </c>
    </row>
    <row r="224" spans="1:16" x14ac:dyDescent="0.25">
      <c r="A224" s="25" t="s">
        <v>733</v>
      </c>
      <c r="B224" s="25" t="s">
        <v>734</v>
      </c>
      <c r="C224" s="12">
        <v>2</v>
      </c>
      <c r="D224" s="12">
        <v>1</v>
      </c>
      <c r="E224" s="26">
        <v>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1</v>
      </c>
      <c r="D228" s="12">
        <v>1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0</v>
      </c>
      <c r="D229" s="12">
        <v>1</v>
      </c>
      <c r="E229" s="26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1</v>
      </c>
      <c r="D230" s="12">
        <v>1</v>
      </c>
      <c r="E230" s="26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747</v>
      </c>
      <c r="B231" s="25" t="s">
        <v>748</v>
      </c>
      <c r="C231" s="12">
        <v>32</v>
      </c>
      <c r="D231" s="12">
        <v>27</v>
      </c>
      <c r="E231" s="26">
        <v>0.18518518518518501</v>
      </c>
      <c r="F231" s="12">
        <v>5</v>
      </c>
      <c r="G231" s="12">
        <v>2</v>
      </c>
      <c r="H231" s="12">
        <v>2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2</v>
      </c>
      <c r="O231" s="12">
        <v>0</v>
      </c>
      <c r="P231" s="20">
        <v>2</v>
      </c>
    </row>
    <row r="232" spans="1:16" x14ac:dyDescent="0.25">
      <c r="A232" s="25" t="s">
        <v>749</v>
      </c>
      <c r="B232" s="25" t="s">
        <v>750</v>
      </c>
      <c r="C232" s="12">
        <v>2</v>
      </c>
      <c r="D232" s="12">
        <v>9</v>
      </c>
      <c r="E232" s="26">
        <v>-0.77777777777777801</v>
      </c>
      <c r="F232" s="12">
        <v>1</v>
      </c>
      <c r="G232" s="12">
        <v>0</v>
      </c>
      <c r="H232" s="12">
        <v>1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</v>
      </c>
    </row>
    <row r="233" spans="1:16" x14ac:dyDescent="0.25">
      <c r="A233" s="25" t="s">
        <v>751</v>
      </c>
      <c r="B233" s="25" t="s">
        <v>752</v>
      </c>
      <c r="C233" s="12">
        <v>13</v>
      </c>
      <c r="D233" s="12">
        <v>12</v>
      </c>
      <c r="E233" s="26">
        <v>8.3333333333333301E-2</v>
      </c>
      <c r="F233" s="12">
        <v>0</v>
      </c>
      <c r="G233" s="12">
        <v>0</v>
      </c>
      <c r="H233" s="12">
        <v>0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0</v>
      </c>
    </row>
    <row r="234" spans="1:16" ht="22.5" x14ac:dyDescent="0.25">
      <c r="A234" s="25" t="s">
        <v>753</v>
      </c>
      <c r="B234" s="25" t="s">
        <v>754</v>
      </c>
      <c r="C234" s="12">
        <v>9</v>
      </c>
      <c r="D234" s="12">
        <v>3</v>
      </c>
      <c r="E234" s="26">
        <v>2</v>
      </c>
      <c r="F234" s="12">
        <v>1</v>
      </c>
      <c r="G234" s="12">
        <v>0</v>
      </c>
      <c r="H234" s="12">
        <v>2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1</v>
      </c>
    </row>
    <row r="235" spans="1:16" ht="33.75" x14ac:dyDescent="0.25">
      <c r="A235" s="25" t="s">
        <v>755</v>
      </c>
      <c r="B235" s="25" t="s">
        <v>756</v>
      </c>
      <c r="C235" s="12">
        <v>1</v>
      </c>
      <c r="D235" s="12">
        <v>7</v>
      </c>
      <c r="E235" s="26">
        <v>-0.85714285714285698</v>
      </c>
      <c r="F235" s="12">
        <v>0</v>
      </c>
      <c r="G235" s="12">
        <v>0</v>
      </c>
      <c r="H235" s="12">
        <v>1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0</v>
      </c>
    </row>
    <row r="236" spans="1:16" x14ac:dyDescent="0.25">
      <c r="A236" s="25" t="s">
        <v>757</v>
      </c>
      <c r="B236" s="25" t="s">
        <v>758</v>
      </c>
      <c r="C236" s="12">
        <v>2</v>
      </c>
      <c r="D236" s="12">
        <v>0</v>
      </c>
      <c r="E236" s="26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2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792</v>
      </c>
      <c r="D238" s="12">
        <v>771</v>
      </c>
      <c r="E238" s="26">
        <v>2.7237354085603099E-2</v>
      </c>
      <c r="F238" s="12">
        <v>385</v>
      </c>
      <c r="G238" s="12">
        <v>237</v>
      </c>
      <c r="H238" s="12">
        <v>269</v>
      </c>
      <c r="I238" s="12">
        <v>239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15</v>
      </c>
      <c r="P238" s="20">
        <v>123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6" t="s">
        <v>773</v>
      </c>
      <c r="B244" s="197"/>
      <c r="C244" s="22">
        <v>17</v>
      </c>
      <c r="D244" s="22">
        <v>20</v>
      </c>
      <c r="E244" s="23">
        <v>-0.15</v>
      </c>
      <c r="F244" s="22">
        <v>0</v>
      </c>
      <c r="G244" s="22">
        <v>0</v>
      </c>
      <c r="H244" s="22">
        <v>4</v>
      </c>
      <c r="I244" s="22">
        <v>7</v>
      </c>
      <c r="J244" s="22">
        <v>0</v>
      </c>
      <c r="K244" s="22">
        <v>0</v>
      </c>
      <c r="L244" s="22">
        <v>1</v>
      </c>
      <c r="M244" s="22">
        <v>0</v>
      </c>
      <c r="N244" s="22">
        <v>4</v>
      </c>
      <c r="O244" s="22">
        <v>0</v>
      </c>
      <c r="P244" s="24">
        <v>1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14</v>
      </c>
      <c r="D249" s="12">
        <v>12</v>
      </c>
      <c r="E249" s="26">
        <v>0.16666666666666699</v>
      </c>
      <c r="F249" s="12">
        <v>0</v>
      </c>
      <c r="G249" s="12">
        <v>0</v>
      </c>
      <c r="H249" s="12">
        <v>2</v>
      </c>
      <c r="I249" s="12">
        <v>4</v>
      </c>
      <c r="J249" s="12">
        <v>0</v>
      </c>
      <c r="K249" s="12">
        <v>0</v>
      </c>
      <c r="L249" s="12">
        <v>1</v>
      </c>
      <c r="M249" s="12">
        <v>0</v>
      </c>
      <c r="N249" s="12">
        <v>3</v>
      </c>
      <c r="O249" s="12">
        <v>0</v>
      </c>
      <c r="P249" s="20">
        <v>0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1</v>
      </c>
      <c r="I252" s="12">
        <v>3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1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2</v>
      </c>
      <c r="D255" s="12">
        <v>2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1</v>
      </c>
      <c r="E256" s="26">
        <v>-1</v>
      </c>
      <c r="F256" s="12">
        <v>0</v>
      </c>
      <c r="G256" s="12">
        <v>0</v>
      </c>
      <c r="H256" s="12">
        <v>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1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3</v>
      </c>
      <c r="E261" s="26">
        <v>-1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1</v>
      </c>
      <c r="E263" s="26">
        <v>-1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1</v>
      </c>
      <c r="E264" s="26">
        <v>-1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1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6" t="s">
        <v>826</v>
      </c>
      <c r="B271" s="197"/>
      <c r="C271" s="22">
        <v>546</v>
      </c>
      <c r="D271" s="22">
        <v>527</v>
      </c>
      <c r="E271" s="23">
        <v>3.6053130929791302E-2</v>
      </c>
      <c r="F271" s="22">
        <v>278</v>
      </c>
      <c r="G271" s="22">
        <v>124</v>
      </c>
      <c r="H271" s="22">
        <v>284</v>
      </c>
      <c r="I271" s="22">
        <v>216</v>
      </c>
      <c r="J271" s="22">
        <v>1</v>
      </c>
      <c r="K271" s="22">
        <v>0</v>
      </c>
      <c r="L271" s="22">
        <v>0</v>
      </c>
      <c r="M271" s="22">
        <v>0</v>
      </c>
      <c r="N271" s="22">
        <v>0</v>
      </c>
      <c r="O271" s="22">
        <v>4</v>
      </c>
      <c r="P271" s="24">
        <v>175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316</v>
      </c>
      <c r="D273" s="12">
        <v>361</v>
      </c>
      <c r="E273" s="26">
        <v>-0.12465373961218799</v>
      </c>
      <c r="F273" s="12">
        <v>179</v>
      </c>
      <c r="G273" s="12">
        <v>84</v>
      </c>
      <c r="H273" s="12">
        <v>206</v>
      </c>
      <c r="I273" s="12">
        <v>173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0">
        <v>116</v>
      </c>
    </row>
    <row r="274" spans="1:16" ht="33.75" x14ac:dyDescent="0.25">
      <c r="A274" s="25" t="s">
        <v>831</v>
      </c>
      <c r="B274" s="25" t="s">
        <v>832</v>
      </c>
      <c r="C274" s="12">
        <v>157</v>
      </c>
      <c r="D274" s="12">
        <v>116</v>
      </c>
      <c r="E274" s="26">
        <v>0.35344827586206901</v>
      </c>
      <c r="F274" s="12">
        <v>86</v>
      </c>
      <c r="G274" s="12">
        <v>35</v>
      </c>
      <c r="H274" s="12">
        <v>56</v>
      </c>
      <c r="I274" s="12">
        <v>23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2</v>
      </c>
      <c r="P274" s="20">
        <v>53</v>
      </c>
    </row>
    <row r="275" spans="1:16" ht="22.5" x14ac:dyDescent="0.25">
      <c r="A275" s="25" t="s">
        <v>833</v>
      </c>
      <c r="B275" s="25" t="s">
        <v>834</v>
      </c>
      <c r="C275" s="12">
        <v>0</v>
      </c>
      <c r="D275" s="12">
        <v>0</v>
      </c>
      <c r="E275" s="26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0</v>
      </c>
    </row>
    <row r="276" spans="1:16" x14ac:dyDescent="0.25">
      <c r="A276" s="25" t="s">
        <v>835</v>
      </c>
      <c r="B276" s="25" t="s">
        <v>836</v>
      </c>
      <c r="C276" s="12">
        <v>18</v>
      </c>
      <c r="D276" s="12">
        <v>12</v>
      </c>
      <c r="E276" s="26">
        <v>0.5</v>
      </c>
      <c r="F276" s="12">
        <v>6</v>
      </c>
      <c r="G276" s="12">
        <v>1</v>
      </c>
      <c r="H276" s="12">
        <v>9</v>
      </c>
      <c r="I276" s="12">
        <v>10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2</v>
      </c>
    </row>
    <row r="277" spans="1:16" x14ac:dyDescent="0.25">
      <c r="A277" s="25" t="s">
        <v>837</v>
      </c>
      <c r="B277" s="25" t="s">
        <v>838</v>
      </c>
      <c r="C277" s="12">
        <v>28</v>
      </c>
      <c r="D277" s="12">
        <v>21</v>
      </c>
      <c r="E277" s="26">
        <v>0.33333333333333298</v>
      </c>
      <c r="F277" s="12">
        <v>5</v>
      </c>
      <c r="G277" s="12">
        <v>2</v>
      </c>
      <c r="H277" s="12">
        <v>11</v>
      </c>
      <c r="I277" s="12">
        <v>5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3</v>
      </c>
    </row>
    <row r="278" spans="1:16" ht="22.5" x14ac:dyDescent="0.25">
      <c r="A278" s="25" t="s">
        <v>839</v>
      </c>
      <c r="B278" s="25" t="s">
        <v>840</v>
      </c>
      <c r="C278" s="12">
        <v>12</v>
      </c>
      <c r="D278" s="12">
        <v>7</v>
      </c>
      <c r="E278" s="26">
        <v>0.71428571428571397</v>
      </c>
      <c r="F278" s="12">
        <v>2</v>
      </c>
      <c r="G278" s="12">
        <v>2</v>
      </c>
      <c r="H278" s="12">
        <v>2</v>
      </c>
      <c r="I278" s="12">
        <v>1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1</v>
      </c>
    </row>
    <row r="279" spans="1:16" ht="22.5" x14ac:dyDescent="0.25">
      <c r="A279" s="25" t="s">
        <v>841</v>
      </c>
      <c r="B279" s="25" t="s">
        <v>842</v>
      </c>
      <c r="C279" s="12">
        <v>0</v>
      </c>
      <c r="D279" s="12">
        <v>1</v>
      </c>
      <c r="E279" s="26">
        <v>-1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1</v>
      </c>
      <c r="E288" s="26">
        <v>-1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5</v>
      </c>
      <c r="D291" s="12">
        <v>4</v>
      </c>
      <c r="E291" s="26">
        <v>0.25</v>
      </c>
      <c r="F291" s="12">
        <v>0</v>
      </c>
      <c r="G291" s="12">
        <v>0</v>
      </c>
      <c r="H291" s="12">
        <v>0</v>
      </c>
      <c r="I291" s="12">
        <v>4</v>
      </c>
      <c r="J291" s="12">
        <v>1</v>
      </c>
      <c r="K291" s="12">
        <v>0</v>
      </c>
      <c r="L291" s="12">
        <v>0</v>
      </c>
      <c r="M291" s="12">
        <v>0</v>
      </c>
      <c r="N291" s="12">
        <v>0</v>
      </c>
      <c r="O291" s="12">
        <v>2</v>
      </c>
      <c r="P291" s="20">
        <v>0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10</v>
      </c>
      <c r="D294" s="12">
        <v>4</v>
      </c>
      <c r="E294" s="26">
        <v>1.5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6" t="s">
        <v>885</v>
      </c>
      <c r="B301" s="197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6" t="s">
        <v>892</v>
      </c>
      <c r="B305" s="197"/>
      <c r="C305" s="22">
        <v>2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2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6" t="s">
        <v>905</v>
      </c>
      <c r="B312" s="197"/>
      <c r="C312" s="22">
        <v>15</v>
      </c>
      <c r="D312" s="22">
        <v>11</v>
      </c>
      <c r="E312" s="23">
        <v>0.36363636363636398</v>
      </c>
      <c r="F312" s="22">
        <v>0</v>
      </c>
      <c r="G312" s="22">
        <v>0</v>
      </c>
      <c r="H312" s="22">
        <v>1</v>
      </c>
      <c r="I312" s="22">
        <v>1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906</v>
      </c>
      <c r="B313" s="25" t="s">
        <v>907</v>
      </c>
      <c r="C313" s="12">
        <v>15</v>
      </c>
      <c r="D313" s="12">
        <v>11</v>
      </c>
      <c r="E313" s="26">
        <v>0.36363636363636398</v>
      </c>
      <c r="F313" s="12">
        <v>0</v>
      </c>
      <c r="G313" s="12">
        <v>0</v>
      </c>
      <c r="H313" s="12">
        <v>1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0</v>
      </c>
      <c r="E315" s="26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6" t="s">
        <v>916</v>
      </c>
      <c r="B318" s="197"/>
      <c r="C318" s="22">
        <v>48</v>
      </c>
      <c r="D318" s="22">
        <v>10</v>
      </c>
      <c r="E318" s="23">
        <v>3.8</v>
      </c>
      <c r="F318" s="22">
        <v>7</v>
      </c>
      <c r="G318" s="22">
        <v>6</v>
      </c>
      <c r="H318" s="22">
        <v>5</v>
      </c>
      <c r="I318" s="22">
        <v>16</v>
      </c>
      <c r="J318" s="22">
        <v>0</v>
      </c>
      <c r="K318" s="22">
        <v>0</v>
      </c>
      <c r="L318" s="22">
        <v>0</v>
      </c>
      <c r="M318" s="22">
        <v>0</v>
      </c>
      <c r="N318" s="22">
        <v>208</v>
      </c>
      <c r="O318" s="22">
        <v>0</v>
      </c>
      <c r="P318" s="24">
        <v>3</v>
      </c>
    </row>
    <row r="319" spans="1:16" x14ac:dyDescent="0.25">
      <c r="A319" s="25" t="s">
        <v>917</v>
      </c>
      <c r="B319" s="25" t="s">
        <v>918</v>
      </c>
      <c r="C319" s="12">
        <v>48</v>
      </c>
      <c r="D319" s="12">
        <v>10</v>
      </c>
      <c r="E319" s="26">
        <v>3.8</v>
      </c>
      <c r="F319" s="12">
        <v>7</v>
      </c>
      <c r="G319" s="12">
        <v>6</v>
      </c>
      <c r="H319" s="12">
        <v>5</v>
      </c>
      <c r="I319" s="12">
        <v>16</v>
      </c>
      <c r="J319" s="12">
        <v>0</v>
      </c>
      <c r="K319" s="12">
        <v>0</v>
      </c>
      <c r="L319" s="12">
        <v>0</v>
      </c>
      <c r="M319" s="12">
        <v>0</v>
      </c>
      <c r="N319" s="12">
        <v>208</v>
      </c>
      <c r="O319" s="12">
        <v>0</v>
      </c>
      <c r="P319" s="20">
        <v>3</v>
      </c>
    </row>
    <row r="320" spans="1:16" x14ac:dyDescent="0.25">
      <c r="A320" s="196" t="s">
        <v>919</v>
      </c>
      <c r="B320" s="197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6" t="s">
        <v>924</v>
      </c>
      <c r="B323" s="197"/>
      <c r="C323" s="22">
        <v>1310</v>
      </c>
      <c r="D323" s="22">
        <v>1611</v>
      </c>
      <c r="E323" s="23">
        <v>-0.18684047175667301</v>
      </c>
      <c r="F323" s="22">
        <v>42</v>
      </c>
      <c r="G323" s="22">
        <v>12</v>
      </c>
      <c r="H323" s="22">
        <v>70</v>
      </c>
      <c r="I323" s="22">
        <v>14</v>
      </c>
      <c r="J323" s="22">
        <v>2</v>
      </c>
      <c r="K323" s="22">
        <v>0</v>
      </c>
      <c r="L323" s="22">
        <v>2</v>
      </c>
      <c r="M323" s="22">
        <v>0</v>
      </c>
      <c r="N323" s="22">
        <v>0</v>
      </c>
      <c r="O323" s="22">
        <v>0</v>
      </c>
      <c r="P323" s="24">
        <v>15</v>
      </c>
    </row>
    <row r="324" spans="1:16" x14ac:dyDescent="0.25">
      <c r="A324" s="25" t="s">
        <v>925</v>
      </c>
      <c r="B324" s="25" t="s">
        <v>926</v>
      </c>
      <c r="C324" s="12">
        <v>1310</v>
      </c>
      <c r="D324" s="12">
        <v>1611</v>
      </c>
      <c r="E324" s="26">
        <v>-0.18684047175667301</v>
      </c>
      <c r="F324" s="12">
        <v>42</v>
      </c>
      <c r="G324" s="12">
        <v>12</v>
      </c>
      <c r="H324" s="12">
        <v>70</v>
      </c>
      <c r="I324" s="12">
        <v>14</v>
      </c>
      <c r="J324" s="12">
        <v>2</v>
      </c>
      <c r="K324" s="12">
        <v>0</v>
      </c>
      <c r="L324" s="12">
        <v>2</v>
      </c>
      <c r="M324" s="12">
        <v>0</v>
      </c>
      <c r="N324" s="12">
        <v>0</v>
      </c>
      <c r="O324" s="12">
        <v>0</v>
      </c>
      <c r="P324" s="20">
        <v>15</v>
      </c>
    </row>
    <row r="325" spans="1:16" x14ac:dyDescent="0.25">
      <c r="A325" s="196" t="s">
        <v>927</v>
      </c>
      <c r="B325" s="197"/>
      <c r="C325" s="22">
        <v>13</v>
      </c>
      <c r="D325" s="22">
        <v>0</v>
      </c>
      <c r="E325" s="23">
        <v>0</v>
      </c>
      <c r="F325" s="22">
        <v>0</v>
      </c>
      <c r="G325" s="22">
        <v>0</v>
      </c>
      <c r="H325" s="22">
        <v>1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13</v>
      </c>
      <c r="D328" s="12">
        <v>0</v>
      </c>
      <c r="E328" s="26">
        <v>0</v>
      </c>
      <c r="F328" s="12">
        <v>0</v>
      </c>
      <c r="G328" s="12">
        <v>0</v>
      </c>
      <c r="H328" s="12">
        <v>1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6" t="s">
        <v>950</v>
      </c>
      <c r="B337" s="197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6" t="s">
        <v>953</v>
      </c>
      <c r="B339" s="197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8" t="s">
        <v>956</v>
      </c>
      <c r="B341" s="199"/>
      <c r="C341" s="27">
        <v>17637</v>
      </c>
      <c r="D341" s="27">
        <v>17533</v>
      </c>
      <c r="E341" s="28">
        <v>5.93167170478526E-3</v>
      </c>
      <c r="F341" s="27">
        <v>4082</v>
      </c>
      <c r="G341" s="27">
        <v>2142</v>
      </c>
      <c r="H341" s="27">
        <v>3502</v>
      </c>
      <c r="I341" s="27">
        <v>2525</v>
      </c>
      <c r="J341" s="27">
        <v>116</v>
      </c>
      <c r="K341" s="27">
        <v>54</v>
      </c>
      <c r="L341" s="27">
        <v>11</v>
      </c>
      <c r="M341" s="27">
        <v>3</v>
      </c>
      <c r="N341" s="27">
        <v>299</v>
      </c>
      <c r="O341" s="27">
        <v>194</v>
      </c>
      <c r="P341" s="27">
        <v>2188</v>
      </c>
    </row>
    <row r="342" spans="1:16" x14ac:dyDescent="0.25">
      <c r="A342" s="16"/>
    </row>
  </sheetData>
  <sheetProtection algorithmName="SHA-512" hashValue="W3gFAPvaicpChsOwB1MPLmjterlvE9eAxAF+RkfKFXNIBAdXaryoY/i8EaLACW/bSoUKaB32hPa4iB3rkIm4XQ==" saltValue="esnE71dswMqQTj5L3760G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9" t="s">
        <v>960</v>
      </c>
      <c r="B7" s="11" t="s">
        <v>961</v>
      </c>
      <c r="C7" s="20">
        <v>1</v>
      </c>
    </row>
    <row r="8" spans="1:3" x14ac:dyDescent="0.25">
      <c r="A8" s="190"/>
      <c r="B8" s="11" t="s">
        <v>334</v>
      </c>
      <c r="C8" s="20">
        <v>222</v>
      </c>
    </row>
    <row r="9" spans="1:3" x14ac:dyDescent="0.25">
      <c r="A9" s="190"/>
      <c r="B9" s="11" t="s">
        <v>962</v>
      </c>
      <c r="C9" s="20">
        <v>41</v>
      </c>
    </row>
    <row r="10" spans="1:3" x14ac:dyDescent="0.25">
      <c r="A10" s="190"/>
      <c r="B10" s="11" t="s">
        <v>963</v>
      </c>
      <c r="C10" s="20">
        <v>5</v>
      </c>
    </row>
    <row r="11" spans="1:3" x14ac:dyDescent="0.25">
      <c r="A11" s="190"/>
      <c r="B11" s="11" t="s">
        <v>964</v>
      </c>
      <c r="C11" s="20">
        <v>22</v>
      </c>
    </row>
    <row r="12" spans="1:3" x14ac:dyDescent="0.25">
      <c r="A12" s="190"/>
      <c r="B12" s="11" t="s">
        <v>965</v>
      </c>
      <c r="C12" s="20">
        <v>30</v>
      </c>
    </row>
    <row r="13" spans="1:3" x14ac:dyDescent="0.25">
      <c r="A13" s="190"/>
      <c r="B13" s="11" t="s">
        <v>966</v>
      </c>
      <c r="C13" s="20">
        <v>184</v>
      </c>
    </row>
    <row r="14" spans="1:3" x14ac:dyDescent="0.25">
      <c r="A14" s="190"/>
      <c r="B14" s="11" t="s">
        <v>518</v>
      </c>
      <c r="C14" s="20">
        <v>69</v>
      </c>
    </row>
    <row r="15" spans="1:3" x14ac:dyDescent="0.25">
      <c r="A15" s="190"/>
      <c r="B15" s="11" t="s">
        <v>967</v>
      </c>
      <c r="C15" s="20">
        <v>18</v>
      </c>
    </row>
    <row r="16" spans="1:3" x14ac:dyDescent="0.25">
      <c r="A16" s="190"/>
      <c r="B16" s="11" t="s">
        <v>968</v>
      </c>
      <c r="C16" s="20">
        <v>0</v>
      </c>
    </row>
    <row r="17" spans="1:3" x14ac:dyDescent="0.25">
      <c r="A17" s="190"/>
      <c r="B17" s="11" t="s">
        <v>651</v>
      </c>
      <c r="C17" s="20">
        <v>0</v>
      </c>
    </row>
    <row r="18" spans="1:3" x14ac:dyDescent="0.25">
      <c r="A18" s="190"/>
      <c r="B18" s="11" t="s">
        <v>969</v>
      </c>
      <c r="C18" s="20">
        <v>21</v>
      </c>
    </row>
    <row r="19" spans="1:3" x14ac:dyDescent="0.25">
      <c r="A19" s="190"/>
      <c r="B19" s="11" t="s">
        <v>970</v>
      </c>
      <c r="C19" s="20">
        <v>51</v>
      </c>
    </row>
    <row r="20" spans="1:3" x14ac:dyDescent="0.25">
      <c r="A20" s="190"/>
      <c r="B20" s="11" t="s">
        <v>971</v>
      </c>
      <c r="C20" s="20">
        <v>27</v>
      </c>
    </row>
    <row r="21" spans="1:3" x14ac:dyDescent="0.25">
      <c r="A21" s="190"/>
      <c r="B21" s="11" t="s">
        <v>972</v>
      </c>
      <c r="C21" s="20">
        <v>23</v>
      </c>
    </row>
    <row r="22" spans="1:3" x14ac:dyDescent="0.25">
      <c r="A22" s="190"/>
      <c r="B22" s="11" t="s">
        <v>973</v>
      </c>
      <c r="C22" s="20">
        <v>0</v>
      </c>
    </row>
    <row r="23" spans="1:3" x14ac:dyDescent="0.25">
      <c r="A23" s="190"/>
      <c r="B23" s="11" t="s">
        <v>974</v>
      </c>
      <c r="C23" s="20">
        <v>3</v>
      </c>
    </row>
    <row r="24" spans="1:3" x14ac:dyDescent="0.25">
      <c r="A24" s="190"/>
      <c r="B24" s="11" t="s">
        <v>111</v>
      </c>
      <c r="C24" s="20">
        <v>0</v>
      </c>
    </row>
    <row r="25" spans="1:3" x14ac:dyDescent="0.25">
      <c r="A25" s="190"/>
      <c r="B25" s="11" t="s">
        <v>975</v>
      </c>
      <c r="C25" s="20">
        <v>21</v>
      </c>
    </row>
    <row r="26" spans="1:3" x14ac:dyDescent="0.25">
      <c r="A26" s="191"/>
      <c r="B26" s="11" t="s">
        <v>976</v>
      </c>
      <c r="C26" s="20">
        <v>4</v>
      </c>
    </row>
    <row r="27" spans="1:3" x14ac:dyDescent="0.25">
      <c r="A27" s="189" t="s">
        <v>977</v>
      </c>
      <c r="B27" s="11" t="s">
        <v>978</v>
      </c>
      <c r="C27" s="20">
        <v>0</v>
      </c>
    </row>
    <row r="28" spans="1:3" x14ac:dyDescent="0.25">
      <c r="A28" s="190"/>
      <c r="B28" s="11" t="s">
        <v>979</v>
      </c>
      <c r="C28" s="20">
        <v>0</v>
      </c>
    </row>
    <row r="29" spans="1:3" x14ac:dyDescent="0.25">
      <c r="A29" s="191"/>
      <c r="B29" s="11" t="s">
        <v>980</v>
      </c>
      <c r="C29" s="20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106</v>
      </c>
    </row>
    <row r="34" spans="1:3" x14ac:dyDescent="0.25">
      <c r="A34" s="189" t="s">
        <v>983</v>
      </c>
      <c r="B34" s="11" t="s">
        <v>984</v>
      </c>
      <c r="C34" s="20">
        <v>5</v>
      </c>
    </row>
    <row r="35" spans="1:3" x14ac:dyDescent="0.25">
      <c r="A35" s="190"/>
      <c r="B35" s="11" t="s">
        <v>985</v>
      </c>
      <c r="C35" s="20">
        <v>20</v>
      </c>
    </row>
    <row r="36" spans="1:3" x14ac:dyDescent="0.25">
      <c r="A36" s="190"/>
      <c r="B36" s="11" t="s">
        <v>986</v>
      </c>
      <c r="C36" s="20">
        <v>8</v>
      </c>
    </row>
    <row r="37" spans="1:3" x14ac:dyDescent="0.25">
      <c r="A37" s="191"/>
      <c r="B37" s="11" t="s">
        <v>987</v>
      </c>
      <c r="C37" s="20">
        <v>3</v>
      </c>
    </row>
    <row r="38" spans="1:3" x14ac:dyDescent="0.25">
      <c r="A38" s="10" t="s">
        <v>988</v>
      </c>
      <c r="B38" s="15"/>
      <c r="C38" s="20">
        <v>10</v>
      </c>
    </row>
    <row r="39" spans="1:3" x14ac:dyDescent="0.25">
      <c r="A39" s="10" t="s">
        <v>989</v>
      </c>
      <c r="B39" s="15"/>
      <c r="C39" s="20">
        <v>94</v>
      </c>
    </row>
    <row r="40" spans="1:3" x14ac:dyDescent="0.25">
      <c r="A40" s="10" t="s">
        <v>990</v>
      </c>
      <c r="B40" s="15"/>
      <c r="C40" s="20">
        <v>14</v>
      </c>
    </row>
    <row r="41" spans="1:3" x14ac:dyDescent="0.25">
      <c r="A41" s="10" t="s">
        <v>991</v>
      </c>
      <c r="B41" s="15"/>
      <c r="C41" s="20">
        <v>43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2</v>
      </c>
    </row>
    <row r="44" spans="1:3" x14ac:dyDescent="0.25">
      <c r="A44" s="10" t="s">
        <v>994</v>
      </c>
      <c r="B44" s="15"/>
      <c r="C44" s="20">
        <v>0</v>
      </c>
    </row>
    <row r="45" spans="1:3" x14ac:dyDescent="0.25">
      <c r="A45" s="10" t="s">
        <v>995</v>
      </c>
      <c r="B45" s="15"/>
      <c r="C45" s="20">
        <v>25</v>
      </c>
    </row>
    <row r="46" spans="1:3" x14ac:dyDescent="0.25">
      <c r="A46" s="10" t="s">
        <v>980</v>
      </c>
      <c r="B46" s="15"/>
      <c r="C46" s="20">
        <v>13</v>
      </c>
    </row>
    <row r="47" spans="1:3" x14ac:dyDescent="0.25">
      <c r="A47" s="189" t="s">
        <v>996</v>
      </c>
      <c r="B47" s="11" t="s">
        <v>997</v>
      </c>
      <c r="C47" s="20">
        <v>10</v>
      </c>
    </row>
    <row r="48" spans="1:3" x14ac:dyDescent="0.25">
      <c r="A48" s="190"/>
      <c r="B48" s="11" t="s">
        <v>998</v>
      </c>
      <c r="C48" s="20">
        <v>0</v>
      </c>
    </row>
    <row r="49" spans="1:3" x14ac:dyDescent="0.25">
      <c r="A49" s="190"/>
      <c r="B49" s="11" t="s">
        <v>999</v>
      </c>
      <c r="C49" s="20">
        <v>0</v>
      </c>
    </row>
    <row r="50" spans="1:3" x14ac:dyDescent="0.25">
      <c r="A50" s="190"/>
      <c r="B50" s="11" t="s">
        <v>1000</v>
      </c>
      <c r="C50" s="20">
        <v>0</v>
      </c>
    </row>
    <row r="51" spans="1:3" x14ac:dyDescent="0.25">
      <c r="A51" s="191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5</v>
      </c>
    </row>
    <row r="56" spans="1:3" x14ac:dyDescent="0.25">
      <c r="A56" s="189" t="s">
        <v>79</v>
      </c>
      <c r="B56" s="11" t="s">
        <v>1003</v>
      </c>
      <c r="C56" s="20">
        <v>13</v>
      </c>
    </row>
    <row r="57" spans="1:3" x14ac:dyDescent="0.25">
      <c r="A57" s="191"/>
      <c r="B57" s="11" t="s">
        <v>1004</v>
      </c>
      <c r="C57" s="20">
        <v>165</v>
      </c>
    </row>
    <row r="58" spans="1:3" x14ac:dyDescent="0.25">
      <c r="A58" s="189" t="s">
        <v>1005</v>
      </c>
      <c r="B58" s="11" t="s">
        <v>1006</v>
      </c>
      <c r="C58" s="20">
        <v>1</v>
      </c>
    </row>
    <row r="59" spans="1:3" x14ac:dyDescent="0.25">
      <c r="A59" s="191"/>
      <c r="B59" s="11" t="s">
        <v>1007</v>
      </c>
      <c r="C59" s="20">
        <v>0</v>
      </c>
    </row>
    <row r="60" spans="1:3" x14ac:dyDescent="0.25">
      <c r="A60" s="189" t="s">
        <v>1008</v>
      </c>
      <c r="B60" s="11" t="s">
        <v>1006</v>
      </c>
      <c r="C60" s="20">
        <v>8</v>
      </c>
    </row>
    <row r="61" spans="1:3" x14ac:dyDescent="0.25">
      <c r="A61" s="191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9" t="s">
        <v>245</v>
      </c>
      <c r="B65" s="11" t="s">
        <v>20</v>
      </c>
      <c r="C65" s="20">
        <v>685</v>
      </c>
    </row>
    <row r="66" spans="1:3" x14ac:dyDescent="0.25">
      <c r="A66" s="190"/>
      <c r="B66" s="11" t="s">
        <v>1010</v>
      </c>
      <c r="C66" s="20">
        <v>69</v>
      </c>
    </row>
    <row r="67" spans="1:3" x14ac:dyDescent="0.25">
      <c r="A67" s="190"/>
      <c r="B67" s="11" t="s">
        <v>1011</v>
      </c>
      <c r="C67" s="20">
        <v>199</v>
      </c>
    </row>
    <row r="68" spans="1:3" x14ac:dyDescent="0.25">
      <c r="A68" s="191"/>
      <c r="B68" s="11" t="s">
        <v>1012</v>
      </c>
      <c r="C68" s="20">
        <v>48</v>
      </c>
    </row>
    <row r="69" spans="1:3" x14ac:dyDescent="0.25">
      <c r="A69" s="189" t="s">
        <v>1013</v>
      </c>
      <c r="B69" s="11" t="s">
        <v>1014</v>
      </c>
      <c r="C69" s="20">
        <v>159</v>
      </c>
    </row>
    <row r="70" spans="1:3" x14ac:dyDescent="0.25">
      <c r="A70" s="190"/>
      <c r="B70" s="11" t="s">
        <v>1015</v>
      </c>
      <c r="C70" s="20">
        <v>0</v>
      </c>
    </row>
    <row r="71" spans="1:3" x14ac:dyDescent="0.25">
      <c r="A71" s="191"/>
      <c r="B71" s="11" t="s">
        <v>1016</v>
      </c>
      <c r="C71" s="20">
        <v>0</v>
      </c>
    </row>
    <row r="72" spans="1:3" x14ac:dyDescent="0.25">
      <c r="A72" s="189" t="s">
        <v>1017</v>
      </c>
      <c r="B72" s="11" t="s">
        <v>1018</v>
      </c>
      <c r="C72" s="20">
        <v>324</v>
      </c>
    </row>
    <row r="73" spans="1:3" x14ac:dyDescent="0.25">
      <c r="A73" s="190"/>
      <c r="B73" s="11" t="s">
        <v>1019</v>
      </c>
      <c r="C73" s="20">
        <v>0</v>
      </c>
    </row>
    <row r="74" spans="1:3" x14ac:dyDescent="0.25">
      <c r="A74" s="190"/>
      <c r="B74" s="11" t="s">
        <v>1020</v>
      </c>
      <c r="C74" s="20">
        <v>0</v>
      </c>
    </row>
    <row r="75" spans="1:3" x14ac:dyDescent="0.25">
      <c r="A75" s="190"/>
      <c r="B75" s="11" t="s">
        <v>1021</v>
      </c>
      <c r="C75" s="20">
        <v>102</v>
      </c>
    </row>
    <row r="76" spans="1:3" x14ac:dyDescent="0.25">
      <c r="A76" s="191"/>
      <c r="B76" s="11" t="s">
        <v>1012</v>
      </c>
      <c r="C76" s="20">
        <v>112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1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9" t="s">
        <v>1027</v>
      </c>
      <c r="B86" s="11" t="s">
        <v>1018</v>
      </c>
      <c r="C86" s="20">
        <v>108</v>
      </c>
    </row>
    <row r="87" spans="1:3" x14ac:dyDescent="0.25">
      <c r="A87" s="191"/>
      <c r="B87" s="11" t="s">
        <v>1012</v>
      </c>
      <c r="C87" s="20">
        <v>215</v>
      </c>
    </row>
    <row r="88" spans="1:3" x14ac:dyDescent="0.25">
      <c r="A88" s="189" t="s">
        <v>1028</v>
      </c>
      <c r="B88" s="11" t="s">
        <v>1018</v>
      </c>
      <c r="C88" s="20">
        <v>244</v>
      </c>
    </row>
    <row r="89" spans="1:3" x14ac:dyDescent="0.25">
      <c r="A89" s="191"/>
      <c r="B89" s="11" t="s">
        <v>1012</v>
      </c>
      <c r="C89" s="20">
        <v>309</v>
      </c>
    </row>
    <row r="90" spans="1:3" x14ac:dyDescent="0.25">
      <c r="A90" s="189" t="s">
        <v>1029</v>
      </c>
      <c r="B90" s="11" t="s">
        <v>1018</v>
      </c>
      <c r="C90" s="20">
        <v>170</v>
      </c>
    </row>
    <row r="91" spans="1:3" x14ac:dyDescent="0.25">
      <c r="A91" s="191"/>
      <c r="B91" s="11" t="s">
        <v>1012</v>
      </c>
      <c r="C91" s="20">
        <v>768</v>
      </c>
    </row>
    <row r="92" spans="1:3" x14ac:dyDescent="0.25">
      <c r="A92" s="189" t="s">
        <v>1030</v>
      </c>
      <c r="B92" s="11" t="s">
        <v>1018</v>
      </c>
      <c r="C92" s="20">
        <v>0</v>
      </c>
    </row>
    <row r="93" spans="1:3" x14ac:dyDescent="0.25">
      <c r="A93" s="191"/>
      <c r="B93" s="11" t="s">
        <v>1012</v>
      </c>
      <c r="C93" s="20">
        <v>0</v>
      </c>
    </row>
    <row r="94" spans="1:3" x14ac:dyDescent="0.25">
      <c r="A94" s="189" t="s">
        <v>1031</v>
      </c>
      <c r="B94" s="11" t="s">
        <v>1018</v>
      </c>
      <c r="C94" s="20">
        <v>10</v>
      </c>
    </row>
    <row r="95" spans="1:3" x14ac:dyDescent="0.25">
      <c r="A95" s="191"/>
      <c r="B95" s="11" t="s">
        <v>1012</v>
      </c>
      <c r="C95" s="20">
        <v>30</v>
      </c>
    </row>
    <row r="96" spans="1:3" x14ac:dyDescent="0.25">
      <c r="A96" s="189" t="s">
        <v>1032</v>
      </c>
      <c r="B96" s="11" t="s">
        <v>1018</v>
      </c>
      <c r="C96" s="20">
        <v>289</v>
      </c>
    </row>
    <row r="97" spans="1:3" x14ac:dyDescent="0.25">
      <c r="A97" s="191"/>
      <c r="B97" s="11" t="s">
        <v>1012</v>
      </c>
      <c r="C97" s="20">
        <v>0</v>
      </c>
    </row>
    <row r="98" spans="1:3" x14ac:dyDescent="0.25">
      <c r="A98" s="189" t="s">
        <v>1033</v>
      </c>
      <c r="B98" s="11" t="s">
        <v>1018</v>
      </c>
      <c r="C98" s="20">
        <v>0</v>
      </c>
    </row>
    <row r="99" spans="1:3" x14ac:dyDescent="0.25">
      <c r="A99" s="191"/>
      <c r="B99" s="11" t="s">
        <v>1012</v>
      </c>
      <c r="C99" s="20">
        <v>1</v>
      </c>
    </row>
    <row r="100" spans="1:3" x14ac:dyDescent="0.25">
      <c r="A100" s="10" t="s">
        <v>1034</v>
      </c>
      <c r="B100" s="15"/>
      <c r="C100" s="20">
        <v>1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9" t="s">
        <v>1037</v>
      </c>
      <c r="B105" s="11" t="s">
        <v>1038</v>
      </c>
      <c r="C105" s="20">
        <v>0</v>
      </c>
    </row>
    <row r="106" spans="1:3" x14ac:dyDescent="0.25">
      <c r="A106" s="191"/>
      <c r="B106" s="11" t="s">
        <v>1039</v>
      </c>
      <c r="C106" s="20">
        <v>94</v>
      </c>
    </row>
    <row r="107" spans="1:3" x14ac:dyDescent="0.25">
      <c r="A107" s="10" t="s">
        <v>1040</v>
      </c>
      <c r="B107" s="15"/>
      <c r="C107" s="20">
        <v>58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0</v>
      </c>
    </row>
    <row r="111" spans="1:3" x14ac:dyDescent="0.25">
      <c r="A111" s="10" t="s">
        <v>1044</v>
      </c>
      <c r="B111" s="15"/>
      <c r="C111" s="20">
        <v>37</v>
      </c>
    </row>
    <row r="112" spans="1:3" ht="22.5" x14ac:dyDescent="0.25">
      <c r="A112" s="10" t="s">
        <v>1045</v>
      </c>
      <c r="B112" s="15"/>
      <c r="C112" s="20">
        <v>215</v>
      </c>
    </row>
    <row r="113" spans="1:1" x14ac:dyDescent="0.25">
      <c r="A113" s="16"/>
    </row>
  </sheetData>
  <sheetProtection algorithmName="SHA-512" hashValue="r0toVpApemjboSXHsPwe4h7Ne4f/burr2kwt/MNdJpHwWTKEZdt3l/9sO4fcVKDMgLzldSbA0SBbrpR3yFqw2g==" saltValue="qlL3E0BIRm3A/Vjf09miFw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9" t="s">
        <v>1048</v>
      </c>
      <c r="B5" s="30" t="s">
        <v>1049</v>
      </c>
      <c r="C5" s="20">
        <v>190</v>
      </c>
    </row>
    <row r="6" spans="1:3" x14ac:dyDescent="0.25">
      <c r="A6" s="190"/>
      <c r="B6" s="30" t="s">
        <v>304</v>
      </c>
      <c r="C6" s="20">
        <v>648</v>
      </c>
    </row>
    <row r="7" spans="1:3" x14ac:dyDescent="0.25">
      <c r="A7" s="190"/>
      <c r="B7" s="30" t="s">
        <v>1050</v>
      </c>
      <c r="C7" s="20">
        <v>82</v>
      </c>
    </row>
    <row r="8" spans="1:3" x14ac:dyDescent="0.25">
      <c r="A8" s="190"/>
      <c r="B8" s="30" t="s">
        <v>1051</v>
      </c>
      <c r="C8" s="20">
        <v>4</v>
      </c>
    </row>
    <row r="9" spans="1:3" x14ac:dyDescent="0.25">
      <c r="A9" s="190"/>
      <c r="B9" s="30" t="s">
        <v>1052</v>
      </c>
      <c r="C9" s="20">
        <v>1</v>
      </c>
    </row>
    <row r="10" spans="1:3" x14ac:dyDescent="0.25">
      <c r="A10" s="190"/>
      <c r="B10" s="30" t="s">
        <v>1053</v>
      </c>
      <c r="C10" s="20">
        <v>0</v>
      </c>
    </row>
    <row r="11" spans="1:3" x14ac:dyDescent="0.25">
      <c r="A11" s="191"/>
      <c r="B11" s="30" t="s">
        <v>1054</v>
      </c>
      <c r="C11" s="20">
        <v>0</v>
      </c>
    </row>
    <row r="12" spans="1:3" x14ac:dyDescent="0.25">
      <c r="A12" s="189" t="s">
        <v>1055</v>
      </c>
      <c r="B12" s="30" t="s">
        <v>65</v>
      </c>
      <c r="C12" s="20">
        <v>136</v>
      </c>
    </row>
    <row r="13" spans="1:3" x14ac:dyDescent="0.25">
      <c r="A13" s="190"/>
      <c r="B13" s="30" t="s">
        <v>1056</v>
      </c>
      <c r="C13" s="20">
        <v>421</v>
      </c>
    </row>
    <row r="14" spans="1:3" x14ac:dyDescent="0.25">
      <c r="A14" s="190"/>
      <c r="B14" s="30" t="s">
        <v>1057</v>
      </c>
      <c r="C14" s="20">
        <v>303</v>
      </c>
    </row>
    <row r="15" spans="1:3" x14ac:dyDescent="0.25">
      <c r="A15" s="191"/>
      <c r="B15" s="30" t="s">
        <v>1058</v>
      </c>
      <c r="C15" s="20">
        <v>105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0</v>
      </c>
    </row>
    <row r="20" spans="1:3" x14ac:dyDescent="0.25">
      <c r="A20" s="10" t="s">
        <v>1061</v>
      </c>
      <c r="B20" s="31"/>
      <c r="C20" s="20">
        <v>0</v>
      </c>
    </row>
    <row r="21" spans="1:3" x14ac:dyDescent="0.25">
      <c r="A21" s="10" t="s">
        <v>1062</v>
      </c>
      <c r="B21" s="31"/>
      <c r="C21" s="20">
        <v>0</v>
      </c>
    </row>
    <row r="22" spans="1:3" x14ac:dyDescent="0.25">
      <c r="A22" s="10" t="s">
        <v>1063</v>
      </c>
      <c r="B22" s="31"/>
      <c r="C22" s="20">
        <v>0</v>
      </c>
    </row>
    <row r="23" spans="1:3" x14ac:dyDescent="0.25">
      <c r="A23" s="10" t="s">
        <v>1064</v>
      </c>
      <c r="B23" s="31"/>
      <c r="C23" s="20">
        <v>0</v>
      </c>
    </row>
    <row r="24" spans="1:3" x14ac:dyDescent="0.25">
      <c r="A24" s="10" t="s">
        <v>1065</v>
      </c>
      <c r="B24" s="31"/>
      <c r="C24" s="20">
        <v>0</v>
      </c>
    </row>
    <row r="25" spans="1:3" x14ac:dyDescent="0.25">
      <c r="A25" s="10" t="s">
        <v>1066</v>
      </c>
      <c r="B25" s="31"/>
      <c r="C25" s="20">
        <v>0</v>
      </c>
    </row>
    <row r="26" spans="1:3" x14ac:dyDescent="0.25">
      <c r="A26" s="10" t="s">
        <v>1067</v>
      </c>
      <c r="B26" s="31"/>
      <c r="C26" s="20">
        <v>0</v>
      </c>
    </row>
    <row r="27" spans="1:3" x14ac:dyDescent="0.25">
      <c r="A27" s="10" t="s">
        <v>1068</v>
      </c>
      <c r="B27" s="31"/>
      <c r="C27" s="20">
        <v>0</v>
      </c>
    </row>
    <row r="28" spans="1:3" x14ac:dyDescent="0.25">
      <c r="A28" s="10" t="s">
        <v>1069</v>
      </c>
      <c r="B28" s="31"/>
      <c r="C28" s="20">
        <v>0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1</v>
      </c>
    </row>
    <row r="33" spans="1:6" x14ac:dyDescent="0.25">
      <c r="A33" s="10" t="s">
        <v>1072</v>
      </c>
      <c r="B33" s="31"/>
      <c r="C33" s="20">
        <v>21</v>
      </c>
    </row>
    <row r="34" spans="1:6" x14ac:dyDescent="0.25">
      <c r="A34" s="10" t="s">
        <v>1073</v>
      </c>
      <c r="B34" s="31"/>
      <c r="C34" s="20">
        <v>154</v>
      </c>
    </row>
    <row r="35" spans="1:6" x14ac:dyDescent="0.25">
      <c r="A35" s="10" t="s">
        <v>1074</v>
      </c>
      <c r="B35" s="31"/>
      <c r="C35" s="20">
        <v>0</v>
      </c>
    </row>
    <row r="36" spans="1:6" x14ac:dyDescent="0.25">
      <c r="A36" s="10" t="s">
        <v>1075</v>
      </c>
      <c r="B36" s="31"/>
      <c r="C36" s="20">
        <v>0</v>
      </c>
    </row>
    <row r="37" spans="1:6" x14ac:dyDescent="0.25">
      <c r="A37" s="10" t="s">
        <v>1076</v>
      </c>
      <c r="B37" s="31"/>
      <c r="C37" s="20">
        <v>0</v>
      </c>
    </row>
    <row r="38" spans="1:6" x14ac:dyDescent="0.25">
      <c r="A38" s="10" t="s">
        <v>1077</v>
      </c>
      <c r="B38" s="31"/>
      <c r="C38" s="20">
        <v>0</v>
      </c>
    </row>
    <row r="39" spans="1:6" x14ac:dyDescent="0.25">
      <c r="A39" s="10" t="s">
        <v>1078</v>
      </c>
      <c r="B39" s="31"/>
      <c r="C39" s="20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1</v>
      </c>
    </row>
    <row r="44" spans="1:6" x14ac:dyDescent="0.25">
      <c r="A44" s="10" t="s">
        <v>114</v>
      </c>
      <c r="B44" s="31"/>
      <c r="C44" s="20">
        <v>0</v>
      </c>
    </row>
    <row r="45" spans="1:6" x14ac:dyDescent="0.25">
      <c r="A45" s="10" t="s">
        <v>1080</v>
      </c>
      <c r="B45" s="31"/>
      <c r="C45" s="20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6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87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87"/>
      <c r="B50" s="11" t="s">
        <v>1085</v>
      </c>
      <c r="C50" s="12">
        <v>2</v>
      </c>
      <c r="D50" s="12">
        <v>0</v>
      </c>
      <c r="E50" s="12">
        <v>0</v>
      </c>
      <c r="F50" s="20">
        <v>0</v>
      </c>
    </row>
    <row r="51" spans="1:6" x14ac:dyDescent="0.25">
      <c r="A51" s="187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187"/>
      <c r="B52" s="11" t="s">
        <v>334</v>
      </c>
      <c r="C52" s="12">
        <v>12</v>
      </c>
      <c r="D52" s="12">
        <v>4</v>
      </c>
      <c r="E52" s="12">
        <v>0</v>
      </c>
      <c r="F52" s="20">
        <v>0</v>
      </c>
    </row>
    <row r="53" spans="1:6" x14ac:dyDescent="0.25">
      <c r="A53" s="187"/>
      <c r="B53" s="11" t="s">
        <v>1087</v>
      </c>
      <c r="C53" s="12">
        <v>74</v>
      </c>
      <c r="D53" s="12">
        <v>4</v>
      </c>
      <c r="E53" s="12">
        <v>0</v>
      </c>
      <c r="F53" s="20">
        <v>0</v>
      </c>
    </row>
    <row r="54" spans="1:6" x14ac:dyDescent="0.25">
      <c r="A54" s="187"/>
      <c r="B54" s="11" t="s">
        <v>1088</v>
      </c>
      <c r="C54" s="12">
        <v>63</v>
      </c>
      <c r="D54" s="12">
        <v>2</v>
      </c>
      <c r="E54" s="12">
        <v>0</v>
      </c>
      <c r="F54" s="20">
        <v>1</v>
      </c>
    </row>
    <row r="55" spans="1:6" x14ac:dyDescent="0.25">
      <c r="A55" s="187"/>
      <c r="B55" s="11" t="s">
        <v>1089</v>
      </c>
      <c r="C55" s="12">
        <v>18</v>
      </c>
      <c r="D55" s="12">
        <v>5</v>
      </c>
      <c r="E55" s="12">
        <v>0</v>
      </c>
      <c r="F55" s="20">
        <v>8</v>
      </c>
    </row>
    <row r="56" spans="1:6" x14ac:dyDescent="0.25">
      <c r="A56" s="187"/>
      <c r="B56" s="11" t="s">
        <v>1090</v>
      </c>
      <c r="C56" s="12">
        <v>1</v>
      </c>
      <c r="D56" s="12">
        <v>0</v>
      </c>
      <c r="E56" s="12">
        <v>0</v>
      </c>
      <c r="F56" s="20">
        <v>0</v>
      </c>
    </row>
    <row r="57" spans="1:6" x14ac:dyDescent="0.25">
      <c r="A57" s="187"/>
      <c r="B57" s="11" t="s">
        <v>1091</v>
      </c>
      <c r="C57" s="12">
        <v>28</v>
      </c>
      <c r="D57" s="12">
        <v>2</v>
      </c>
      <c r="E57" s="12">
        <v>0</v>
      </c>
      <c r="F57" s="20">
        <v>18</v>
      </c>
    </row>
    <row r="58" spans="1:6" x14ac:dyDescent="0.25">
      <c r="A58" s="187"/>
      <c r="B58" s="11" t="s">
        <v>1092</v>
      </c>
      <c r="C58" s="12">
        <v>19</v>
      </c>
      <c r="D58" s="12">
        <v>4</v>
      </c>
      <c r="E58" s="12">
        <v>0</v>
      </c>
      <c r="F58" s="20">
        <v>0</v>
      </c>
    </row>
    <row r="59" spans="1:6" x14ac:dyDescent="0.25">
      <c r="A59" s="187"/>
      <c r="B59" s="11" t="s">
        <v>1093</v>
      </c>
      <c r="C59" s="12">
        <v>18</v>
      </c>
      <c r="D59" s="12">
        <v>9</v>
      </c>
      <c r="E59" s="12">
        <v>0</v>
      </c>
      <c r="F59" s="20">
        <v>14</v>
      </c>
    </row>
    <row r="60" spans="1:6" x14ac:dyDescent="0.25">
      <c r="A60" s="187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187"/>
      <c r="B61" s="11" t="s">
        <v>1094</v>
      </c>
      <c r="C61" s="12">
        <v>0</v>
      </c>
      <c r="D61" s="12">
        <v>2</v>
      </c>
      <c r="E61" s="12">
        <v>0</v>
      </c>
      <c r="F61" s="20">
        <v>0</v>
      </c>
    </row>
    <row r="62" spans="1:6" x14ac:dyDescent="0.25">
      <c r="A62" s="187"/>
      <c r="B62" s="11" t="s">
        <v>1095</v>
      </c>
      <c r="C62" s="12">
        <v>2</v>
      </c>
      <c r="D62" s="12">
        <v>0</v>
      </c>
      <c r="E62" s="12">
        <v>0</v>
      </c>
      <c r="F62" s="20">
        <v>0</v>
      </c>
    </row>
    <row r="63" spans="1:6" x14ac:dyDescent="0.25">
      <c r="A63" s="187"/>
      <c r="B63" s="11" t="s">
        <v>1096</v>
      </c>
      <c r="C63" s="12">
        <v>5</v>
      </c>
      <c r="D63" s="12">
        <v>2</v>
      </c>
      <c r="E63" s="12">
        <v>0</v>
      </c>
      <c r="F63" s="20">
        <v>0</v>
      </c>
    </row>
    <row r="64" spans="1:6" x14ac:dyDescent="0.25">
      <c r="A64" s="187"/>
      <c r="B64" s="11" t="s">
        <v>1097</v>
      </c>
      <c r="C64" s="12">
        <v>14</v>
      </c>
      <c r="D64" s="12">
        <v>12</v>
      </c>
      <c r="E64" s="12">
        <v>0</v>
      </c>
      <c r="F64" s="20">
        <v>4</v>
      </c>
    </row>
    <row r="65" spans="1:6" x14ac:dyDescent="0.25">
      <c r="A65" s="187"/>
      <c r="B65" s="11" t="s">
        <v>1098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8"/>
      <c r="B66" s="11" t="s">
        <v>1099</v>
      </c>
      <c r="C66" s="12">
        <v>2</v>
      </c>
      <c r="D66" s="12">
        <v>2</v>
      </c>
      <c r="E66" s="12">
        <v>0</v>
      </c>
      <c r="F66" s="20">
        <v>0</v>
      </c>
    </row>
    <row r="67" spans="1:6" x14ac:dyDescent="0.25">
      <c r="A67" s="200" t="s">
        <v>1100</v>
      </c>
      <c r="B67" s="201"/>
      <c r="C67" s="27">
        <v>258</v>
      </c>
      <c r="D67" s="27">
        <v>48</v>
      </c>
      <c r="E67" s="27">
        <v>0</v>
      </c>
      <c r="F67" s="27">
        <v>45</v>
      </c>
    </row>
    <row r="68" spans="1:6" x14ac:dyDescent="0.25">
      <c r="A68" s="186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0">
        <v>0</v>
      </c>
    </row>
    <row r="69" spans="1:6" x14ac:dyDescent="0.25">
      <c r="A69" s="187"/>
      <c r="B69" s="11" t="s">
        <v>1102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25">
      <c r="A70" s="188"/>
      <c r="B70" s="11" t="s">
        <v>111</v>
      </c>
      <c r="C70" s="12">
        <v>0</v>
      </c>
      <c r="D70" s="12">
        <v>0</v>
      </c>
      <c r="E70" s="12">
        <v>0</v>
      </c>
      <c r="F70" s="20">
        <v>0</v>
      </c>
    </row>
    <row r="71" spans="1:6" x14ac:dyDescent="0.25">
      <c r="A71" s="200" t="s">
        <v>1103</v>
      </c>
      <c r="B71" s="201"/>
      <c r="C71" s="27">
        <v>0</v>
      </c>
      <c r="D71" s="27">
        <v>0</v>
      </c>
      <c r="E71" s="27">
        <v>0</v>
      </c>
      <c r="F71" s="27">
        <v>0</v>
      </c>
    </row>
    <row r="72" spans="1:6" x14ac:dyDescent="0.25">
      <c r="A72" s="16"/>
    </row>
  </sheetData>
  <sheetProtection algorithmName="SHA-512" hashValue="G0klkKdt3T+v3FkxUD2I3HF01TAu0378bxAv3DdQ/TGXXpYOWLwn8RCWI+uABU8VZDEX+OnumzuIyqCEW+d5Ng==" saltValue="ztw6N0mLvOrMEqUHfEfUR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86" t="s">
        <v>1106</v>
      </c>
      <c r="B5" s="11" t="s">
        <v>1107</v>
      </c>
      <c r="C5" s="20">
        <v>820</v>
      </c>
    </row>
    <row r="6" spans="1:3" x14ac:dyDescent="0.25">
      <c r="A6" s="187"/>
      <c r="B6" s="11" t="s">
        <v>1049</v>
      </c>
      <c r="C6" s="20">
        <v>87</v>
      </c>
    </row>
    <row r="7" spans="1:3" x14ac:dyDescent="0.25">
      <c r="A7" s="187"/>
      <c r="B7" s="11" t="s">
        <v>1108</v>
      </c>
      <c r="C7" s="20">
        <v>1792</v>
      </c>
    </row>
    <row r="8" spans="1:3" x14ac:dyDescent="0.25">
      <c r="A8" s="187"/>
      <c r="B8" s="11" t="s">
        <v>1109</v>
      </c>
      <c r="C8" s="20">
        <v>334</v>
      </c>
    </row>
    <row r="9" spans="1:3" x14ac:dyDescent="0.25">
      <c r="A9" s="187"/>
      <c r="B9" s="11" t="s">
        <v>1051</v>
      </c>
      <c r="C9" s="20">
        <v>21</v>
      </c>
    </row>
    <row r="10" spans="1:3" x14ac:dyDescent="0.25">
      <c r="A10" s="187"/>
      <c r="B10" s="11" t="s">
        <v>1052</v>
      </c>
      <c r="C10" s="20">
        <v>1</v>
      </c>
    </row>
    <row r="11" spans="1:3" x14ac:dyDescent="0.25">
      <c r="A11" s="187"/>
      <c r="B11" s="11" t="s">
        <v>1110</v>
      </c>
      <c r="C11" s="20">
        <v>0</v>
      </c>
    </row>
    <row r="12" spans="1:3" x14ac:dyDescent="0.25">
      <c r="A12" s="188"/>
      <c r="B12" s="11" t="s">
        <v>1111</v>
      </c>
      <c r="C12" s="20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555</v>
      </c>
    </row>
    <row r="17" spans="1:3" x14ac:dyDescent="0.25">
      <c r="A17" s="19" t="s">
        <v>1114</v>
      </c>
      <c r="B17" s="15"/>
      <c r="C17" s="20">
        <v>221</v>
      </c>
    </row>
    <row r="18" spans="1:3" x14ac:dyDescent="0.25">
      <c r="A18" s="19" t="s">
        <v>1115</v>
      </c>
      <c r="B18" s="15"/>
      <c r="C18" s="20">
        <v>400</v>
      </c>
    </row>
    <row r="19" spans="1:3" x14ac:dyDescent="0.25">
      <c r="A19" s="19" t="s">
        <v>1116</v>
      </c>
      <c r="B19" s="15"/>
      <c r="C19" s="20">
        <v>41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0</v>
      </c>
    </row>
    <row r="24" spans="1:3" x14ac:dyDescent="0.25">
      <c r="A24" s="19" t="s">
        <v>1119</v>
      </c>
      <c r="B24" s="15"/>
      <c r="C24" s="20">
        <v>0</v>
      </c>
    </row>
    <row r="25" spans="1:3" x14ac:dyDescent="0.25">
      <c r="A25" s="19" t="s">
        <v>1120</v>
      </c>
      <c r="B25" s="15"/>
      <c r="C25" s="20">
        <v>0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0</v>
      </c>
    </row>
    <row r="28" spans="1:3" x14ac:dyDescent="0.25">
      <c r="A28" s="19" t="s">
        <v>1123</v>
      </c>
      <c r="B28" s="15"/>
      <c r="C28" s="20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2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35</v>
      </c>
    </row>
    <row r="38" spans="1:3" x14ac:dyDescent="0.25">
      <c r="A38" s="19" t="s">
        <v>1128</v>
      </c>
      <c r="B38" s="15"/>
      <c r="C38" s="20">
        <v>68</v>
      </c>
    </row>
    <row r="39" spans="1:3" x14ac:dyDescent="0.25">
      <c r="A39" s="19" t="s">
        <v>1129</v>
      </c>
      <c r="B39" s="15"/>
      <c r="C39" s="20">
        <v>641</v>
      </c>
    </row>
    <row r="40" spans="1:3" x14ac:dyDescent="0.25">
      <c r="A40" s="19" t="s">
        <v>1130</v>
      </c>
      <c r="B40" s="15"/>
      <c r="C40" s="20">
        <v>0</v>
      </c>
    </row>
    <row r="41" spans="1:3" x14ac:dyDescent="0.25">
      <c r="A41" s="19" t="s">
        <v>1131</v>
      </c>
      <c r="B41" s="15"/>
      <c r="C41" s="20">
        <v>0</v>
      </c>
    </row>
    <row r="42" spans="1:3" x14ac:dyDescent="0.25">
      <c r="A42" s="19" t="s">
        <v>1132</v>
      </c>
      <c r="B42" s="15"/>
      <c r="C42" s="20">
        <v>0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10</v>
      </c>
    </row>
    <row r="47" spans="1:3" x14ac:dyDescent="0.25">
      <c r="A47" s="19" t="s">
        <v>1135</v>
      </c>
      <c r="B47" s="15"/>
      <c r="C47" s="20">
        <v>32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86" t="s">
        <v>1137</v>
      </c>
      <c r="B51" s="11" t="s">
        <v>1138</v>
      </c>
      <c r="C51" s="20">
        <v>0</v>
      </c>
    </row>
    <row r="52" spans="1:6" x14ac:dyDescent="0.25">
      <c r="A52" s="187"/>
      <c r="B52" s="11" t="s">
        <v>1139</v>
      </c>
      <c r="C52" s="20">
        <v>0</v>
      </c>
    </row>
    <row r="53" spans="1:6" x14ac:dyDescent="0.25">
      <c r="A53" s="187"/>
      <c r="B53" s="11" t="s">
        <v>1140</v>
      </c>
      <c r="C53" s="20">
        <v>0</v>
      </c>
    </row>
    <row r="54" spans="1:6" x14ac:dyDescent="0.25">
      <c r="A54" s="188"/>
      <c r="B54" s="11" t="s">
        <v>1141</v>
      </c>
      <c r="C54" s="20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1</v>
      </c>
    </row>
    <row r="59" spans="1:6" x14ac:dyDescent="0.25">
      <c r="A59" s="19" t="s">
        <v>114</v>
      </c>
      <c r="B59" s="15"/>
      <c r="C59" s="20">
        <v>1</v>
      </c>
    </row>
    <row r="60" spans="1:6" x14ac:dyDescent="0.25">
      <c r="A60" s="19" t="s">
        <v>1080</v>
      </c>
      <c r="B60" s="15"/>
      <c r="C60" s="20">
        <v>4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6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7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7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7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87"/>
      <c r="B67" s="11" t="s">
        <v>334</v>
      </c>
      <c r="C67" s="12">
        <v>20</v>
      </c>
      <c r="D67" s="12">
        <v>1</v>
      </c>
      <c r="E67" s="12">
        <v>0</v>
      </c>
      <c r="F67" s="20">
        <v>0</v>
      </c>
    </row>
    <row r="68" spans="1:6" x14ac:dyDescent="0.25">
      <c r="A68" s="187"/>
      <c r="B68" s="11" t="s">
        <v>1142</v>
      </c>
      <c r="C68" s="12">
        <v>217</v>
      </c>
      <c r="D68" s="12">
        <v>35</v>
      </c>
      <c r="E68" s="12">
        <v>1</v>
      </c>
      <c r="F68" s="20">
        <v>2</v>
      </c>
    </row>
    <row r="69" spans="1:6" x14ac:dyDescent="0.25">
      <c r="A69" s="187"/>
      <c r="B69" s="11" t="s">
        <v>1143</v>
      </c>
      <c r="C69" s="12">
        <v>195</v>
      </c>
      <c r="D69" s="12">
        <v>15</v>
      </c>
      <c r="E69" s="12">
        <v>0</v>
      </c>
      <c r="F69" s="20">
        <v>3</v>
      </c>
    </row>
    <row r="70" spans="1:6" x14ac:dyDescent="0.25">
      <c r="A70" s="187"/>
      <c r="B70" s="11" t="s">
        <v>1089</v>
      </c>
      <c r="C70" s="12">
        <v>23</v>
      </c>
      <c r="D70" s="12">
        <v>25</v>
      </c>
      <c r="E70" s="12">
        <v>0</v>
      </c>
      <c r="F70" s="20">
        <v>8</v>
      </c>
    </row>
    <row r="71" spans="1:6" x14ac:dyDescent="0.25">
      <c r="A71" s="187"/>
      <c r="B71" s="11" t="s">
        <v>1144</v>
      </c>
      <c r="C71" s="12">
        <v>2</v>
      </c>
      <c r="D71" s="12">
        <v>0</v>
      </c>
      <c r="E71" s="12">
        <v>0</v>
      </c>
      <c r="F71" s="20">
        <v>0</v>
      </c>
    </row>
    <row r="72" spans="1:6" x14ac:dyDescent="0.25">
      <c r="A72" s="187"/>
      <c r="B72" s="11" t="s">
        <v>1145</v>
      </c>
      <c r="C72" s="12">
        <v>84</v>
      </c>
      <c r="D72" s="12">
        <v>47</v>
      </c>
      <c r="E72" s="12">
        <v>0</v>
      </c>
      <c r="F72" s="20">
        <v>11</v>
      </c>
    </row>
    <row r="73" spans="1:6" x14ac:dyDescent="0.25">
      <c r="A73" s="187"/>
      <c r="B73" s="11" t="s">
        <v>1146</v>
      </c>
      <c r="C73" s="12">
        <v>37</v>
      </c>
      <c r="D73" s="12">
        <v>5</v>
      </c>
      <c r="E73" s="12">
        <v>0</v>
      </c>
      <c r="F73" s="20">
        <v>5</v>
      </c>
    </row>
    <row r="74" spans="1:6" x14ac:dyDescent="0.25">
      <c r="A74" s="187"/>
      <c r="B74" s="11" t="s">
        <v>1093</v>
      </c>
      <c r="C74" s="12">
        <v>39</v>
      </c>
      <c r="D74" s="12">
        <v>16</v>
      </c>
      <c r="E74" s="12">
        <v>0</v>
      </c>
      <c r="F74" s="20">
        <v>2</v>
      </c>
    </row>
    <row r="75" spans="1:6" x14ac:dyDescent="0.25">
      <c r="A75" s="187"/>
      <c r="B75" s="11" t="s">
        <v>405</v>
      </c>
      <c r="C75" s="12">
        <v>4</v>
      </c>
      <c r="D75" s="12">
        <v>0</v>
      </c>
      <c r="E75" s="12">
        <v>0</v>
      </c>
      <c r="F75" s="20">
        <v>0</v>
      </c>
    </row>
    <row r="76" spans="1:6" x14ac:dyDescent="0.25">
      <c r="A76" s="187"/>
      <c r="B76" s="11" t="s">
        <v>1094</v>
      </c>
      <c r="C76" s="12">
        <v>1</v>
      </c>
      <c r="D76" s="12">
        <v>0</v>
      </c>
      <c r="E76" s="12">
        <v>0</v>
      </c>
      <c r="F76" s="20">
        <v>0</v>
      </c>
    </row>
    <row r="77" spans="1:6" x14ac:dyDescent="0.25">
      <c r="A77" s="187"/>
      <c r="B77" s="11" t="s">
        <v>1095</v>
      </c>
      <c r="C77" s="12">
        <v>47</v>
      </c>
      <c r="D77" s="12">
        <v>1</v>
      </c>
      <c r="E77" s="12">
        <v>0</v>
      </c>
      <c r="F77" s="20">
        <v>0</v>
      </c>
    </row>
    <row r="78" spans="1:6" x14ac:dyDescent="0.25">
      <c r="A78" s="187"/>
      <c r="B78" s="11" t="s">
        <v>1096</v>
      </c>
      <c r="C78" s="12">
        <v>1</v>
      </c>
      <c r="D78" s="12">
        <v>0</v>
      </c>
      <c r="E78" s="12">
        <v>0</v>
      </c>
      <c r="F78" s="20">
        <v>0</v>
      </c>
    </row>
    <row r="79" spans="1:6" x14ac:dyDescent="0.25">
      <c r="A79" s="187"/>
      <c r="B79" s="11" t="s">
        <v>1097</v>
      </c>
      <c r="C79" s="12">
        <v>183</v>
      </c>
      <c r="D79" s="12">
        <v>41</v>
      </c>
      <c r="E79" s="12">
        <v>1</v>
      </c>
      <c r="F79" s="20">
        <v>1</v>
      </c>
    </row>
    <row r="80" spans="1:6" x14ac:dyDescent="0.25">
      <c r="A80" s="187"/>
      <c r="B80" s="11" t="s">
        <v>1098</v>
      </c>
      <c r="C80" s="12">
        <v>4</v>
      </c>
      <c r="D80" s="12">
        <v>0</v>
      </c>
      <c r="E80" s="12">
        <v>0</v>
      </c>
      <c r="F80" s="20">
        <v>0</v>
      </c>
    </row>
    <row r="81" spans="1:6" x14ac:dyDescent="0.25">
      <c r="A81" s="188"/>
      <c r="B81" s="11" t="s">
        <v>1099</v>
      </c>
      <c r="C81" s="12">
        <v>1</v>
      </c>
      <c r="D81" s="12">
        <v>0</v>
      </c>
      <c r="E81" s="12">
        <v>0</v>
      </c>
      <c r="F81" s="20">
        <v>0</v>
      </c>
    </row>
    <row r="82" spans="1:6" x14ac:dyDescent="0.25">
      <c r="A82" s="202" t="s">
        <v>1100</v>
      </c>
      <c r="B82" s="203"/>
      <c r="C82" s="27">
        <v>858</v>
      </c>
      <c r="D82" s="27">
        <v>186</v>
      </c>
      <c r="E82" s="27">
        <v>2</v>
      </c>
      <c r="F82" s="27">
        <v>32</v>
      </c>
    </row>
    <row r="83" spans="1:6" x14ac:dyDescent="0.25">
      <c r="A83" s="186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25">
      <c r="A84" s="187"/>
      <c r="B84" s="11" t="s">
        <v>1102</v>
      </c>
      <c r="C84" s="12">
        <v>0</v>
      </c>
      <c r="D84" s="12">
        <v>0</v>
      </c>
      <c r="E84" s="12">
        <v>0</v>
      </c>
      <c r="F84" s="20">
        <v>0</v>
      </c>
    </row>
    <row r="85" spans="1:6" x14ac:dyDescent="0.25">
      <c r="A85" s="188"/>
      <c r="B85" s="11" t="s">
        <v>111</v>
      </c>
      <c r="C85" s="12">
        <v>0</v>
      </c>
      <c r="D85" s="12">
        <v>0</v>
      </c>
      <c r="E85" s="12">
        <v>0</v>
      </c>
      <c r="F85" s="20">
        <v>0</v>
      </c>
    </row>
    <row r="86" spans="1:6" x14ac:dyDescent="0.25">
      <c r="A86" s="202" t="s">
        <v>1148</v>
      </c>
      <c r="B86" s="203"/>
      <c r="C86" s="27">
        <v>0</v>
      </c>
      <c r="D86" s="27">
        <v>0</v>
      </c>
      <c r="E86" s="27">
        <v>0</v>
      </c>
      <c r="F86" s="27">
        <v>0</v>
      </c>
    </row>
    <row r="87" spans="1:6" x14ac:dyDescent="0.25">
      <c r="A87" s="16"/>
    </row>
  </sheetData>
  <sheetProtection algorithmName="SHA-512" hashValue="2wJzDaGzRlgW+xrr+R8oWop3sAKVl9KiIFFWzfst/yBy45YaH2T5faxq8tSukYZ0HlZf3MagKytUhHv+47coUw==" saltValue="6FMJv5bcVbJjFNUCmFh3F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1</v>
      </c>
    </row>
    <row r="6" spans="1:3" ht="22.5" x14ac:dyDescent="0.25">
      <c r="A6" s="10" t="s">
        <v>1152</v>
      </c>
      <c r="B6" s="15"/>
      <c r="C6" s="20">
        <v>120</v>
      </c>
    </row>
    <row r="7" spans="1:3" x14ac:dyDescent="0.25">
      <c r="A7" s="10" t="s">
        <v>1153</v>
      </c>
      <c r="B7" s="15"/>
      <c r="C7" s="20">
        <v>7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4</v>
      </c>
    </row>
    <row r="14" spans="1:3" ht="22.5" x14ac:dyDescent="0.25">
      <c r="A14" s="10" t="s">
        <v>1152</v>
      </c>
      <c r="B14" s="15"/>
      <c r="C14" s="20">
        <v>74</v>
      </c>
    </row>
    <row r="15" spans="1:3" x14ac:dyDescent="0.25">
      <c r="A15" s="10" t="s">
        <v>1157</v>
      </c>
      <c r="B15" s="15"/>
      <c r="C15" s="20">
        <v>41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1</v>
      </c>
    </row>
    <row r="22" spans="1:3" x14ac:dyDescent="0.25">
      <c r="A22" s="10" t="s">
        <v>1159</v>
      </c>
      <c r="B22" s="15"/>
      <c r="C22" s="20">
        <v>1</v>
      </c>
    </row>
    <row r="23" spans="1:3" ht="22.5" x14ac:dyDescent="0.25">
      <c r="A23" s="10" t="s">
        <v>1160</v>
      </c>
      <c r="B23" s="15"/>
      <c r="C23" s="20">
        <v>0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24</v>
      </c>
    </row>
    <row r="29" spans="1:3" x14ac:dyDescent="0.25">
      <c r="A29" s="10" t="s">
        <v>1164</v>
      </c>
      <c r="B29" s="15"/>
      <c r="C29" s="20">
        <v>3</v>
      </c>
    </row>
    <row r="30" spans="1:3" x14ac:dyDescent="0.25">
      <c r="A30" s="10" t="s">
        <v>1165</v>
      </c>
      <c r="B30" s="15"/>
      <c r="C30" s="20">
        <v>9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355</v>
      </c>
    </row>
    <row r="35" spans="1:3" x14ac:dyDescent="0.25">
      <c r="A35" s="10" t="s">
        <v>1168</v>
      </c>
      <c r="B35" s="15"/>
      <c r="C35" s="20">
        <v>4</v>
      </c>
    </row>
    <row r="36" spans="1:3" ht="22.5" x14ac:dyDescent="0.25">
      <c r="A36" s="10" t="s">
        <v>1169</v>
      </c>
      <c r="B36" s="15"/>
      <c r="C36" s="20">
        <v>2</v>
      </c>
    </row>
    <row r="37" spans="1:3" x14ac:dyDescent="0.25">
      <c r="A37" s="16"/>
    </row>
  </sheetData>
  <sheetProtection algorithmName="SHA-512" hashValue="5ezs5xpBQBaiWQTQ7Vi1t00+ihghHFvyZsoDx6LDovftKLuqpSVZZai10KjhZ069kA/ORgD6JMJ5sEhDEMiRAA==" saltValue="8KWtVDs5ie6XGOJWHeeB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67</v>
      </c>
    </row>
    <row r="6" spans="1:3" x14ac:dyDescent="0.25">
      <c r="A6" s="10" t="s">
        <v>1173</v>
      </c>
      <c r="B6" s="15"/>
      <c r="C6" s="20">
        <v>0</v>
      </c>
    </row>
    <row r="7" spans="1:3" x14ac:dyDescent="0.25">
      <c r="A7" s="10" t="s">
        <v>1174</v>
      </c>
      <c r="B7" s="15"/>
      <c r="C7" s="20">
        <v>1</v>
      </c>
    </row>
    <row r="8" spans="1:3" x14ac:dyDescent="0.25">
      <c r="A8" s="10" t="s">
        <v>1175</v>
      </c>
      <c r="B8" s="15"/>
      <c r="C8" s="20">
        <v>3</v>
      </c>
    </row>
    <row r="9" spans="1:3" x14ac:dyDescent="0.25">
      <c r="A9" s="10" t="s">
        <v>1176</v>
      </c>
      <c r="B9" s="15"/>
      <c r="C9" s="20">
        <v>0</v>
      </c>
    </row>
    <row r="10" spans="1:3" x14ac:dyDescent="0.25">
      <c r="A10" s="10" t="s">
        <v>1177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9</v>
      </c>
    </row>
    <row r="15" spans="1:3" x14ac:dyDescent="0.25">
      <c r="A15" s="10" t="s">
        <v>1180</v>
      </c>
      <c r="B15" s="15"/>
      <c r="C15" s="20">
        <v>1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1</v>
      </c>
    </row>
    <row r="21" spans="1:3" x14ac:dyDescent="0.25">
      <c r="A21" s="10" t="s">
        <v>1184</v>
      </c>
      <c r="B21" s="15"/>
      <c r="C21" s="20">
        <v>4</v>
      </c>
    </row>
    <row r="22" spans="1:3" x14ac:dyDescent="0.25">
      <c r="A22" s="10" t="s">
        <v>1185</v>
      </c>
      <c r="B22" s="15"/>
      <c r="C22" s="20">
        <v>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0</v>
      </c>
    </row>
    <row r="37" spans="1:3" x14ac:dyDescent="0.25">
      <c r="A37" s="10" t="s">
        <v>1113</v>
      </c>
      <c r="B37" s="15"/>
      <c r="C37" s="20">
        <v>0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1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1</v>
      </c>
    </row>
    <row r="46" spans="1:3" x14ac:dyDescent="0.25">
      <c r="A46" s="10" t="s">
        <v>1113</v>
      </c>
      <c r="B46" s="15"/>
      <c r="C46" s="20">
        <v>2</v>
      </c>
    </row>
    <row r="47" spans="1:3" x14ac:dyDescent="0.25">
      <c r="A47" s="10" t="s">
        <v>1196</v>
      </c>
      <c r="B47" s="15"/>
      <c r="C47" s="20">
        <v>2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5</v>
      </c>
    </row>
    <row r="54" spans="1:3" x14ac:dyDescent="0.25">
      <c r="A54" s="10" t="s">
        <v>1113</v>
      </c>
      <c r="B54" s="15"/>
      <c r="C54" s="20">
        <v>3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1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vHpvnSikxmgwfrSa7DhSXFnH+GZ9jS7+09vn6BctuNogJsYzHPdUFoKVMQxzCfNdgC/1TvQPiEXNyDo9Jw2uYg==" saltValue="6ckeCdszLY+BJ2JBXf4Yv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200" t="s">
        <v>645</v>
      </c>
      <c r="B4" s="201"/>
      <c r="C4" s="27">
        <v>999</v>
      </c>
      <c r="D4" s="27">
        <v>1096</v>
      </c>
      <c r="E4" s="28">
        <v>-1</v>
      </c>
      <c r="F4" s="27">
        <v>1467</v>
      </c>
      <c r="G4" s="27">
        <v>1241</v>
      </c>
      <c r="H4" s="27">
        <v>314</v>
      </c>
      <c r="I4" s="27">
        <v>210</v>
      </c>
      <c r="J4" s="27">
        <v>0</v>
      </c>
      <c r="K4" s="27">
        <v>0</v>
      </c>
      <c r="L4" s="27">
        <v>1</v>
      </c>
      <c r="M4" s="27">
        <v>0</v>
      </c>
      <c r="N4" s="27">
        <v>0</v>
      </c>
      <c r="O4" s="27">
        <v>4</v>
      </c>
      <c r="P4" s="27">
        <v>983</v>
      </c>
    </row>
    <row r="5" spans="1:16" ht="45" x14ac:dyDescent="0.25">
      <c r="A5" s="33" t="s">
        <v>646</v>
      </c>
      <c r="B5" s="33" t="s">
        <v>647</v>
      </c>
      <c r="C5" s="12">
        <v>4</v>
      </c>
      <c r="D5" s="12">
        <v>144</v>
      </c>
      <c r="E5" s="26">
        <v>-1</v>
      </c>
      <c r="F5" s="12">
        <v>4</v>
      </c>
      <c r="G5" s="12">
        <v>4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1</v>
      </c>
    </row>
    <row r="6" spans="1:16" ht="33.75" x14ac:dyDescent="0.25">
      <c r="A6" s="33" t="s">
        <v>648</v>
      </c>
      <c r="B6" s="33" t="s">
        <v>649</v>
      </c>
      <c r="C6" s="12">
        <v>530</v>
      </c>
      <c r="D6" s="12">
        <v>567</v>
      </c>
      <c r="E6" s="26">
        <v>-1</v>
      </c>
      <c r="F6" s="12">
        <v>983</v>
      </c>
      <c r="G6" s="12">
        <v>899</v>
      </c>
      <c r="H6" s="12">
        <v>156</v>
      </c>
      <c r="I6" s="12">
        <v>98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1</v>
      </c>
      <c r="P6" s="20">
        <v>644</v>
      </c>
    </row>
    <row r="7" spans="1:16" ht="22.5" x14ac:dyDescent="0.25">
      <c r="A7" s="33" t="s">
        <v>650</v>
      </c>
      <c r="B7" s="33" t="s">
        <v>651</v>
      </c>
      <c r="C7" s="12">
        <v>36</v>
      </c>
      <c r="D7" s="12">
        <v>19</v>
      </c>
      <c r="E7" s="26">
        <v>0</v>
      </c>
      <c r="F7" s="12">
        <v>10</v>
      </c>
      <c r="G7" s="12">
        <v>12</v>
      </c>
      <c r="H7" s="12">
        <v>14</v>
      </c>
      <c r="I7" s="12">
        <v>6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3</v>
      </c>
      <c r="P7" s="20">
        <v>16</v>
      </c>
    </row>
    <row r="8" spans="1:16" ht="33.75" x14ac:dyDescent="0.25">
      <c r="A8" s="33" t="s">
        <v>652</v>
      </c>
      <c r="B8" s="33" t="s">
        <v>653</v>
      </c>
      <c r="C8" s="12">
        <v>4</v>
      </c>
      <c r="D8" s="12">
        <v>70</v>
      </c>
      <c r="E8" s="26">
        <v>-1</v>
      </c>
      <c r="F8" s="12">
        <v>2</v>
      </c>
      <c r="G8" s="12">
        <v>3</v>
      </c>
      <c r="H8" s="12">
        <v>2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2</v>
      </c>
    </row>
    <row r="9" spans="1:16" ht="45" x14ac:dyDescent="0.25">
      <c r="A9" s="33" t="s">
        <v>654</v>
      </c>
      <c r="B9" s="33" t="s">
        <v>655</v>
      </c>
      <c r="C9" s="12">
        <v>59</v>
      </c>
      <c r="D9" s="12">
        <v>17</v>
      </c>
      <c r="E9" s="26">
        <v>2</v>
      </c>
      <c r="F9" s="12">
        <v>94</v>
      </c>
      <c r="G9" s="12">
        <v>51</v>
      </c>
      <c r="H9" s="12">
        <v>30</v>
      </c>
      <c r="I9" s="12">
        <v>17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77</v>
      </c>
    </row>
    <row r="10" spans="1:16" ht="22.5" x14ac:dyDescent="0.25">
      <c r="A10" s="33" t="s">
        <v>656</v>
      </c>
      <c r="B10" s="33" t="s">
        <v>657</v>
      </c>
      <c r="C10" s="12">
        <v>362</v>
      </c>
      <c r="D10" s="12">
        <v>273</v>
      </c>
      <c r="E10" s="26">
        <v>0</v>
      </c>
      <c r="F10" s="12">
        <v>372</v>
      </c>
      <c r="G10" s="12">
        <v>271</v>
      </c>
      <c r="H10" s="12">
        <v>108</v>
      </c>
      <c r="I10" s="12">
        <v>86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0">
        <v>238</v>
      </c>
    </row>
    <row r="11" spans="1:16" ht="45" x14ac:dyDescent="0.25">
      <c r="A11" s="33" t="s">
        <v>658</v>
      </c>
      <c r="B11" s="33" t="s">
        <v>659</v>
      </c>
      <c r="C11" s="12">
        <v>4</v>
      </c>
      <c r="D11" s="12">
        <v>6</v>
      </c>
      <c r="E11" s="26">
        <v>-1</v>
      </c>
      <c r="F11" s="12">
        <v>2</v>
      </c>
      <c r="G11" s="12">
        <v>1</v>
      </c>
      <c r="H11" s="12">
        <v>4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5</v>
      </c>
    </row>
    <row r="12" spans="1:16" x14ac:dyDescent="0.25">
      <c r="A12" s="16"/>
    </row>
  </sheetData>
  <sheetProtection algorithmName="SHA-512" hashValue="l/zKU6E59v2mLFvCmHIAPL7lvuXf+8G6JVlEVVOh1E75+alfr9EJNT5mWltxgxuAHvpojlKcvyGni7XY4hE5gQ==" saltValue="JxxqPKYhU52/R7s5RxTQC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2025-05-27T12:28:14Z</dcterms:created>
  <dcterms:modified xsi:type="dcterms:W3CDTF">2025-06-24T09:14:47Z</dcterms:modified>
</cp:coreProperties>
</file>