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533" documentId="14_{CAAEB7B6-6FD2-4662-BF49-D2DE9AE9A860}" xr6:coauthVersionLast="47" xr6:coauthVersionMax="47" xr10:uidLastSave="{8D79E7EE-AC2F-4F3C-B70F-4D8E98406840}"/>
  <workbookProtection workbookAlgorithmName="SHA-512" workbookHashValue="Nez4oH7SLL7S7ovZdA3OGI11dQlyYeGc3IIxZzKEA8i4LkGIuVoMZShMQ0T+0iakgqdBYEEHBHc+FTvNf6mbMg==" workbookSaltValue="yJ2+P2IT//EOAoECgT0AbA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I43" i="16"/>
  <c r="D123" i="16" l="1"/>
  <c r="E82" i="16"/>
  <c r="D82" i="16"/>
  <c r="E43" i="16"/>
  <c r="H43" i="16"/>
  <c r="F43" i="16"/>
  <c r="G43" i="16"/>
  <c r="L43" i="16"/>
  <c r="D43" i="16"/>
  <c r="K43" i="16"/>
  <c r="J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9B3899F-38B6-4827-8132-77ADA9FD62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1957BDC-BE26-4BC7-95F1-448DA0BBA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F763DD4-D611-422B-AF83-D62A7B584A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70597B3-3ED9-4402-816D-07DBF4239F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49C8989-956D-47CF-B6F2-3C80FF7F6B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5DA2AAD-8550-48FE-95FD-2F5FA70B75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32B3C71-FAC0-459F-943F-BF32E8E5F2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57FD488-6AA5-47CD-BAB6-FFC1B9D0D8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5D59BB-098F-46AD-8FD9-3A1196284B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6CBF1F6-5255-4A6E-BC47-65358038B4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07DAD91-24A5-4A78-807C-F6741C772C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CDC5750-0664-4571-86AC-B36F25903D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C06B5CB-E7CD-4D59-90D1-12871E2AF9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C55AD2-FCD9-4034-8064-91228A200F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92F39A-EEF2-43FD-A770-B14414063C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9FC8AD1-E31F-4296-965B-EB72C17493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8B0B36-8038-48C5-9A0E-F8B92F6C1A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7821B82-EEFD-4741-B998-99CDB2CA97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8E02F1E-2E42-480E-BAD5-60463B50BD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AD4E42-0E89-45DF-81E2-D2CB2C096F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13ACF24-96FF-431B-8CE9-EA70916595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A49B031-65C7-4E9C-8617-BEDE9F5096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BD69F5C-DA5B-46FA-8F0A-AE66FDBA8C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BAB9DB7-04E4-41BB-9E64-38B1B8C4D7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0BD2E7E-0ACF-4358-9B0F-D11AB54D7D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78BDCF7-65A8-4817-80E0-CBE1DC0E6F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F63A063-D18A-45A0-BC81-911261B3D5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9EB9E0B-B94A-4C61-A4FD-0098A5CDB0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D0DFBD2-1573-4B1D-9160-547BE132C4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F5183E5-3BE7-4ABD-9C91-AD7A19B797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11676E-4936-4951-A20E-9E49CDBDA3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C1938F-49CE-4D2A-848C-B1FB597F75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<sst xmlns="http://schemas.openxmlformats.org/spreadsheetml/2006/main" count="2958" uniqueCount="1849">
  <si>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</si>
  <si>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</si>
  <si>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</si>
  <si>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</si>
  <si>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</si>
  <si>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</si>
  <si>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</si>
  <si>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Bizkaia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</si>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</sst>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E94F1334-6DB1-432F-B9DF-8504B6A83E45}"/>
    <cellStyle name="Normal" xfId="0" builtinId="0"/>
    <cellStyle name="Normal 2" xfId="1" xr:uid="{9DC767CF-31D4-4688-B32B-51EBE4EEE4AB}"/>
    <cellStyle name="Normal 3" xfId="3" xr:uid="{897A59F4-3750-4659-8B70-825B3CA87AFD}"/>
    <cellStyle name="Normal 3 2" xfId="4" xr:uid="{77D3543E-AFA9-4F67-A8C7-289C15D8AF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54-4F7E-8BA3-113BB1F5FB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54-4F7E-8BA3-113BB1F5FB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8366</c:v>
                </c:pt>
                <c:pt idx="1">
                  <c:v>19168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4-4F7E-8BA3-113BB1F5F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30-4962-B603-15CD4857AF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30-4962-B603-15CD4857AF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30-4962-B603-15CD4857AF2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36</c:v>
                </c:pt>
                <c:pt idx="1">
                  <c:v>1650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30-4962-B603-15CD4857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5F-42A3-991B-4C3191A3C1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5F-42A3-991B-4C3191A3C1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5F-42A3-991B-4C3191A3C1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5F-42A3-991B-4C3191A3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0B-4827-802D-36285DBDEB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0B-4827-802D-36285DBDEB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61</c:v>
                </c:pt>
                <c:pt idx="1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B-4827-802D-36285DBDE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67-4A19-8619-356840F35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67-4A19-8619-356840F357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14557</c:v>
                </c:pt>
                <c:pt idx="1">
                  <c:v>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7-4A19-8619-356840F3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1466</c:v>
              </c:pt>
              <c:pt idx="1">
                <c:v>5126</c:v>
              </c:pt>
              <c:pt idx="2">
                <c:v>83</c:v>
              </c:pt>
              <c:pt idx="3">
                <c:v>3</c:v>
              </c:pt>
              <c:pt idx="4">
                <c:v>1688</c:v>
              </c:pt>
            </c:numLit>
          </c:val>
          <c:extLst>
            <c:ext xmlns:c16="http://schemas.microsoft.com/office/drawing/2014/chart" uri="{C3380CC4-5D6E-409C-BE32-E72D297353CC}">
              <c16:uniqueId val="{00000000-1948-4F48-93CE-8127C8A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2747</c:v>
              </c:pt>
              <c:pt idx="1">
                <c:v>4032</c:v>
              </c:pt>
              <c:pt idx="2">
                <c:v>76</c:v>
              </c:pt>
              <c:pt idx="3">
                <c:v>59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C8D-468E-982A-54D716945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93</c:v>
              </c:pt>
              <c:pt idx="2">
                <c:v>16</c:v>
              </c:pt>
              <c:pt idx="3">
                <c:v>45</c:v>
              </c:pt>
              <c:pt idx="4">
                <c:v>57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E79-4F16-93D5-7D47FE9A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120</c:v>
              </c:pt>
              <c:pt idx="1">
                <c:v>93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AAA4-48EA-9120-C965DBE7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3451</c:v>
              </c:pt>
              <c:pt idx="1">
                <c:v>209</c:v>
              </c:pt>
              <c:pt idx="2">
                <c:v>1649</c:v>
              </c:pt>
              <c:pt idx="3">
                <c:v>5</c:v>
              </c:pt>
              <c:pt idx="4">
                <c:v>181</c:v>
              </c:pt>
              <c:pt idx="5">
                <c:v>203</c:v>
              </c:pt>
              <c:pt idx="6">
                <c:v>10</c:v>
              </c:pt>
              <c:pt idx="7">
                <c:v>198</c:v>
              </c:pt>
              <c:pt idx="8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05D7-43B0-826C-F10E21C6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90</c:v>
              </c:pt>
              <c:pt idx="2">
                <c:v>405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B79-4DCC-8CBE-7AB966B13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1D-42F8-AE87-35D9524434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1D-42F8-AE87-35D9524434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1D-42F8-AE87-35D9524434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917</c:v>
                </c:pt>
                <c:pt idx="1">
                  <c:v>1401</c:v>
                </c:pt>
                <c:pt idx="2">
                  <c:v>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1D-42F8-AE87-35D95244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2863</c:v>
              </c:pt>
              <c:pt idx="1">
                <c:v>3603</c:v>
              </c:pt>
              <c:pt idx="2">
                <c:v>1163</c:v>
              </c:pt>
              <c:pt idx="3">
                <c:v>990</c:v>
              </c:pt>
              <c:pt idx="4">
                <c:v>212</c:v>
              </c:pt>
              <c:pt idx="5">
                <c:v>142</c:v>
              </c:pt>
              <c:pt idx="6">
                <c:v>286</c:v>
              </c:pt>
              <c:pt idx="7">
                <c:v>8736</c:v>
              </c:pt>
              <c:pt idx="8">
                <c:v>595</c:v>
              </c:pt>
              <c:pt idx="9">
                <c:v>1222</c:v>
              </c:pt>
              <c:pt idx="10">
                <c:v>437</c:v>
              </c:pt>
              <c:pt idx="11">
                <c:v>1347</c:v>
              </c:pt>
              <c:pt idx="12">
                <c:v>865</c:v>
              </c:pt>
              <c:pt idx="13">
                <c:v>2405</c:v>
              </c:pt>
              <c:pt idx="14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2EED-4B5A-AA0A-BA254C37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0656992483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150</c:v>
              </c:pt>
              <c:pt idx="1">
                <c:v>2202</c:v>
              </c:pt>
              <c:pt idx="2">
                <c:v>311</c:v>
              </c:pt>
              <c:pt idx="3">
                <c:v>72</c:v>
              </c:pt>
              <c:pt idx="4">
                <c:v>503</c:v>
              </c:pt>
              <c:pt idx="5">
                <c:v>2017</c:v>
              </c:pt>
              <c:pt idx="6">
                <c:v>411</c:v>
              </c:pt>
              <c:pt idx="7">
                <c:v>168</c:v>
              </c:pt>
              <c:pt idx="8">
                <c:v>83</c:v>
              </c:pt>
              <c:pt idx="9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5A96-4E89-AD51-C01E4C6C9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68</c:v>
              </c:pt>
              <c:pt idx="1">
                <c:v>685</c:v>
              </c:pt>
              <c:pt idx="2">
                <c:v>112</c:v>
              </c:pt>
              <c:pt idx="3">
                <c:v>275</c:v>
              </c:pt>
              <c:pt idx="4">
                <c:v>398</c:v>
              </c:pt>
              <c:pt idx="5">
                <c:v>1350</c:v>
              </c:pt>
              <c:pt idx="6">
                <c:v>235</c:v>
              </c:pt>
              <c:pt idx="7">
                <c:v>112</c:v>
              </c:pt>
              <c:pt idx="8">
                <c:v>26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7C8-4472-8B52-05A7A977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523</c:v>
              </c:pt>
              <c:pt idx="1">
                <c:v>555</c:v>
              </c:pt>
              <c:pt idx="2">
                <c:v>164</c:v>
              </c:pt>
              <c:pt idx="3">
                <c:v>166</c:v>
              </c:pt>
              <c:pt idx="4">
                <c:v>68</c:v>
              </c:pt>
              <c:pt idx="5">
                <c:v>2610</c:v>
              </c:pt>
              <c:pt idx="6">
                <c:v>396</c:v>
              </c:pt>
              <c:pt idx="7">
                <c:v>477</c:v>
              </c:pt>
              <c:pt idx="8">
                <c:v>120</c:v>
              </c:pt>
              <c:pt idx="9">
                <c:v>412</c:v>
              </c:pt>
              <c:pt idx="10">
                <c:v>534</c:v>
              </c:pt>
              <c:pt idx="11">
                <c:v>313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C055-4FFE-9F9A-1D967478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131</c:v>
              </c:pt>
              <c:pt idx="2">
                <c:v>196</c:v>
              </c:pt>
              <c:pt idx="3">
                <c:v>126</c:v>
              </c:pt>
              <c:pt idx="4">
                <c:v>1827</c:v>
              </c:pt>
              <c:pt idx="5">
                <c:v>252</c:v>
              </c:pt>
              <c:pt idx="6">
                <c:v>376</c:v>
              </c:pt>
              <c:pt idx="7">
                <c:v>65</c:v>
              </c:pt>
              <c:pt idx="8">
                <c:v>301</c:v>
              </c:pt>
              <c:pt idx="9">
                <c:v>428</c:v>
              </c:pt>
              <c:pt idx="10">
                <c:v>70</c:v>
              </c:pt>
              <c:pt idx="11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39D6-42B7-ACBF-9B941D36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27</c:v>
              </c:pt>
              <c:pt idx="2">
                <c:v>1</c:v>
              </c:pt>
              <c:pt idx="3">
                <c:v>92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929-443A-8DCB-3D68ABA94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438385826771651E-2"/>
          <c:y val="0.10649984251968504"/>
          <c:w val="0.56713897637795274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 la trata de seres humanos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7</c:v>
              </c:pt>
              <c:pt idx="2">
                <c:v>3</c:v>
              </c:pt>
              <c:pt idx="3">
                <c:v>50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A7-4BFD-B797-92E7681C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350-49A9-9269-EA9F6F82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AD8-4DBF-ADEE-0C1EF0926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Delitos electorales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13</c:v>
              </c:pt>
              <c:pt idx="2">
                <c:v>33</c:v>
              </c:pt>
              <c:pt idx="3">
                <c:v>34</c:v>
              </c:pt>
              <c:pt idx="4">
                <c:v>13</c:v>
              </c:pt>
              <c:pt idx="5">
                <c:v>19</c:v>
              </c:pt>
              <c:pt idx="6">
                <c:v>11</c:v>
              </c:pt>
              <c:pt idx="7">
                <c:v>39</c:v>
              </c:pt>
              <c:pt idx="8">
                <c:v>26</c:v>
              </c:pt>
              <c:pt idx="9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7F6A-4BB4-B9E0-8C2C75DCC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7C-41D9-A98C-EBD1DF36F6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7C-41D9-A98C-EBD1DF36F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2643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7C-41D9-A98C-EBD1DF36F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</c:v>
              </c:pt>
              <c:pt idx="1">
                <c:v>7</c:v>
              </c:pt>
              <c:pt idx="2">
                <c:v>4</c:v>
              </c:pt>
              <c:pt idx="3">
                <c:v>5</c:v>
              </c:pt>
              <c:pt idx="4">
                <c:v>59</c:v>
              </c:pt>
              <c:pt idx="5">
                <c:v>12</c:v>
              </c:pt>
              <c:pt idx="6">
                <c:v>11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94C-40AE-AC9C-00D28C4A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467</c:v>
              </c:pt>
              <c:pt idx="1">
                <c:v>725</c:v>
              </c:pt>
              <c:pt idx="2">
                <c:v>168</c:v>
              </c:pt>
              <c:pt idx="3">
                <c:v>55</c:v>
              </c:pt>
              <c:pt idx="4">
                <c:v>1015</c:v>
              </c:pt>
              <c:pt idx="5">
                <c:v>91</c:v>
              </c:pt>
              <c:pt idx="6">
                <c:v>1594</c:v>
              </c:pt>
              <c:pt idx="7">
                <c:v>54</c:v>
              </c:pt>
              <c:pt idx="8">
                <c:v>327</c:v>
              </c:pt>
              <c:pt idx="9">
                <c:v>363</c:v>
              </c:pt>
              <c:pt idx="10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F52F-4417-B72F-D5EF9D59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B6-4E15-AFC1-0139F79BB7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B6-4E15-AFC1-0139F79BB7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B6-4E15-AFC1-0139F79BB74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CB6-4E15-AFC1-0139F79BB74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6-4E15-AFC1-0139F79BB7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5</c:v>
                </c:pt>
                <c:pt idx="1">
                  <c:v>25</c:v>
                </c:pt>
                <c:pt idx="2">
                  <c:v>3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6-4E15-AFC1-0139F79B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C9-4E18-A716-7B8944E53D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C9-4E18-A716-7B8944E53D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C9-4E18-A716-7B8944E53D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C9-4E18-A716-7B8944E53D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EC9-4E18-A716-7B8944E53D2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C9-4E18-A716-7B8944E53D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C9-4E18-A716-7B8944E53D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C9-4E18-A716-7B8944E53D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C9-4E18-A716-7B8944E53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17</c:v>
                </c:pt>
                <c:pt idx="1">
                  <c:v>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C9-4E18-A716-7B8944E5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4702302023414452"/>
          <c:w val="0.34304735210032311"/>
          <c:h val="0.6273402752275397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1454</c:v>
                </c:pt>
                <c:pt idx="1">
                  <c:v>234</c:v>
                </c:pt>
                <c:pt idx="2">
                  <c:v>423</c:v>
                </c:pt>
                <c:pt idx="3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5-4535-9A9C-EB7C3E68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142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0-4E67-BE97-3E43CA72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704</c:v>
                </c:pt>
                <c:pt idx="1">
                  <c:v>152</c:v>
                </c:pt>
                <c:pt idx="2">
                  <c:v>3</c:v>
                </c:pt>
                <c:pt idx="3">
                  <c:v>465</c:v>
                </c:pt>
                <c:pt idx="4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F-48D3-9B2D-EA6D1819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253</c:v>
                </c:pt>
                <c:pt idx="1">
                  <c:v>1968</c:v>
                </c:pt>
                <c:pt idx="2">
                  <c:v>548</c:v>
                </c:pt>
                <c:pt idx="3">
                  <c:v>1165</c:v>
                </c:pt>
                <c:pt idx="4">
                  <c:v>645</c:v>
                </c:pt>
                <c:pt idx="5">
                  <c:v>1482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67-9BCB-99936DE1A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7-4E27-A962-91E2614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20</c:v>
              </c:pt>
              <c:pt idx="2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D210-4EF5-B424-5E4E9163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62-4E11-BBDC-214F05ECF0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62-4E11-BBDC-214F05ECF0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2721</c:v>
                </c:pt>
                <c:pt idx="1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62-4E11-BBDC-214F05EC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79</c:v>
              </c:pt>
              <c:pt idx="1">
                <c:v>7</c:v>
              </c:pt>
              <c:pt idx="2">
                <c:v>141</c:v>
              </c:pt>
              <c:pt idx="3">
                <c:v>30</c:v>
              </c:pt>
              <c:pt idx="4">
                <c:v>1</c:v>
              </c:pt>
              <c:pt idx="5">
                <c:v>5</c:v>
              </c:pt>
              <c:pt idx="6">
                <c:v>10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D5C-43AC-8349-C3C4FD60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Aux!$BD$2:$BD$19</c:f>
              <c:strCache>
                <c:ptCount val="18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4</c:v>
              </c:pt>
              <c:pt idx="1">
                <c:v>216</c:v>
              </c:pt>
              <c:pt idx="2">
                <c:v>50</c:v>
              </c:pt>
              <c:pt idx="3">
                <c:v>12</c:v>
              </c:pt>
              <c:pt idx="4">
                <c:v>45</c:v>
              </c:pt>
              <c:pt idx="5">
                <c:v>96</c:v>
              </c:pt>
              <c:pt idx="6">
                <c:v>178</c:v>
              </c:pt>
              <c:pt idx="7">
                <c:v>102</c:v>
              </c:pt>
              <c:pt idx="8">
                <c:v>31</c:v>
              </c:pt>
              <c:pt idx="9">
                <c:v>1</c:v>
              </c:pt>
              <c:pt idx="10">
                <c:v>17</c:v>
              </c:pt>
              <c:pt idx="11">
                <c:v>98</c:v>
              </c:pt>
              <c:pt idx="12">
                <c:v>29</c:v>
              </c:pt>
              <c:pt idx="13">
                <c:v>28</c:v>
              </c:pt>
              <c:pt idx="14">
                <c:v>8</c:v>
              </c:pt>
              <c:pt idx="15">
                <c:v>2</c:v>
              </c:pt>
              <c:pt idx="16">
                <c:v>97</c:v>
              </c:pt>
              <c:pt idx="17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ABAE-45E6-8442-C11BCE45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51-47B9-843C-260C8CA710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51-47B9-843C-260C8CA710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1-47B9-843C-260C8CA7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DC-4233-B859-2DCA9BE553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DC-4233-B859-2DCA9BE553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DC-4233-B859-2DCA9BE553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DC-4233-B859-2DCA9BE5530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26</c:v>
                </c:pt>
                <c:pt idx="1">
                  <c:v>14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C-4233-B859-2DCA9BE553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81</c:v>
              </c:pt>
              <c:pt idx="2">
                <c:v>22</c:v>
              </c:pt>
              <c:pt idx="3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EE0C-496F-AF8E-153496F8E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</c:v>
              </c:pt>
              <c:pt idx="1">
                <c:v>9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A8D-42EA-9DAB-08272D44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B15-4C7D-899B-87FE9F42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D9-4E4E-B429-C4BFB15880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D9-4E4E-B429-C4BFB1588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D9-4E4E-B429-C4BFB158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4A-43DF-973A-3DA29E5991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4A-43DF-973A-3DA29E5991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4A-43DF-973A-3DA29E5991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4A-43DF-973A-3DA29E59918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4A-43DF-973A-3DA29E599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339</c:v>
                </c:pt>
                <c:pt idx="1">
                  <c:v>392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4A-43DF-973A-3DA29E59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2277</c:v>
              </c:pt>
              <c:pt idx="1">
                <c:v>376</c:v>
              </c:pt>
              <c:pt idx="2">
                <c:v>13</c:v>
              </c:pt>
              <c:pt idx="3">
                <c:v>18</c:v>
              </c:pt>
              <c:pt idx="4">
                <c:v>719</c:v>
              </c:pt>
            </c:numLit>
          </c:val>
          <c:extLst>
            <c:ext xmlns:c16="http://schemas.microsoft.com/office/drawing/2014/chart" uri="{C3380CC4-5D6E-409C-BE32-E72D297353CC}">
              <c16:uniqueId val="{00000000-3F95-4F51-B76E-CFF43790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49-4CA3-8FA4-28FAD7D771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49-4CA3-8FA4-28FAD7D771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1018</c:v>
                </c:pt>
                <c:pt idx="1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9-4CA3-8FA4-28FAD7D77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906</c:v>
              </c:pt>
              <c:pt idx="1">
                <c:v>616</c:v>
              </c:pt>
              <c:pt idx="2">
                <c:v>5</c:v>
              </c:pt>
              <c:pt idx="3">
                <c:v>18</c:v>
              </c:pt>
              <c:pt idx="4">
                <c:v>8</c:v>
              </c:pt>
              <c:pt idx="5">
                <c:v>544</c:v>
              </c:pt>
            </c:numLit>
          </c:val>
          <c:extLst>
            <c:ext xmlns:c16="http://schemas.microsoft.com/office/drawing/2014/chart" uri="{C3380CC4-5D6E-409C-BE32-E72D297353CC}">
              <c16:uniqueId val="{00000000-7D19-4D0A-8FD5-67157C30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55E-4E9C-8B00-07C9317C8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ED0-4B51-BBEA-16229F13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61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CF6-4AE9-9CA5-BCD0EB45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DB-4229-BBFB-DBBB1EAA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9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635-4FD6-9130-985C06C6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2DD-46F9-BF90-BAD19245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658</c:v>
              </c:pt>
              <c:pt idx="2">
                <c:v>62</c:v>
              </c:pt>
              <c:pt idx="3">
                <c:v>10</c:v>
              </c:pt>
              <c:pt idx="4">
                <c:v>71</c:v>
              </c:pt>
              <c:pt idx="5">
                <c:v>404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357-4BE9-978A-38CDD811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82-45E0-98A1-CE42BE94EF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82-45E0-98A1-CE42BE94EF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106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2-45E0-98A1-CE42BE94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1240</c:v>
              </c:pt>
              <c:pt idx="2">
                <c:v>23</c:v>
              </c:pt>
              <c:pt idx="3">
                <c:v>4</c:v>
              </c:pt>
              <c:pt idx="4">
                <c:v>99</c:v>
              </c:pt>
              <c:pt idx="5">
                <c:v>633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2B9-4362-B75E-D4DC434A6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891</c:v>
              </c:pt>
              <c:pt idx="2">
                <c:v>16</c:v>
              </c:pt>
              <c:pt idx="3">
                <c:v>1</c:v>
              </c:pt>
              <c:pt idx="4">
                <c:v>42</c:v>
              </c:pt>
              <c:pt idx="5">
                <c:v>396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A3-43C8-A307-FBEC4762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197</c:v>
              </c:pt>
              <c:pt idx="2">
                <c:v>35</c:v>
              </c:pt>
              <c:pt idx="3">
                <c:v>5</c:v>
              </c:pt>
              <c:pt idx="4">
                <c:v>48</c:v>
              </c:pt>
              <c:pt idx="5">
                <c:v>181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E4C-4D60-8093-9351A4AE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158</c:v>
              </c:pt>
              <c:pt idx="2">
                <c:v>29</c:v>
              </c:pt>
              <c:pt idx="3">
                <c:v>3</c:v>
              </c:pt>
              <c:pt idx="4">
                <c:v>43</c:v>
              </c:pt>
              <c:pt idx="5">
                <c:v>137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FBF-44FE-8ADF-EAC367FBD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1018</c:v>
              </c:pt>
              <c:pt idx="1">
                <c:v>6</c:v>
              </c:pt>
              <c:pt idx="2">
                <c:v>74</c:v>
              </c:pt>
              <c:pt idx="3">
                <c:v>492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F75-4718-89C9-9DAE1007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25EF-4CCC-AA3C-B5428F30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39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EC87-42E0-BDC1-4E4C5FE9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7D54-4D52-8F84-33CA19E0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A87-4E6C-9B69-1EC14DDD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3B-499A-9B2B-CFFBD3779B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3B-499A-9B2B-CFFBD3779B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B-499A-9B2B-CFFBD377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E4-4E7D-A15D-6A4CF9AEF1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E4-4E7D-A15D-6A4CF9AEF1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E4-4E7D-A15D-6A4CF9AEF1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4-4E7D-A15D-6A4CF9AE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8A-4F6A-B987-46CCE007B3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8A-4F6A-B987-46CCE007B3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484</c:v>
                </c:pt>
                <c:pt idx="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A-4F6A-B987-46CCE007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3B1D018-E9D6-4FF1-9DE7-72C53B848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225397A-1811-4BE4-A934-F799F1DF5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B568B6F-B24D-41E2-8CA0-4AC85A38C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F104552-545C-479D-9338-8A35DD631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5BDA8F4-AE3F-405D-8C6F-9CDA5E2CF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47FC6AA-F671-4FA1-B627-6BC0CD365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D927E11-5356-401B-A0E5-3DCB18A4F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F06997B-4C6E-4605-B4E9-F0D957485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6A819D1-8F71-42B1-B553-48701B98D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3342C6C-941B-4F33-9EC6-6A848CAC3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398B26A-E78D-4FD7-8D5A-9059159DC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101600</xdr:colOff>
      <xdr:row>6</xdr:row>
      <xdr:rowOff>114300</xdr:rowOff>
    </xdr:from>
    <xdr:to>
      <xdr:col>86</xdr:col>
      <xdr:colOff>580390</xdr:colOff>
      <xdr:row>16</xdr:row>
      <xdr:rowOff>15240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F425644-837D-4CDE-A68C-F963D78D6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A82E9A6-62C8-44FC-A6F5-F322D8EB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48851CC-F379-09CD-4133-DCD92E9C7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146050</xdr:colOff>
      <xdr:row>6</xdr:row>
      <xdr:rowOff>165100</xdr:rowOff>
    </xdr:from>
    <xdr:to>
      <xdr:col>21</xdr:col>
      <xdr:colOff>400050</xdr:colOff>
      <xdr:row>17</xdr:row>
      <xdr:rowOff>158750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1559526-37EC-D564-2796-78753E409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101600</xdr:colOff>
      <xdr:row>8</xdr:row>
      <xdr:rowOff>31750</xdr:rowOff>
    </xdr:from>
    <xdr:to>
      <xdr:col>52</xdr:col>
      <xdr:colOff>768350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D1B66F9-AFDC-E3DE-C10A-217DA8688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374650</xdr:colOff>
      <xdr:row>7</xdr:row>
      <xdr:rowOff>6350</xdr:rowOff>
    </xdr:from>
    <xdr:to>
      <xdr:col>60</xdr:col>
      <xdr:colOff>69850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8D25D80-EE43-3BE5-652E-B8B197492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82550</xdr:rowOff>
    </xdr:from>
    <xdr:to>
      <xdr:col>72</xdr:col>
      <xdr:colOff>12700</xdr:colOff>
      <xdr:row>18</xdr:row>
      <xdr:rowOff>50800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D691E93-7834-5546-66C8-D1A6ED507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660400</xdr:colOff>
      <xdr:row>22</xdr:row>
      <xdr:rowOff>57150</xdr:rowOff>
    </xdr:from>
    <xdr:to>
      <xdr:col>70</xdr:col>
      <xdr:colOff>368300</xdr:colOff>
      <xdr:row>34</xdr:row>
      <xdr:rowOff>133350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DC1E358-AE9B-CF49-4FFD-49C9F7E87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69850</xdr:rowOff>
    </xdr:from>
    <xdr:to>
      <xdr:col>4</xdr:col>
      <xdr:colOff>2952750</xdr:colOff>
      <xdr:row>22</xdr:row>
      <xdr:rowOff>107950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6F3BB33-5DF1-9D92-4F97-0176F8D3F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1F45CDD-0ADD-4871-E658-70D256732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90258F9-3A62-335A-23C8-F2B33204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57150</xdr:colOff>
      <xdr:row>3</xdr:row>
      <xdr:rowOff>44450</xdr:rowOff>
    </xdr:from>
    <xdr:to>
      <xdr:col>19</xdr:col>
      <xdr:colOff>2813050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AC99C0E-3487-E4D7-8D63-9F469D3BF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12700</xdr:colOff>
      <xdr:row>3</xdr:row>
      <xdr:rowOff>31750</xdr:rowOff>
    </xdr:from>
    <xdr:to>
      <xdr:col>24</xdr:col>
      <xdr:colOff>2946400</xdr:colOff>
      <xdr:row>20</xdr:row>
      <xdr:rowOff>50800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39530E6-A567-1A5D-739B-C8E242B0F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171450</xdr:colOff>
      <xdr:row>3</xdr:row>
      <xdr:rowOff>76200</xdr:rowOff>
    </xdr:from>
    <xdr:to>
      <xdr:col>29</xdr:col>
      <xdr:colOff>2927350</xdr:colOff>
      <xdr:row>20</xdr:row>
      <xdr:rowOff>95250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AF8EC4D-DF80-E516-C242-69061D0A9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44450</xdr:colOff>
      <xdr:row>3</xdr:row>
      <xdr:rowOff>76200</xdr:rowOff>
    </xdr:from>
    <xdr:to>
      <xdr:col>34</xdr:col>
      <xdr:colOff>2800350</xdr:colOff>
      <xdr:row>20</xdr:row>
      <xdr:rowOff>95250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1925F0C-1627-BE1C-14EF-E8BFAE98D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127000</xdr:colOff>
      <xdr:row>3</xdr:row>
      <xdr:rowOff>38100</xdr:rowOff>
    </xdr:from>
    <xdr:to>
      <xdr:col>39</xdr:col>
      <xdr:colOff>2882900</xdr:colOff>
      <xdr:row>20</xdr:row>
      <xdr:rowOff>57150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858532C-E6A3-4334-1E39-CA0CAF582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19050</xdr:colOff>
      <xdr:row>3</xdr:row>
      <xdr:rowOff>63500</xdr:rowOff>
    </xdr:from>
    <xdr:to>
      <xdr:col>44</xdr:col>
      <xdr:colOff>2952750</xdr:colOff>
      <xdr:row>20</xdr:row>
      <xdr:rowOff>82550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0E036E7-6958-53D6-028C-C0A7FC313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0</xdr:colOff>
      <xdr:row>3</xdr:row>
      <xdr:rowOff>139700</xdr:rowOff>
    </xdr:from>
    <xdr:to>
      <xdr:col>49</xdr:col>
      <xdr:colOff>2755900</xdr:colOff>
      <xdr:row>21</xdr:row>
      <xdr:rowOff>12700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E92C21B-9896-00AC-5F22-218F9CF12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3587750</xdr:colOff>
      <xdr:row>2</xdr:row>
      <xdr:rowOff>95250</xdr:rowOff>
    </xdr:from>
    <xdr:to>
      <xdr:col>54</xdr:col>
      <xdr:colOff>2749550</xdr:colOff>
      <xdr:row>19</xdr:row>
      <xdr:rowOff>114300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9A692B2-62E1-C38F-5CC9-81778D2CD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55</xdr:col>
      <xdr:colOff>114300</xdr:colOff>
      <xdr:row>3</xdr:row>
      <xdr:rowOff>76200</xdr:rowOff>
    </xdr:from>
    <xdr:to>
      <xdr:col>59</xdr:col>
      <xdr:colOff>2870200</xdr:colOff>
      <xdr:row>20</xdr:row>
      <xdr:rowOff>95250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81DEF1D-948A-89DF-30EE-5381B73E5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432C4A-3602-4964-9207-A5D5D091B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379501-F39F-4C8E-A4A8-462D2F51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1D9E7B-738B-4797-81C0-CEC0BAC51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6CD618-5CF7-4D05-90EE-0B118BBDE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65CC02-90B0-439D-810B-331AAB23B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F593980-6EFB-4E49-A06E-E79622ACB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E8CF6D-A0A0-4EDB-A590-EEB326D2E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184150</xdr:colOff>
      <xdr:row>9</xdr:row>
      <xdr:rowOff>12700</xdr:rowOff>
    </xdr:from>
    <xdr:to>
      <xdr:col>14</xdr:col>
      <xdr:colOff>82550</xdr:colOff>
      <xdr:row>20</xdr:row>
      <xdr:rowOff>76200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D3828CFE-76AC-01F6-AFB0-5E34BFC19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685800</xdr:colOff>
      <xdr:row>6</xdr:row>
      <xdr:rowOff>406400</xdr:rowOff>
    </xdr:from>
    <xdr:to>
      <xdr:col>29</xdr:col>
      <xdr:colOff>285750</xdr:colOff>
      <xdr:row>26</xdr:row>
      <xdr:rowOff>146050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06477F59-36E9-99B7-E174-46B3EA338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215900</xdr:colOff>
      <xdr:row>13</xdr:row>
      <xdr:rowOff>12700</xdr:rowOff>
    </xdr:from>
    <xdr:to>
      <xdr:col>43</xdr:col>
      <xdr:colOff>641350</xdr:colOff>
      <xdr:row>37</xdr:row>
      <xdr:rowOff>12700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C71F4545-9F2E-4FD1-A8E1-F536C5DD9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B1896B9-36D8-46D3-87CB-7DF91F048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C9FCA4B-27F4-4F5A-9F4D-8054B91ED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6ED60BF-F53B-BC35-FBFC-BACF07CC7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9BFD4CA-86BD-EBC1-D404-5BF38701B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3314700</xdr:colOff>
      <xdr:row>2</xdr:row>
      <xdr:rowOff>57150</xdr:rowOff>
    </xdr:from>
    <xdr:to>
      <xdr:col>34</xdr:col>
      <xdr:colOff>622300</xdr:colOff>
      <xdr:row>21</xdr:row>
      <xdr:rowOff>95250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147A571B-5C8F-B27D-5BC5-16ECA5F98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CC5403E-6A5E-4564-A628-B30E30FE3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7615DE2-8B82-49F1-8A9C-D3040F30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209550</xdr:colOff>
      <xdr:row>3</xdr:row>
      <xdr:rowOff>0</xdr:rowOff>
    </xdr:from>
    <xdr:to>
      <xdr:col>12</xdr:col>
      <xdr:colOff>2698750</xdr:colOff>
      <xdr:row>22</xdr:row>
      <xdr:rowOff>44450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62C5C57-04F8-949E-5239-6438C1CB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3536950</xdr:colOff>
      <xdr:row>2</xdr:row>
      <xdr:rowOff>139700</xdr:rowOff>
    </xdr:from>
    <xdr:to>
      <xdr:col>17</xdr:col>
      <xdr:colOff>2698750</xdr:colOff>
      <xdr:row>22</xdr:row>
      <xdr:rowOff>19050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8B840B1-4353-6BC3-DD9C-7FF082C3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3409950</xdr:colOff>
      <xdr:row>2</xdr:row>
      <xdr:rowOff>127000</xdr:rowOff>
    </xdr:from>
    <xdr:to>
      <xdr:col>34</xdr:col>
      <xdr:colOff>717550</xdr:colOff>
      <xdr:row>22</xdr:row>
      <xdr:rowOff>6350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306840A-A8F9-24B2-21CA-DBAF984B9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7BA656F-2F1E-408E-8E0D-26EB51001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8BA60A6-297D-490A-9AC8-0529A77C8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8F492A4-085C-1076-4FFB-B6ABAE502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ADD6E12-4B2D-378D-EE1F-65E35258F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</xdr:row>
      <xdr:rowOff>82550</xdr:rowOff>
    </xdr:from>
    <xdr:to>
      <xdr:col>14</xdr:col>
      <xdr:colOff>2851150</xdr:colOff>
      <xdr:row>19</xdr:row>
      <xdr:rowOff>139700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42E36A0-4525-35CD-0492-76ECCA817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82550</xdr:colOff>
      <xdr:row>3</xdr:row>
      <xdr:rowOff>82550</xdr:rowOff>
    </xdr:from>
    <xdr:to>
      <xdr:col>19</xdr:col>
      <xdr:colOff>2838450</xdr:colOff>
      <xdr:row>19</xdr:row>
      <xdr:rowOff>139700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EF79B76-1DB4-3743-28CB-A0728311A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3498850</xdr:colOff>
      <xdr:row>3</xdr:row>
      <xdr:rowOff>38100</xdr:rowOff>
    </xdr:from>
    <xdr:to>
      <xdr:col>24</xdr:col>
      <xdr:colOff>2451100</xdr:colOff>
      <xdr:row>19</xdr:row>
      <xdr:rowOff>95250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662F1DB-E339-72CB-CE42-E416802F9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3802A13-1815-E7CC-1F9A-4E97E3AE1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6E32307-04E1-A178-A8A3-6A8D24523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50800</xdr:rowOff>
    </xdr:from>
    <xdr:to>
      <xdr:col>14</xdr:col>
      <xdr:colOff>2882900</xdr:colOff>
      <xdr:row>19</xdr:row>
      <xdr:rowOff>107950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55999F2-D6F1-86AB-F4D8-AA355CE94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3</xdr:row>
      <xdr:rowOff>38100</xdr:rowOff>
    </xdr:from>
    <xdr:to>
      <xdr:col>19</xdr:col>
      <xdr:colOff>2755900</xdr:colOff>
      <xdr:row>19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A3F6ED5-D5C2-69D9-A8B0-58D32EAF2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3752850</xdr:colOff>
      <xdr:row>3</xdr:row>
      <xdr:rowOff>69850</xdr:rowOff>
    </xdr:from>
    <xdr:to>
      <xdr:col>24</xdr:col>
      <xdr:colOff>2705100</xdr:colOff>
      <xdr:row>19</xdr:row>
      <xdr:rowOff>127000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C542243-8D08-5987-8F92-DD8CF8D90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3771900</xdr:colOff>
      <xdr:row>2</xdr:row>
      <xdr:rowOff>57150</xdr:rowOff>
    </xdr:from>
    <xdr:to>
      <xdr:col>59</xdr:col>
      <xdr:colOff>2724150</xdr:colOff>
      <xdr:row>18</xdr:row>
      <xdr:rowOff>114300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F5FB7D0D-5FFC-F5BC-DFCF-6F6EDF5C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D2F43D2-9874-3383-DF23-CD98F7716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3</xdr:row>
      <xdr:rowOff>57150</xdr:rowOff>
    </xdr:from>
    <xdr:to>
      <xdr:col>9</xdr:col>
      <xdr:colOff>2870200</xdr:colOff>
      <xdr:row>21</xdr:row>
      <xdr:rowOff>95250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45E701D-726E-1061-F6A3-2E8F0FCF4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B3F2513-661E-AA30-F3F4-CA2D6344E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742950</xdr:colOff>
      <xdr:row>3</xdr:row>
      <xdr:rowOff>101600</xdr:rowOff>
    </xdr:from>
    <xdr:to>
      <xdr:col>25</xdr:col>
      <xdr:colOff>298450</xdr:colOff>
      <xdr:row>21</xdr:row>
      <xdr:rowOff>139700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D0A8CC3-2EE9-BDEB-84D3-F90EBAF86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4" t="s">
        <v>0</v>
      </c>
      <c r="B1" s="185"/>
      <c r="C1" s="186"/>
    </row>
    <row r="2" spans="1:6" x14ac:dyDescent="0.35">
      <c r="A2" s="184"/>
      <c r="B2" s="185"/>
      <c r="C2" s="186"/>
    </row>
    <row r="3" spans="1:6" x14ac:dyDescent="0.35">
      <c r="A3" s="1"/>
    </row>
    <row r="5" spans="1:6" x14ac:dyDescent="0.35">
      <c r="A5" s="187" t="s">
        <v>1</v>
      </c>
      <c r="B5" s="187"/>
      <c r="C5" s="187"/>
      <c r="D5" s="187"/>
      <c r="E5" s="187"/>
      <c r="F5" s="187"/>
    </row>
    <row r="6" spans="1:6" x14ac:dyDescent="0.35">
      <c r="A6" s="187"/>
      <c r="B6" s="187"/>
      <c r="C6" s="187"/>
      <c r="D6" s="187"/>
      <c r="E6" s="187"/>
      <c r="F6" s="187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F1i+EHUdt9Srr9oDoLWmlzZVK5l/XOsJmKRs0uC2ovOkTRDp+fnybHx+dA5CjnebW+4IK4mXEgmPH2p3U0MNLw==" saltValue="5ZsivikmPs/WzfLuhjbMS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7</v>
      </c>
      <c r="D5" s="12">
        <v>0</v>
      </c>
      <c r="E5" s="21">
        <v>7</v>
      </c>
    </row>
    <row r="6" spans="1:5" x14ac:dyDescent="0.35">
      <c r="A6" s="20" t="s">
        <v>1205</v>
      </c>
      <c r="B6" s="15"/>
      <c r="C6" s="12">
        <v>0</v>
      </c>
      <c r="D6" s="12">
        <v>0</v>
      </c>
      <c r="E6" s="21">
        <v>0</v>
      </c>
    </row>
    <row r="7" spans="1:5" x14ac:dyDescent="0.35">
      <c r="A7" s="20" t="s">
        <v>1206</v>
      </c>
      <c r="B7" s="15"/>
      <c r="C7" s="12">
        <v>2</v>
      </c>
      <c r="D7" s="12">
        <v>1</v>
      </c>
      <c r="E7" s="21">
        <v>1</v>
      </c>
    </row>
    <row r="8" spans="1:5" x14ac:dyDescent="0.35">
      <c r="A8" s="20" t="s">
        <v>1207</v>
      </c>
      <c r="B8" s="15"/>
      <c r="C8" s="12">
        <v>0</v>
      </c>
      <c r="D8" s="12">
        <v>0</v>
      </c>
      <c r="E8" s="21">
        <v>1</v>
      </c>
    </row>
    <row r="9" spans="1:5" x14ac:dyDescent="0.35">
      <c r="A9" s="20" t="s">
        <v>615</v>
      </c>
      <c r="B9" s="15"/>
      <c r="C9" s="12">
        <v>1</v>
      </c>
      <c r="D9" s="12">
        <v>1</v>
      </c>
      <c r="E9" s="21">
        <v>1</v>
      </c>
    </row>
    <row r="10" spans="1:5" x14ac:dyDescent="0.35">
      <c r="A10" s="20" t="s">
        <v>1208</v>
      </c>
      <c r="B10" s="15"/>
      <c r="C10" s="12">
        <v>6</v>
      </c>
      <c r="D10" s="12">
        <v>1</v>
      </c>
      <c r="E10" s="21">
        <v>4</v>
      </c>
    </row>
    <row r="11" spans="1:5" x14ac:dyDescent="0.35">
      <c r="A11" s="202" t="s">
        <v>956</v>
      </c>
      <c r="B11" s="203"/>
      <c r="C11" s="29">
        <v>16</v>
      </c>
      <c r="D11" s="29">
        <v>3</v>
      </c>
      <c r="E11" s="29">
        <v>14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>
        <v>1</v>
      </c>
    </row>
    <row r="15" spans="1:5" x14ac:dyDescent="0.35">
      <c r="A15" s="20" t="s">
        <v>1211</v>
      </c>
      <c r="B15" s="15"/>
      <c r="C15" s="21">
        <v>0</v>
      </c>
    </row>
    <row r="16" spans="1:5" x14ac:dyDescent="0.35">
      <c r="A16" s="20" t="s">
        <v>1212</v>
      </c>
      <c r="B16" s="15"/>
      <c r="C16" s="21">
        <v>0</v>
      </c>
    </row>
    <row r="17" spans="1:3" x14ac:dyDescent="0.35">
      <c r="A17" s="202" t="s">
        <v>956</v>
      </c>
      <c r="B17" s="203"/>
      <c r="C17" s="29">
        <v>1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7</v>
      </c>
    </row>
    <row r="22" spans="1:3" x14ac:dyDescent="0.35">
      <c r="A22" s="20" t="s">
        <v>1205</v>
      </c>
      <c r="B22" s="15"/>
      <c r="C22" s="21">
        <v>0</v>
      </c>
    </row>
    <row r="23" spans="1:3" x14ac:dyDescent="0.35">
      <c r="A23" s="20" t="s">
        <v>1206</v>
      </c>
      <c r="B23" s="15"/>
      <c r="C23" s="21">
        <v>1</v>
      </c>
    </row>
    <row r="24" spans="1:3" x14ac:dyDescent="0.35">
      <c r="A24" s="20" t="s">
        <v>1207</v>
      </c>
      <c r="B24" s="15"/>
      <c r="C24" s="21">
        <v>6</v>
      </c>
    </row>
    <row r="25" spans="1:3" x14ac:dyDescent="0.35">
      <c r="A25" s="20" t="s">
        <v>615</v>
      </c>
      <c r="B25" s="15"/>
      <c r="C25" s="21">
        <v>2</v>
      </c>
    </row>
    <row r="26" spans="1:3" x14ac:dyDescent="0.35">
      <c r="A26" s="20" t="s">
        <v>1208</v>
      </c>
      <c r="B26" s="15"/>
      <c r="C26" s="21">
        <v>31</v>
      </c>
    </row>
    <row r="27" spans="1:3" x14ac:dyDescent="0.35">
      <c r="A27" s="202" t="s">
        <v>956</v>
      </c>
      <c r="B27" s="203"/>
      <c r="C27" s="29">
        <v>47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2</v>
      </c>
    </row>
    <row r="32" spans="1:3" x14ac:dyDescent="0.35">
      <c r="A32" s="20" t="s">
        <v>1049</v>
      </c>
      <c r="B32" s="15"/>
      <c r="C32" s="21">
        <v>0</v>
      </c>
    </row>
    <row r="33" spans="1:3" x14ac:dyDescent="0.35">
      <c r="A33" s="20" t="s">
        <v>1214</v>
      </c>
      <c r="B33" s="15"/>
      <c r="C33" s="21">
        <v>39</v>
      </c>
    </row>
    <row r="34" spans="1:3" x14ac:dyDescent="0.35">
      <c r="A34" s="20" t="s">
        <v>1147</v>
      </c>
      <c r="B34" s="15"/>
      <c r="C34" s="21">
        <v>2</v>
      </c>
    </row>
    <row r="35" spans="1:3" x14ac:dyDescent="0.35">
      <c r="A35" s="20" t="s">
        <v>1215</v>
      </c>
      <c r="B35" s="15"/>
      <c r="C35" s="21">
        <v>5</v>
      </c>
    </row>
    <row r="36" spans="1:3" x14ac:dyDescent="0.35">
      <c r="A36" s="20" t="s">
        <v>1051</v>
      </c>
      <c r="B36" s="15"/>
      <c r="C36" s="21">
        <v>0</v>
      </c>
    </row>
    <row r="37" spans="1:3" x14ac:dyDescent="0.35">
      <c r="A37" s="20" t="s">
        <v>1052</v>
      </c>
      <c r="B37" s="15"/>
      <c r="C37" s="21">
        <v>0</v>
      </c>
    </row>
    <row r="38" spans="1:3" x14ac:dyDescent="0.35">
      <c r="A38" s="20" t="s">
        <v>1110</v>
      </c>
      <c r="B38" s="15"/>
      <c r="C38" s="21">
        <v>0</v>
      </c>
    </row>
    <row r="39" spans="1:3" x14ac:dyDescent="0.35">
      <c r="A39" s="20" t="s">
        <v>1111</v>
      </c>
      <c r="B39" s="15"/>
      <c r="C39" s="21">
        <v>0</v>
      </c>
    </row>
    <row r="40" spans="1:3" x14ac:dyDescent="0.35">
      <c r="A40" s="202" t="s">
        <v>956</v>
      </c>
      <c r="B40" s="203"/>
      <c r="C40" s="29">
        <v>48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0</v>
      </c>
    </row>
    <row r="45" spans="1:3" x14ac:dyDescent="0.35">
      <c r="A45" s="20" t="s">
        <v>1205</v>
      </c>
      <c r="B45" s="15"/>
      <c r="C45" s="21">
        <v>0</v>
      </c>
    </row>
    <row r="46" spans="1:3" x14ac:dyDescent="0.35">
      <c r="A46" s="20" t="s">
        <v>1206</v>
      </c>
      <c r="B46" s="15"/>
      <c r="C46" s="21">
        <v>0</v>
      </c>
    </row>
    <row r="47" spans="1:3" x14ac:dyDescent="0.35">
      <c r="A47" s="20" t="s">
        <v>1207</v>
      </c>
      <c r="B47" s="15"/>
      <c r="C47" s="21">
        <v>3</v>
      </c>
    </row>
    <row r="48" spans="1:3" x14ac:dyDescent="0.35">
      <c r="A48" s="20" t="s">
        <v>615</v>
      </c>
      <c r="B48" s="15"/>
      <c r="C48" s="21">
        <v>1</v>
      </c>
    </row>
    <row r="49" spans="1:3" x14ac:dyDescent="0.35">
      <c r="A49" s="20" t="s">
        <v>1208</v>
      </c>
      <c r="B49" s="15"/>
      <c r="C49" s="21">
        <v>7</v>
      </c>
    </row>
    <row r="50" spans="1:3" x14ac:dyDescent="0.35">
      <c r="A50" s="202" t="s">
        <v>956</v>
      </c>
      <c r="B50" s="203"/>
      <c r="C50" s="29">
        <v>11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8" t="s">
        <v>1204</v>
      </c>
      <c r="B53" s="11" t="s">
        <v>79</v>
      </c>
      <c r="C53" s="21">
        <v>5</v>
      </c>
    </row>
    <row r="54" spans="1:3" x14ac:dyDescent="0.35">
      <c r="A54" s="190"/>
      <c r="B54" s="11" t="s">
        <v>82</v>
      </c>
      <c r="C54" s="21">
        <v>1</v>
      </c>
    </row>
    <row r="55" spans="1:3" x14ac:dyDescent="0.35">
      <c r="A55" s="188" t="s">
        <v>1205</v>
      </c>
      <c r="B55" s="11" t="s">
        <v>79</v>
      </c>
      <c r="C55" s="21">
        <v>0</v>
      </c>
    </row>
    <row r="56" spans="1:3" x14ac:dyDescent="0.35">
      <c r="A56" s="190"/>
      <c r="B56" s="11" t="s">
        <v>82</v>
      </c>
      <c r="C56" s="21">
        <v>0</v>
      </c>
    </row>
    <row r="57" spans="1:3" x14ac:dyDescent="0.35">
      <c r="A57" s="188" t="s">
        <v>1206</v>
      </c>
      <c r="B57" s="11" t="s">
        <v>79</v>
      </c>
      <c r="C57" s="21">
        <v>0</v>
      </c>
    </row>
    <row r="58" spans="1:3" x14ac:dyDescent="0.35">
      <c r="A58" s="190"/>
      <c r="B58" s="11" t="s">
        <v>82</v>
      </c>
      <c r="C58" s="21">
        <v>0</v>
      </c>
    </row>
    <row r="59" spans="1:3" x14ac:dyDescent="0.35">
      <c r="A59" s="188" t="s">
        <v>1207</v>
      </c>
      <c r="B59" s="11" t="s">
        <v>79</v>
      </c>
      <c r="C59" s="21">
        <v>1</v>
      </c>
    </row>
    <row r="60" spans="1:3" x14ac:dyDescent="0.35">
      <c r="A60" s="190"/>
      <c r="B60" s="11" t="s">
        <v>82</v>
      </c>
      <c r="C60" s="21">
        <v>0</v>
      </c>
    </row>
    <row r="61" spans="1:3" x14ac:dyDescent="0.35">
      <c r="A61" s="188" t="s">
        <v>615</v>
      </c>
      <c r="B61" s="11" t="s">
        <v>79</v>
      </c>
      <c r="C61" s="21">
        <v>0</v>
      </c>
    </row>
    <row r="62" spans="1:3" x14ac:dyDescent="0.35">
      <c r="A62" s="190"/>
      <c r="B62" s="11" t="s">
        <v>82</v>
      </c>
      <c r="C62" s="21">
        <v>0</v>
      </c>
    </row>
    <row r="63" spans="1:3" x14ac:dyDescent="0.35">
      <c r="A63" s="188" t="s">
        <v>1208</v>
      </c>
      <c r="B63" s="11" t="s">
        <v>79</v>
      </c>
      <c r="C63" s="21">
        <v>9</v>
      </c>
    </row>
    <row r="64" spans="1:3" x14ac:dyDescent="0.35">
      <c r="A64" s="190"/>
      <c r="B64" s="11" t="s">
        <v>82</v>
      </c>
      <c r="C64" s="21">
        <v>1</v>
      </c>
    </row>
    <row r="65" spans="1:3" x14ac:dyDescent="0.35">
      <c r="A65" s="202" t="s">
        <v>956</v>
      </c>
      <c r="B65" s="203"/>
      <c r="C65" s="29">
        <v>17</v>
      </c>
    </row>
    <row r="66" spans="1:3" x14ac:dyDescent="0.35">
      <c r="A66" s="17"/>
    </row>
  </sheetData>
  <sheetProtection algorithmName="SHA-512" hashValue="zEn2J/4tbXIZQEcD6ytMFVP/9XhNqKX89375EMAo+spa1B96EPrtXJ7OOCLNl/nDhxP0ueYPvcEy/okmtcZSIQ==" saltValue="wAZ/M2RUTQCuZBG7ecjbk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1" t="s">
        <v>1222</v>
      </c>
      <c r="B5" s="32" t="s">
        <v>1223</v>
      </c>
      <c r="C5" s="12">
        <v>65</v>
      </c>
      <c r="D5" s="12">
        <v>1</v>
      </c>
      <c r="E5" s="12">
        <v>0</v>
      </c>
      <c r="F5" s="21">
        <v>0</v>
      </c>
    </row>
    <row r="6" spans="1:6" x14ac:dyDescent="0.35">
      <c r="A6" s="193"/>
      <c r="B6" s="32" t="s">
        <v>1224</v>
      </c>
      <c r="C6" s="12">
        <v>25</v>
      </c>
      <c r="D6" s="12">
        <v>1</v>
      </c>
      <c r="E6" s="12">
        <v>1</v>
      </c>
      <c r="F6" s="21">
        <v>1</v>
      </c>
    </row>
    <row r="7" spans="1:6" x14ac:dyDescent="0.35">
      <c r="A7" s="10" t="s">
        <v>1225</v>
      </c>
      <c r="B7" s="32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1" x14ac:dyDescent="0.35">
      <c r="A8" s="191" t="s">
        <v>1227</v>
      </c>
      <c r="B8" s="32" t="s">
        <v>1228</v>
      </c>
      <c r="C8" s="12">
        <v>12</v>
      </c>
      <c r="D8" s="12">
        <v>11</v>
      </c>
      <c r="E8" s="12">
        <v>3</v>
      </c>
      <c r="F8" s="21">
        <v>0</v>
      </c>
    </row>
    <row r="9" spans="1:6" x14ac:dyDescent="0.35">
      <c r="A9" s="192"/>
      <c r="B9" s="32" t="s">
        <v>1229</v>
      </c>
      <c r="C9" s="12">
        <v>9</v>
      </c>
      <c r="D9" s="12">
        <v>6</v>
      </c>
      <c r="E9" s="12">
        <v>0</v>
      </c>
      <c r="F9" s="21">
        <v>0</v>
      </c>
    </row>
    <row r="10" spans="1:6" x14ac:dyDescent="0.35">
      <c r="A10" s="193"/>
      <c r="B10" s="32" t="s">
        <v>1230</v>
      </c>
      <c r="C10" s="12">
        <v>0</v>
      </c>
      <c r="D10" s="12">
        <v>0</v>
      </c>
      <c r="E10" s="12">
        <v>0</v>
      </c>
      <c r="F10" s="21">
        <v>0</v>
      </c>
    </row>
    <row r="11" spans="1:6" ht="21" x14ac:dyDescent="0.35">
      <c r="A11" s="191" t="s">
        <v>1231</v>
      </c>
      <c r="B11" s="32" t="s">
        <v>1232</v>
      </c>
      <c r="C11" s="12">
        <v>15</v>
      </c>
      <c r="D11" s="12">
        <v>0</v>
      </c>
      <c r="E11" s="12">
        <v>0</v>
      </c>
      <c r="F11" s="21">
        <v>0</v>
      </c>
    </row>
    <row r="12" spans="1:6" x14ac:dyDescent="0.35">
      <c r="A12" s="192"/>
      <c r="B12" s="32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1" x14ac:dyDescent="0.35">
      <c r="A13" s="193"/>
      <c r="B13" s="32" t="s">
        <v>1234</v>
      </c>
      <c r="C13" s="12">
        <v>34</v>
      </c>
      <c r="D13" s="12">
        <v>2</v>
      </c>
      <c r="E13" s="12">
        <v>0</v>
      </c>
      <c r="F13" s="21">
        <v>1</v>
      </c>
    </row>
    <row r="14" spans="1:6" ht="21" x14ac:dyDescent="0.35">
      <c r="A14" s="10" t="s">
        <v>1235</v>
      </c>
      <c r="B14" s="32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35">
      <c r="A15" s="191" t="s">
        <v>1237</v>
      </c>
      <c r="B15" s="32" t="s">
        <v>1238</v>
      </c>
      <c r="C15" s="12">
        <v>1877</v>
      </c>
      <c r="D15" s="12">
        <v>3</v>
      </c>
      <c r="E15" s="12">
        <v>7</v>
      </c>
      <c r="F15" s="21">
        <v>0</v>
      </c>
    </row>
    <row r="16" spans="1:6" x14ac:dyDescent="0.35">
      <c r="A16" s="192"/>
      <c r="B16" s="32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35">
      <c r="A17" s="192"/>
      <c r="B17" s="32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35">
      <c r="A18" s="192"/>
      <c r="B18" s="32" t="s">
        <v>1241</v>
      </c>
      <c r="C18" s="12">
        <v>5</v>
      </c>
      <c r="D18" s="12">
        <v>0</v>
      </c>
      <c r="E18" s="12">
        <v>0</v>
      </c>
      <c r="F18" s="21">
        <v>0</v>
      </c>
    </row>
    <row r="19" spans="1:6" ht="21" x14ac:dyDescent="0.35">
      <c r="A19" s="193"/>
      <c r="B19" s="32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35">
      <c r="A20" s="10" t="s">
        <v>1243</v>
      </c>
      <c r="B20" s="32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3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35">
      <c r="A22" s="202" t="s">
        <v>956</v>
      </c>
      <c r="B22" s="203"/>
      <c r="C22" s="29">
        <v>2042</v>
      </c>
      <c r="D22" s="29">
        <v>24</v>
      </c>
      <c r="E22" s="29">
        <v>11</v>
      </c>
      <c r="F22" s="29">
        <v>2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2</v>
      </c>
    </row>
    <row r="26" spans="1:6" x14ac:dyDescent="0.35">
      <c r="A26" s="20" t="s">
        <v>114</v>
      </c>
      <c r="B26" s="15"/>
      <c r="C26" s="21">
        <v>2</v>
      </c>
    </row>
    <row r="27" spans="1:6" x14ac:dyDescent="0.35">
      <c r="A27" s="20" t="s">
        <v>1080</v>
      </c>
      <c r="B27" s="15"/>
      <c r="C27" s="21">
        <v>0</v>
      </c>
    </row>
    <row r="28" spans="1:6" x14ac:dyDescent="0.35">
      <c r="A28" s="202" t="s">
        <v>956</v>
      </c>
      <c r="B28" s="203"/>
      <c r="C28" s="29">
        <v>4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7</v>
      </c>
    </row>
    <row r="33" spans="1:3" x14ac:dyDescent="0.35">
      <c r="A33" s="20" t="s">
        <v>1249</v>
      </c>
      <c r="B33" s="15"/>
      <c r="C33" s="21">
        <v>4</v>
      </c>
    </row>
    <row r="34" spans="1:3" x14ac:dyDescent="0.35">
      <c r="A34" s="20" t="s">
        <v>82</v>
      </c>
      <c r="B34" s="15"/>
      <c r="C34" s="21">
        <v>0</v>
      </c>
    </row>
    <row r="35" spans="1:3" x14ac:dyDescent="0.35">
      <c r="A35" s="202" t="s">
        <v>956</v>
      </c>
      <c r="B35" s="203"/>
      <c r="C35" s="29">
        <v>11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24</v>
      </c>
    </row>
    <row r="40" spans="1:3" x14ac:dyDescent="0.35">
      <c r="A40" s="20" t="s">
        <v>1252</v>
      </c>
      <c r="B40" s="15"/>
      <c r="C40" s="21">
        <v>11</v>
      </c>
    </row>
    <row r="41" spans="1:3" x14ac:dyDescent="0.35">
      <c r="A41" s="202" t="s">
        <v>956</v>
      </c>
      <c r="B41" s="203"/>
      <c r="C41" s="29">
        <v>35</v>
      </c>
    </row>
    <row r="42" spans="1:3" x14ac:dyDescent="0.35">
      <c r="A42" s="17"/>
    </row>
  </sheetData>
  <sheetProtection algorithmName="SHA-512" hashValue="xXFE1wErYJyOAvHhIMnbTH4eGeH3LdaZ+bGYLwHv08xgyrpg6qBAYfVVlSy7Bw88HiQt9Iw/p/gCcducL25g8g==" saltValue="SDlRNxl9HyB36buw1jE9D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76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2"/>
      <c r="B7" s="32" t="s">
        <v>1048</v>
      </c>
      <c r="C7" s="39">
        <v>0</v>
      </c>
      <c r="D7" s="39">
        <v>0</v>
      </c>
      <c r="E7" s="39">
        <v>34</v>
      </c>
      <c r="F7" s="39">
        <v>1</v>
      </c>
      <c r="G7" s="39">
        <v>0</v>
      </c>
      <c r="H7" s="39">
        <v>238</v>
      </c>
      <c r="I7" s="39">
        <v>0</v>
      </c>
      <c r="J7" s="39">
        <v>12</v>
      </c>
      <c r="K7" s="39">
        <v>0</v>
      </c>
      <c r="L7" s="40">
        <v>1</v>
      </c>
    </row>
    <row r="8" spans="1:12" x14ac:dyDescent="0.35">
      <c r="A8" s="192"/>
      <c r="B8" s="32" t="s">
        <v>1266</v>
      </c>
      <c r="C8" s="39">
        <v>0</v>
      </c>
      <c r="D8" s="39">
        <v>0</v>
      </c>
      <c r="E8" s="39">
        <v>1</v>
      </c>
      <c r="F8" s="39">
        <v>0</v>
      </c>
      <c r="G8" s="39">
        <v>0</v>
      </c>
      <c r="H8" s="39">
        <v>58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35">
      <c r="A9" s="193"/>
      <c r="B9" s="32" t="s">
        <v>1267</v>
      </c>
      <c r="C9" s="39">
        <v>0</v>
      </c>
      <c r="D9" s="39">
        <v>0</v>
      </c>
      <c r="E9" s="39">
        <v>1</v>
      </c>
      <c r="F9" s="39">
        <v>0</v>
      </c>
      <c r="G9" s="39">
        <v>0</v>
      </c>
      <c r="H9" s="39">
        <v>1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3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2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2"/>
      <c r="B12" s="32" t="s">
        <v>1271</v>
      </c>
      <c r="C12" s="39">
        <v>3</v>
      </c>
      <c r="D12" s="39">
        <v>0</v>
      </c>
      <c r="E12" s="39">
        <v>3</v>
      </c>
      <c r="F12" s="39">
        <v>0</v>
      </c>
      <c r="G12" s="39">
        <v>0</v>
      </c>
      <c r="H12" s="39">
        <v>70</v>
      </c>
      <c r="I12" s="39">
        <v>0</v>
      </c>
      <c r="J12" s="39">
        <v>1</v>
      </c>
      <c r="K12" s="39">
        <v>0</v>
      </c>
      <c r="L12" s="40">
        <v>0</v>
      </c>
    </row>
    <row r="13" spans="1:12" x14ac:dyDescent="0.35">
      <c r="A13" s="192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2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2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2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2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2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2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2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2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2"/>
      <c r="B22" s="32" t="s">
        <v>1281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2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2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2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2"/>
      <c r="B26" s="32" t="s">
        <v>1285</v>
      </c>
      <c r="C26" s="39">
        <v>0</v>
      </c>
      <c r="D26" s="39">
        <v>0</v>
      </c>
      <c r="E26" s="39">
        <v>9</v>
      </c>
      <c r="F26" s="39">
        <v>0</v>
      </c>
      <c r="G26" s="39">
        <v>0</v>
      </c>
      <c r="H26" s="39">
        <v>12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35">
      <c r="A27" s="192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2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2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2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2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2"/>
      <c r="B32" s="32" t="s">
        <v>1291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35">
      <c r="A33" s="192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2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2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2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2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2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2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2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2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2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2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2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3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2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2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2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2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2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2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2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2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2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2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1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2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2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2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2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2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2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2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2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2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2"/>
      <c r="B64" s="32" t="s">
        <v>1323</v>
      </c>
      <c r="C64" s="39">
        <v>0</v>
      </c>
      <c r="D64" s="39">
        <v>0</v>
      </c>
      <c r="E64" s="39">
        <v>1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2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2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2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2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2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2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2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2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2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2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8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2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35">
      <c r="A75" s="192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2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2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2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2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2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2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35">
      <c r="A82" s="192"/>
      <c r="B82" s="32" t="s">
        <v>1341</v>
      </c>
      <c r="C82" s="39">
        <v>0</v>
      </c>
      <c r="D82" s="39">
        <v>0</v>
      </c>
      <c r="E82" s="39">
        <v>2</v>
      </c>
      <c r="F82" s="39">
        <v>1</v>
      </c>
      <c r="G82" s="39">
        <v>0</v>
      </c>
      <c r="H82" s="39">
        <v>8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35">
      <c r="A83" s="192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2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2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2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2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2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2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2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3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2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2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2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2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2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2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2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2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2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2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2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2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2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2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6</v>
      </c>
      <c r="I104" s="39">
        <v>0</v>
      </c>
      <c r="J104" s="39">
        <v>1</v>
      </c>
      <c r="K104" s="39">
        <v>0</v>
      </c>
      <c r="L104" s="40">
        <v>0</v>
      </c>
    </row>
    <row r="105" spans="1:12" x14ac:dyDescent="0.35">
      <c r="A105" s="192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2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2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2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2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2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2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2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2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2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2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2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2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2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2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2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2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2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2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2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2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2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2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2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2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2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2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3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2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2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2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2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2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2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2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2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2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2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2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1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2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2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2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2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2"/>
      <c r="B147" s="32" t="s">
        <v>1406</v>
      </c>
      <c r="C147" s="39">
        <v>0</v>
      </c>
      <c r="D147" s="39">
        <v>0</v>
      </c>
      <c r="E147" s="39">
        <v>1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35">
      <c r="A148" s="192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3</v>
      </c>
      <c r="I148" s="39">
        <v>0</v>
      </c>
      <c r="J148" s="39">
        <v>2</v>
      </c>
      <c r="K148" s="39">
        <v>0</v>
      </c>
      <c r="L148" s="40">
        <v>0</v>
      </c>
    </row>
    <row r="149" spans="1:12" x14ac:dyDescent="0.35">
      <c r="A149" s="192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2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2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2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2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2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2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1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2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2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2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2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2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2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2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2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2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2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2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2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2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2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2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2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2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2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2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2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2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2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2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2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2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1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35">
      <c r="A181" s="192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2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2"/>
      <c r="B183" s="32" t="s">
        <v>1442</v>
      </c>
      <c r="C183" s="39">
        <v>0</v>
      </c>
      <c r="D183" s="39">
        <v>0</v>
      </c>
      <c r="E183" s="39">
        <v>1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2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2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2"/>
      <c r="B186" s="32" t="s">
        <v>1445</v>
      </c>
      <c r="C186" s="39">
        <v>0</v>
      </c>
      <c r="D186" s="39">
        <v>0</v>
      </c>
      <c r="E186" s="39">
        <v>1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2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2"/>
      <c r="B188" s="32" t="s">
        <v>1447</v>
      </c>
      <c r="C188" s="39">
        <v>3</v>
      </c>
      <c r="D188" s="39">
        <v>0</v>
      </c>
      <c r="E188" s="39">
        <v>0</v>
      </c>
      <c r="F188" s="39">
        <v>0</v>
      </c>
      <c r="G188" s="39">
        <v>0</v>
      </c>
      <c r="H188" s="39">
        <v>29</v>
      </c>
      <c r="I188" s="39">
        <v>0</v>
      </c>
      <c r="J188" s="39">
        <v>0</v>
      </c>
      <c r="K188" s="39">
        <v>0</v>
      </c>
      <c r="L188" s="40">
        <v>1</v>
      </c>
    </row>
    <row r="189" spans="1:12" x14ac:dyDescent="0.35">
      <c r="A189" s="192"/>
      <c r="B189" s="32" t="s">
        <v>1448</v>
      </c>
      <c r="C189" s="39">
        <v>1</v>
      </c>
      <c r="D189" s="39">
        <v>0</v>
      </c>
      <c r="E189" s="39">
        <v>7</v>
      </c>
      <c r="F189" s="39">
        <v>0</v>
      </c>
      <c r="G189" s="39">
        <v>0</v>
      </c>
      <c r="H189" s="39">
        <v>14</v>
      </c>
      <c r="I189" s="39">
        <v>0</v>
      </c>
      <c r="J189" s="39">
        <v>1</v>
      </c>
      <c r="K189" s="39">
        <v>0</v>
      </c>
      <c r="L189" s="40">
        <v>0</v>
      </c>
    </row>
    <row r="190" spans="1:12" x14ac:dyDescent="0.35">
      <c r="A190" s="192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2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2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2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2"/>
      <c r="B194" s="32" t="s">
        <v>1453</v>
      </c>
      <c r="C194" s="39">
        <v>1</v>
      </c>
      <c r="D194" s="39">
        <v>0</v>
      </c>
      <c r="E194" s="39">
        <v>0</v>
      </c>
      <c r="F194" s="39">
        <v>0</v>
      </c>
      <c r="G194" s="39">
        <v>0</v>
      </c>
      <c r="H194" s="39">
        <v>10</v>
      </c>
      <c r="I194" s="39">
        <v>0</v>
      </c>
      <c r="J194" s="39">
        <v>1</v>
      </c>
      <c r="K194" s="39">
        <v>0</v>
      </c>
      <c r="L194" s="40">
        <v>0</v>
      </c>
    </row>
    <row r="195" spans="1:12" x14ac:dyDescent="0.35">
      <c r="A195" s="192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2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2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2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2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2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2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2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2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2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2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2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2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2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2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2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2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2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2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2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2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2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2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2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2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2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2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2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2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2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2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2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2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2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2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2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1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2"/>
      <c r="B230" s="32" t="s">
        <v>1489</v>
      </c>
      <c r="C230" s="39">
        <v>0</v>
      </c>
      <c r="D230" s="39">
        <v>0</v>
      </c>
      <c r="E230" s="39">
        <v>5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2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2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2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2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2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2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2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2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2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2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2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2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2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2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2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2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2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2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2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2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2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2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2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2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2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2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2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2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2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2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3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2"/>
      <c r="B263" s="32" t="s">
        <v>1523</v>
      </c>
      <c r="C263" s="39">
        <v>0</v>
      </c>
      <c r="D263" s="39">
        <v>0</v>
      </c>
      <c r="E263" s="39">
        <v>1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35">
      <c r="A264" s="192"/>
      <c r="B264" s="32" t="s">
        <v>1524</v>
      </c>
      <c r="C264" s="39">
        <v>6</v>
      </c>
      <c r="D264" s="39">
        <v>0</v>
      </c>
      <c r="E264" s="39">
        <v>12</v>
      </c>
      <c r="F264" s="39">
        <v>0</v>
      </c>
      <c r="G264" s="39">
        <v>0</v>
      </c>
      <c r="H264" s="39">
        <v>142</v>
      </c>
      <c r="I264" s="39">
        <v>0</v>
      </c>
      <c r="J264" s="39">
        <v>4</v>
      </c>
      <c r="K264" s="39">
        <v>0</v>
      </c>
      <c r="L264" s="40">
        <v>1</v>
      </c>
    </row>
    <row r="265" spans="1:12" x14ac:dyDescent="0.35">
      <c r="A265" s="192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2"/>
      <c r="B266" s="32" t="s">
        <v>1526</v>
      </c>
      <c r="C266" s="39">
        <v>0</v>
      </c>
      <c r="D266" s="39">
        <v>0</v>
      </c>
      <c r="E266" s="39">
        <v>1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2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2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35">
      <c r="A269" s="192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2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2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35">
      <c r="A272" s="192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1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2"/>
      <c r="B273" s="32" t="s">
        <v>967</v>
      </c>
      <c r="C273" s="39">
        <v>0</v>
      </c>
      <c r="D273" s="39">
        <v>0</v>
      </c>
      <c r="E273" s="39">
        <v>1</v>
      </c>
      <c r="F273" s="39">
        <v>0</v>
      </c>
      <c r="G273" s="39">
        <v>0</v>
      </c>
      <c r="H273" s="39">
        <v>2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35">
      <c r="A274" s="192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2"/>
      <c r="B275" s="32" t="s">
        <v>1534</v>
      </c>
      <c r="C275" s="39">
        <v>0</v>
      </c>
      <c r="D275" s="39">
        <v>0</v>
      </c>
      <c r="E275" s="39">
        <v>5</v>
      </c>
      <c r="F275" s="39">
        <v>0</v>
      </c>
      <c r="G275" s="39">
        <v>0</v>
      </c>
      <c r="H275" s="39">
        <v>2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2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2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2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2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2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2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3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2"/>
      <c r="B281" s="32" t="s">
        <v>1540</v>
      </c>
      <c r="C281" s="39">
        <v>0</v>
      </c>
      <c r="D281" s="39">
        <v>0</v>
      </c>
      <c r="E281" s="39">
        <v>2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2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2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2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2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2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2"/>
      <c r="B287" s="32" t="s">
        <v>926</v>
      </c>
      <c r="C287" s="39">
        <v>1</v>
      </c>
      <c r="D287" s="39">
        <v>0</v>
      </c>
      <c r="E287" s="39">
        <v>1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35">
      <c r="A288" s="192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2"/>
      <c r="B289" s="32" t="s">
        <v>1546</v>
      </c>
      <c r="C289" s="39">
        <v>0</v>
      </c>
      <c r="D289" s="39">
        <v>0</v>
      </c>
      <c r="E289" s="39">
        <v>6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2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2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2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2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3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2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47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2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2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4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2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153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2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86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2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2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2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2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2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11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2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3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2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35">
      <c r="A308" s="192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2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1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2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3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GMBPRREVus6bKOiZwL+J2JbDek0eOOJg5VnJJ+EwrRljJ4OakUD8Rnavkra8VroqAulVm59CwA9pGOZO09yEQQ==" saltValue="C2pRMbBnGQVR1X5B31dka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1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2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2"/>
      <c r="B7" s="11" t="s">
        <v>1574</v>
      </c>
      <c r="C7" s="12">
        <v>2</v>
      </c>
      <c r="D7" s="12">
        <v>1</v>
      </c>
      <c r="E7" s="13">
        <v>1</v>
      </c>
    </row>
    <row r="8" spans="1:5" x14ac:dyDescent="0.35">
      <c r="A8" s="192"/>
      <c r="B8" s="11" t="s">
        <v>1575</v>
      </c>
      <c r="C8" s="12">
        <v>13</v>
      </c>
      <c r="D8" s="12">
        <v>6</v>
      </c>
      <c r="E8" s="13">
        <v>1.1666666666666701</v>
      </c>
    </row>
    <row r="9" spans="1:5" x14ac:dyDescent="0.35">
      <c r="A9" s="192"/>
      <c r="B9" s="11" t="s">
        <v>1576</v>
      </c>
      <c r="C9" s="12">
        <v>2</v>
      </c>
      <c r="D9" s="12">
        <v>4</v>
      </c>
      <c r="E9" s="13">
        <v>-0.5</v>
      </c>
    </row>
    <row r="10" spans="1:5" x14ac:dyDescent="0.35">
      <c r="A10" s="192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2"/>
      <c r="B11" s="11" t="s">
        <v>1578</v>
      </c>
      <c r="C11" s="12">
        <v>5</v>
      </c>
      <c r="D11" s="12">
        <v>12</v>
      </c>
      <c r="E11" s="13">
        <v>-0.58333333333333304</v>
      </c>
    </row>
    <row r="12" spans="1:5" x14ac:dyDescent="0.35">
      <c r="A12" s="192"/>
      <c r="B12" s="11" t="s">
        <v>1579</v>
      </c>
      <c r="C12" s="12">
        <v>141</v>
      </c>
      <c r="D12" s="12">
        <v>56</v>
      </c>
      <c r="E12" s="13">
        <v>1.5178571428571399</v>
      </c>
    </row>
    <row r="13" spans="1:5" x14ac:dyDescent="0.35">
      <c r="A13" s="192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35">
      <c r="A14" s="192"/>
      <c r="B14" s="11" t="s">
        <v>1581</v>
      </c>
      <c r="C14" s="12">
        <v>2</v>
      </c>
      <c r="D14" s="12">
        <v>19</v>
      </c>
      <c r="E14" s="13">
        <v>-0.89473684210526305</v>
      </c>
    </row>
    <row r="15" spans="1:5" x14ac:dyDescent="0.35">
      <c r="A15" s="192"/>
      <c r="B15" s="11" t="s">
        <v>1582</v>
      </c>
      <c r="C15" s="12">
        <v>0</v>
      </c>
      <c r="D15" s="12">
        <v>2</v>
      </c>
      <c r="E15" s="13">
        <v>-1</v>
      </c>
    </row>
    <row r="16" spans="1:5" x14ac:dyDescent="0.35">
      <c r="A16" s="193"/>
      <c r="B16" s="11" t="s">
        <v>111</v>
      </c>
      <c r="C16" s="12">
        <v>109</v>
      </c>
      <c r="D16" s="12">
        <v>101</v>
      </c>
      <c r="E16" s="13">
        <v>7.9207920792079195E-2</v>
      </c>
    </row>
    <row r="17" spans="1:1" x14ac:dyDescent="0.35">
      <c r="A17" s="17"/>
    </row>
  </sheetData>
  <sheetProtection algorithmName="SHA-512" hashValue="3l/iopqjwmfzjEZsFmoerLApZY/ZXJSGRmLA1vb0mBATsfpOWXP7ZKzBHm7aq3bu5GCDa55aQ/Y+neUVBoybFQ==" saltValue="SEPWbKq3CKp5ua2GL4/IE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61</v>
      </c>
      <c r="D5" s="12">
        <v>13</v>
      </c>
      <c r="E5" s="13">
        <v>3.6923076923076898</v>
      </c>
    </row>
    <row r="6" spans="1:5" x14ac:dyDescent="0.35">
      <c r="A6" s="10" t="s">
        <v>1587</v>
      </c>
      <c r="B6" s="11" t="s">
        <v>1588</v>
      </c>
      <c r="C6" s="12">
        <v>347</v>
      </c>
      <c r="D6" s="12">
        <v>331</v>
      </c>
      <c r="E6" s="13">
        <v>4.8338368580060402E-2</v>
      </c>
    </row>
    <row r="7" spans="1:5" ht="21" x14ac:dyDescent="0.35">
      <c r="A7" s="10" t="s">
        <v>1589</v>
      </c>
      <c r="B7" s="11" t="s">
        <v>1590</v>
      </c>
      <c r="C7" s="12">
        <v>290</v>
      </c>
      <c r="D7" s="12">
        <v>228</v>
      </c>
      <c r="E7" s="13">
        <v>0.27192982456140302</v>
      </c>
    </row>
    <row r="8" spans="1:5" ht="21" x14ac:dyDescent="0.35">
      <c r="A8" s="10" t="s">
        <v>1591</v>
      </c>
      <c r="B8" s="11" t="s">
        <v>1592</v>
      </c>
      <c r="C8" s="12">
        <v>35</v>
      </c>
      <c r="D8" s="12">
        <v>4</v>
      </c>
      <c r="E8" s="13">
        <v>7.75</v>
      </c>
    </row>
    <row r="9" spans="1:5" ht="21" x14ac:dyDescent="0.35">
      <c r="A9" s="10" t="s">
        <v>1593</v>
      </c>
      <c r="B9" s="11" t="s">
        <v>1594</v>
      </c>
      <c r="C9" s="12">
        <v>6</v>
      </c>
      <c r="D9" s="12">
        <v>13</v>
      </c>
      <c r="E9" s="13">
        <v>-0.53846153846153799</v>
      </c>
    </row>
    <row r="10" spans="1:5" ht="21" x14ac:dyDescent="0.3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x14ac:dyDescent="0.35">
      <c r="A11" s="10" t="s">
        <v>1597</v>
      </c>
      <c r="B11" s="15"/>
      <c r="C11" s="12">
        <v>406</v>
      </c>
      <c r="D11" s="12">
        <v>104</v>
      </c>
      <c r="E11" s="13">
        <v>2.9038461538461502</v>
      </c>
    </row>
    <row r="12" spans="1:5" x14ac:dyDescent="0.35">
      <c r="A12" s="10" t="s">
        <v>1598</v>
      </c>
      <c r="B12" s="15"/>
      <c r="C12" s="12">
        <v>459</v>
      </c>
      <c r="D12" s="12">
        <v>394</v>
      </c>
      <c r="E12" s="13">
        <v>0.16497461928934001</v>
      </c>
    </row>
    <row r="13" spans="1:5" x14ac:dyDescent="0.35">
      <c r="A13" s="191" t="s">
        <v>1599</v>
      </c>
      <c r="B13" s="11" t="s">
        <v>1600</v>
      </c>
      <c r="C13" s="12">
        <v>12</v>
      </c>
      <c r="D13" s="12">
        <v>14</v>
      </c>
      <c r="E13" s="13">
        <v>-0.14285714285714299</v>
      </c>
    </row>
    <row r="14" spans="1:5" x14ac:dyDescent="0.35">
      <c r="A14" s="193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8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35">
      <c r="A18" s="189"/>
      <c r="B18" s="11" t="s">
        <v>1605</v>
      </c>
      <c r="C18" s="12">
        <v>405</v>
      </c>
      <c r="D18" s="12">
        <v>436</v>
      </c>
      <c r="E18" s="21">
        <v>34</v>
      </c>
    </row>
    <row r="19" spans="1:5" x14ac:dyDescent="0.35">
      <c r="A19" s="189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35">
      <c r="A20" s="189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35">
      <c r="A21" s="189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35">
      <c r="A22" s="189"/>
      <c r="B22" s="11" t="s">
        <v>983</v>
      </c>
      <c r="C22" s="12">
        <v>2237</v>
      </c>
      <c r="D22" s="12">
        <v>2237</v>
      </c>
      <c r="E22" s="21">
        <v>7</v>
      </c>
    </row>
    <row r="23" spans="1:5" x14ac:dyDescent="0.35">
      <c r="A23" s="189"/>
      <c r="B23" s="11" t="s">
        <v>1609</v>
      </c>
      <c r="C23" s="12">
        <v>0</v>
      </c>
      <c r="D23" s="12">
        <v>0</v>
      </c>
      <c r="E23" s="21">
        <v>0</v>
      </c>
    </row>
    <row r="24" spans="1:5" x14ac:dyDescent="0.35">
      <c r="A24" s="189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35">
      <c r="A25" s="189"/>
      <c r="B25" s="11" t="s">
        <v>1611</v>
      </c>
      <c r="C25" s="12">
        <v>0</v>
      </c>
      <c r="D25" s="12">
        <v>0</v>
      </c>
      <c r="E25" s="21">
        <v>0</v>
      </c>
    </row>
    <row r="26" spans="1:5" x14ac:dyDescent="0.35">
      <c r="A26" s="189"/>
      <c r="B26" s="11" t="s">
        <v>1612</v>
      </c>
      <c r="C26" s="12">
        <v>690</v>
      </c>
      <c r="D26" s="12">
        <v>452</v>
      </c>
      <c r="E26" s="21">
        <v>0</v>
      </c>
    </row>
    <row r="27" spans="1:5" x14ac:dyDescent="0.35">
      <c r="A27" s="189"/>
      <c r="B27" s="11" t="s">
        <v>1613</v>
      </c>
      <c r="C27" s="12">
        <v>0</v>
      </c>
      <c r="D27" s="12">
        <v>0</v>
      </c>
      <c r="E27" s="21">
        <v>0</v>
      </c>
    </row>
    <row r="28" spans="1:5" x14ac:dyDescent="0.35">
      <c r="A28" s="189"/>
      <c r="B28" s="11" t="s">
        <v>1614</v>
      </c>
      <c r="C28" s="12">
        <v>823</v>
      </c>
      <c r="D28" s="12">
        <v>86</v>
      </c>
      <c r="E28" s="21">
        <v>1002</v>
      </c>
    </row>
    <row r="29" spans="1:5" x14ac:dyDescent="0.35">
      <c r="A29" s="189"/>
      <c r="B29" s="11" t="s">
        <v>1615</v>
      </c>
      <c r="C29" s="12">
        <v>815</v>
      </c>
      <c r="D29" s="12">
        <v>87</v>
      </c>
      <c r="E29" s="21">
        <v>663</v>
      </c>
    </row>
    <row r="30" spans="1:5" x14ac:dyDescent="0.35">
      <c r="A30" s="190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35">
      <c r="A31" s="17"/>
    </row>
  </sheetData>
  <sheetProtection algorithmName="SHA-512" hashValue="fAP3b4TZMkqWyAik3BOLRzZUBM7OQKVs49rgTHkAiVfb5u5JjNOPo756WJZCpN+MCd9u/bMwyBMi3Gp2pLiCjg==" saltValue="Hw5YFtMpFYaCIMXQRNL75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3CDA-500F-453D-9020-162C4763C433}"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8" t="s">
        <v>1745</v>
      </c>
      <c r="D1" s="208"/>
      <c r="E1" s="208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4"/>
    </row>
    <row r="3" spans="1:93" s="103" customFormat="1" ht="10.5" x14ac:dyDescent="0.3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4"/>
    </row>
    <row r="4" spans="1:93" s="105" customFormat="1" ht="21.75" customHeight="1" x14ac:dyDescent="0.3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0"/>
      <c r="AW6" s="209"/>
      <c r="AX6" s="209"/>
      <c r="AY6" s="209"/>
      <c r="AZ6" s="209"/>
      <c r="BA6" s="211"/>
      <c r="BE6" s="111" t="s">
        <v>113</v>
      </c>
      <c r="BF6" s="110" t="s">
        <v>114</v>
      </c>
      <c r="BG6" s="112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23364</v>
      </c>
      <c r="D7" s="119">
        <f>SUM(DatosGenerales!C15:C19)</f>
        <v>8366</v>
      </c>
      <c r="E7" s="118">
        <f>SUM(DatosGenerales!C12:C14)</f>
        <v>19168</v>
      </c>
      <c r="I7" s="120">
        <f>DatosGenerales!C31</f>
        <v>5622</v>
      </c>
      <c r="J7" s="119">
        <f>DatosGenerales!C32</f>
        <v>917</v>
      </c>
      <c r="K7" s="118">
        <f>SUM(DatosGenerales!C33:C34)</f>
        <v>1401</v>
      </c>
      <c r="L7" s="119">
        <f>DatosGenerales!C36</f>
        <v>2747</v>
      </c>
      <c r="M7" s="118">
        <f>DatosGenerales!C95</f>
        <v>2643</v>
      </c>
      <c r="N7" s="121">
        <f>L7-M7</f>
        <v>104</v>
      </c>
      <c r="O7" s="121"/>
      <c r="Q7" s="120">
        <f>DatosGenerales!C36</f>
        <v>2747</v>
      </c>
      <c r="R7" s="119">
        <f>DatosGenerales!C49</f>
        <v>4032</v>
      </c>
      <c r="S7" s="119">
        <f>DatosGenerales!C50</f>
        <v>76</v>
      </c>
      <c r="T7" s="119">
        <f>DatosGenerales!C62</f>
        <v>59</v>
      </c>
      <c r="U7" s="119">
        <f>DatosGenerales!C78</f>
        <v>6</v>
      </c>
      <c r="V7" s="122">
        <f>SUM(Q7:U7)</f>
        <v>6920</v>
      </c>
      <c r="Z7" s="120">
        <f>SUM(DatosGenerales!C106,DatosGenerales!C107,DatosGenerales!C109)</f>
        <v>2721</v>
      </c>
      <c r="AA7" s="119">
        <f>SUM(DatosGenerales!C108,DatosGenerales!C110)</f>
        <v>547</v>
      </c>
      <c r="AB7" s="119">
        <f>DatosGenerales!C106</f>
        <v>1018</v>
      </c>
      <c r="AC7" s="122">
        <f>DatosGenerales!C107</f>
        <v>1660</v>
      </c>
      <c r="AH7" s="120">
        <f>SUM(DatosGenerales!C115,DatosGenerales!C116,DatosGenerales!C118)</f>
        <v>210</v>
      </c>
      <c r="AI7" s="119">
        <f>SUM(DatosGenerales!C117,DatosGenerales!C119)</f>
        <v>35</v>
      </c>
      <c r="AJ7" s="119">
        <f>DatosGenerales!C115</f>
        <v>106</v>
      </c>
      <c r="AK7" s="122">
        <f>DatosGenerales!C116</f>
        <v>93</v>
      </c>
      <c r="AP7" s="120">
        <f>SUM(DatosGenerales!C135:C136)</f>
        <v>115</v>
      </c>
      <c r="AQ7" s="119">
        <f>SUM(DatosGenerales!C137:C138)</f>
        <v>0</v>
      </c>
      <c r="AR7" s="122">
        <f>SUM(DatosGenerales!C139:C140)</f>
        <v>5</v>
      </c>
      <c r="AV7" s="120">
        <f>DatosGenerales!C145</f>
        <v>12</v>
      </c>
      <c r="AW7" s="119">
        <f>DatosGenerales!C146</f>
        <v>93</v>
      </c>
      <c r="AX7" s="119">
        <f>DatosGenerales!C147</f>
        <v>16</v>
      </c>
      <c r="AY7" s="119">
        <f>DatosGenerales!C148</f>
        <v>45</v>
      </c>
      <c r="AZ7" s="119">
        <f>DatosGenerales!C149</f>
        <v>57</v>
      </c>
      <c r="BA7" s="122">
        <f>DatosGenerales!C150</f>
        <v>10</v>
      </c>
      <c r="BE7" s="120">
        <f>DatosGenerales!C151</f>
        <v>120</v>
      </c>
      <c r="BF7" s="119">
        <f>DatosGenerales!C152</f>
        <v>93</v>
      </c>
      <c r="BG7" s="122">
        <f>DatosGenerales!C154</f>
        <v>46</v>
      </c>
      <c r="BK7" s="120">
        <f>SUM(DatosGenerales!C297:C311)</f>
        <v>3451</v>
      </c>
      <c r="BL7" s="119">
        <f>SUM(DatosGenerales!C294:C296)</f>
        <v>209</v>
      </c>
      <c r="BM7" s="119">
        <f>SUM(DatosGenerales!C312:C344)</f>
        <v>1649</v>
      </c>
      <c r="BN7" s="119">
        <f>SUM(DatosGenerales!C289)</f>
        <v>5</v>
      </c>
      <c r="BO7" s="119">
        <f>SUM(DatosGenerales!C356:C364)</f>
        <v>181</v>
      </c>
      <c r="BP7" s="119">
        <f>SUM(DatosGenerales!C286:C288)</f>
        <v>203</v>
      </c>
      <c r="BQ7" s="119">
        <f>SUM(DatosGenerales!C345:C355)</f>
        <v>10</v>
      </c>
      <c r="BR7" s="119">
        <f>SUM(DatosGenerales!C290:C292)</f>
        <v>198</v>
      </c>
      <c r="BS7" s="122">
        <f>SUM(DatosGenerales!C283:C285)</f>
        <v>0</v>
      </c>
      <c r="BT7" s="122">
        <f>SUM(DatosGenerales!C293)</f>
        <v>0</v>
      </c>
      <c r="BU7" s="122">
        <f>SUM(DatosGenerales!C365:C377)</f>
        <v>112</v>
      </c>
      <c r="BY7" s="120">
        <f>DatosGenerales!C246</f>
        <v>0</v>
      </c>
      <c r="BZ7" s="119">
        <f>DatosGenerales!C247</f>
        <v>0</v>
      </c>
      <c r="CA7" s="122">
        <f>DatosGenerales!C248</f>
        <v>6</v>
      </c>
      <c r="CF7" s="120">
        <f>DatosDiscapacidad!C5</f>
        <v>61</v>
      </c>
      <c r="CG7" s="122">
        <f>DatosDiscapacidad!C11</f>
        <v>406</v>
      </c>
      <c r="CM7" s="120">
        <f>DatosGenerales!C40</f>
        <v>14557</v>
      </c>
      <c r="CN7" s="122">
        <f>DatosGenerales!C41</f>
        <v>9304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484</v>
      </c>
      <c r="BL53" s="130">
        <f>SUM(DatosGenerales!C311,DatosGenerales!C300,DatosGenerales!C309)</f>
        <v>1202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36</v>
      </c>
      <c r="BL66" s="130">
        <f>SUM(DatosGenerales!C299:C300)</f>
        <v>1650</v>
      </c>
      <c r="BM66" s="130">
        <f>SUM(DatosGenerales!C308:C309)</f>
        <v>0</v>
      </c>
      <c r="BN66" s="130"/>
      <c r="BO66" s="117"/>
      <c r="BP66" s="117"/>
      <c r="BQ66" s="117"/>
      <c r="BR66" s="117"/>
      <c r="BS66" s="117"/>
    </row>
  </sheetData>
  <sheetProtection algorithmName="SHA-512" hashValue="tldMFgYp9Z7YqogA7yqxrjNauImIUGK/CTuWnlIPkQ3h86Gh6jZ+E8G02Y8NCz/oi/owcU3xO5K48U6Sn9citw==" saltValue="vDbtvd2HlKmgJHaOPTKUP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925E-607B-4A1C-9EB7-BA86C23119D8}"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0EuJYRzk575/JQYJWoabJU5N+AxvgJRjCKygo2gTAzOPaGxMk1CQKZvpreGDTplefZq2PTKmZC4/C/tk4DTw2A==" saltValue="i/C3SMcugwZQvQG+Pya1m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824CC-CD76-4471-90EB-082D6CFE1C30}"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7"/>
      <c r="BD4" s="137"/>
      <c r="BE4" s="206" t="s">
        <v>1811</v>
      </c>
      <c r="BF4" s="214"/>
      <c r="BG4" s="214"/>
      <c r="BH4" s="214"/>
      <c r="BI4" s="214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7" t="s">
        <v>245</v>
      </c>
      <c r="D6" s="138" t="s">
        <v>20</v>
      </c>
      <c r="E6" s="230" t="s">
        <v>114</v>
      </c>
      <c r="F6" s="231"/>
      <c r="G6" s="138" t="s">
        <v>1012</v>
      </c>
      <c r="I6" s="101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3"/>
      <c r="AQ6" s="103"/>
    </row>
    <row r="7" spans="1:65" s="105" customFormat="1" ht="35.25" customHeight="1" x14ac:dyDescent="0.35">
      <c r="C7" s="228"/>
      <c r="D7" s="139"/>
      <c r="E7" s="140" t="s">
        <v>1010</v>
      </c>
      <c r="F7" s="141" t="s">
        <v>1011</v>
      </c>
      <c r="G7" s="139"/>
      <c r="I7" s="101"/>
      <c r="L7" s="232"/>
      <c r="M7" s="233"/>
      <c r="N7" s="233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29"/>
      <c r="D8" s="146">
        <f>DatosMenores!C65</f>
        <v>1454</v>
      </c>
      <c r="E8" s="146">
        <f>DatosMenores!C66</f>
        <v>234</v>
      </c>
      <c r="F8" s="147">
        <f>DatosMenores!C67</f>
        <v>423</v>
      </c>
      <c r="G8" s="148">
        <f>DatosMenores!C68</f>
        <v>155</v>
      </c>
      <c r="H8" s="105"/>
      <c r="I8" s="101"/>
      <c r="L8" s="118">
        <f>DatosMenores!C55</f>
        <v>42</v>
      </c>
      <c r="M8" s="119">
        <f>DatosMenores!C56</f>
        <v>20</v>
      </c>
      <c r="N8" s="119">
        <f>DatosMenores!C57</f>
        <v>239</v>
      </c>
      <c r="O8" s="119">
        <f>DatosMenores!C58</f>
        <v>0</v>
      </c>
      <c r="P8" s="118">
        <f>DatosMenores!C59</f>
        <v>0</v>
      </c>
      <c r="Q8" s="119">
        <f>DatosMenores!C60</f>
        <v>27</v>
      </c>
      <c r="R8" s="118">
        <f>DatosMenores!C61</f>
        <v>0</v>
      </c>
      <c r="U8" s="118">
        <f>DatosMenores!C33</f>
        <v>334</v>
      </c>
      <c r="V8" s="119">
        <f>SUM(DatosMenores!C34:C37)</f>
        <v>79</v>
      </c>
      <c r="W8" s="119">
        <f>DatosMenores!C38</f>
        <v>7</v>
      </c>
      <c r="X8" s="119">
        <f>DatosMenores!C39</f>
        <v>141</v>
      </c>
      <c r="Y8" s="119">
        <f>DatosMenores!C40</f>
        <v>30</v>
      </c>
      <c r="Z8" s="119">
        <f>DatosMenores!D41</f>
        <v>0</v>
      </c>
      <c r="AA8" s="119">
        <f>DatosMenores!C42</f>
        <v>1</v>
      </c>
      <c r="AB8" s="119">
        <f>DatosMenores!C43</f>
        <v>5</v>
      </c>
      <c r="AC8" s="119">
        <f>DatosMenores!C44</f>
        <v>0</v>
      </c>
      <c r="AD8" s="119">
        <f>DatosMenores!C45</f>
        <v>10</v>
      </c>
      <c r="AE8" s="118">
        <f>DatosMenores!C46</f>
        <v>24</v>
      </c>
      <c r="AG8" s="103"/>
      <c r="AI8" s="120">
        <f>DatosMenores!C7</f>
        <v>4</v>
      </c>
      <c r="AJ8" s="119">
        <f>DatosMenores!C8</f>
        <v>216</v>
      </c>
      <c r="AK8" s="119">
        <f>DatosMenores!C9</f>
        <v>50</v>
      </c>
      <c r="AL8" s="119">
        <f>DatosMenores!C10</f>
        <v>12</v>
      </c>
      <c r="AM8" s="119">
        <f>DatosMenores!C11</f>
        <v>45</v>
      </c>
      <c r="AN8" s="118">
        <f>DatosMenores!C12</f>
        <v>96</v>
      </c>
      <c r="AO8" s="119">
        <f>DatosMenores!C13</f>
        <v>178</v>
      </c>
      <c r="AP8" s="119">
        <f>DatosMenores!C14</f>
        <v>102</v>
      </c>
      <c r="AQ8" s="118">
        <f>DatosMenores!C15</f>
        <v>31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59</v>
      </c>
      <c r="BG8" s="119">
        <f>DatosMenores!C107</f>
        <v>17</v>
      </c>
      <c r="BH8" s="119">
        <f>DatosMenores!C108</f>
        <v>0</v>
      </c>
      <c r="BI8" s="119">
        <f>DatosMenores!C109</f>
        <v>0</v>
      </c>
      <c r="BJ8" s="118">
        <f>DatosMenores!C110</f>
        <v>1</v>
      </c>
      <c r="BK8" s="119">
        <f>DatosMenores!C111</f>
        <v>0</v>
      </c>
      <c r="BL8" s="119">
        <f>DatosMenores!C112</f>
        <v>9</v>
      </c>
      <c r="BM8" s="105"/>
    </row>
    <row r="9" spans="1:65" ht="18" x14ac:dyDescent="0.35">
      <c r="B9" s="123"/>
      <c r="C9" s="218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253</v>
      </c>
      <c r="AU9" s="148">
        <f>DatosMenores!C87</f>
        <v>1968</v>
      </c>
      <c r="AV9" s="148">
        <f>DatosMenores!C88</f>
        <v>548</v>
      </c>
      <c r="AW9" s="148">
        <f>DatosMenores!C89</f>
        <v>1165</v>
      </c>
      <c r="AX9" s="148">
        <f>DatosMenores!C90</f>
        <v>645</v>
      </c>
      <c r="AY9" s="148">
        <f>DatosMenores!C91</f>
        <v>1482</v>
      </c>
      <c r="AZ9" s="148">
        <f>DatosMenores!C92</f>
        <v>0</v>
      </c>
      <c r="BA9" s="148">
        <f>DatosMenores!C93</f>
        <v>0</v>
      </c>
      <c r="BB9" s="148">
        <f>DatosMenores!C94</f>
        <v>36</v>
      </c>
      <c r="BC9" s="148">
        <f>DatosMenores!C95</f>
        <v>12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19"/>
      <c r="D10" s="152">
        <f>DatosMenores!C69</f>
        <v>142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0" t="s">
        <v>1017</v>
      </c>
      <c r="D11" s="138" t="s">
        <v>1018</v>
      </c>
      <c r="E11" s="223" t="s">
        <v>1822</v>
      </c>
      <c r="F11" s="224"/>
      <c r="G11" s="224"/>
      <c r="H11" s="138" t="s">
        <v>1012</v>
      </c>
      <c r="AI11" s="120">
        <f>DatosMenores!C16</f>
        <v>1</v>
      </c>
      <c r="AJ11" s="119">
        <f>DatosMenores!C17</f>
        <v>0</v>
      </c>
      <c r="AK11" s="119">
        <f>DatosMenores!C18</f>
        <v>17</v>
      </c>
      <c r="AL11" s="119">
        <f>DatosMenores!C19</f>
        <v>98</v>
      </c>
      <c r="AM11" s="119">
        <f>DatosMenores!C20</f>
        <v>29</v>
      </c>
      <c r="AN11" s="119">
        <f>DatosMenores!C21</f>
        <v>28</v>
      </c>
      <c r="AO11" s="119">
        <f>DatosMenores!C23</f>
        <v>2</v>
      </c>
      <c r="AP11" s="119">
        <f>DatosMenores!C24</f>
        <v>97</v>
      </c>
      <c r="AQ11" s="119">
        <f>DatosMenores!C25</f>
        <v>30</v>
      </c>
      <c r="AR11" s="118">
        <f>DatosMenores!C26</f>
        <v>0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18" x14ac:dyDescent="0.35">
      <c r="C12" s="221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6"/>
      <c r="AY12" s="226"/>
    </row>
    <row r="13" spans="1:65" ht="12.75" customHeight="1" x14ac:dyDescent="0.35">
      <c r="C13" s="222"/>
      <c r="D13" s="155">
        <f>DatosMenores!C72</f>
        <v>704</v>
      </c>
      <c r="E13" s="156">
        <f>DatosMenores!C73</f>
        <v>152</v>
      </c>
      <c r="F13" s="122">
        <f>DatosMenores!C74</f>
        <v>3</v>
      </c>
      <c r="G13" s="122">
        <f>DatosMenores!C75</f>
        <v>465</v>
      </c>
      <c r="H13" s="157">
        <f>DatosMenores!C76</f>
        <v>351</v>
      </c>
      <c r="AT13" s="148">
        <f>DatosMenores!C96</f>
        <v>0</v>
      </c>
      <c r="AU13" s="148">
        <f>DatosMenores!C97</f>
        <v>0</v>
      </c>
      <c r="AV13" s="148">
        <f>DatosMenores!C98</f>
        <v>1</v>
      </c>
      <c r="AW13" s="148">
        <f>DatosMenores!C99</f>
        <v>0</v>
      </c>
      <c r="AX13" s="148">
        <f>DatosMenores!C100</f>
        <v>6</v>
      </c>
      <c r="AY13" s="148">
        <f>DatosMenores!C101</f>
        <v>0</v>
      </c>
    </row>
  </sheetData>
  <sheetProtection algorithmName="SHA-512" hashValue="ZFNjvVIt8zHIImVh2ZSt045M2dWOm6go8L2z30laSz45swnEdiCEBQ1MrYsJGW2TeFmy/LCQi5AqZ7FVvh9TtQ==" saltValue="nCJDH5+E/Jw7XkglsdzU1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6300-F329-4AF8-950E-41DA0B6F44AD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422</v>
      </c>
      <c r="F4" s="167" t="s">
        <v>1830</v>
      </c>
      <c r="G4" s="169">
        <f>DatosViolenciaDoméstica!E67</f>
        <v>11</v>
      </c>
      <c r="H4" s="170"/>
    </row>
    <row r="5" spans="1:30" x14ac:dyDescent="0.3">
      <c r="C5" s="167" t="s">
        <v>13</v>
      </c>
      <c r="D5" s="168">
        <f>DatosViolenciaDoméstica!C6</f>
        <v>876</v>
      </c>
      <c r="F5" s="167" t="s">
        <v>1831</v>
      </c>
      <c r="G5" s="171">
        <f>DatosViolenciaDoméstica!F67</f>
        <v>18</v>
      </c>
      <c r="H5" s="170"/>
    </row>
    <row r="6" spans="1:30" x14ac:dyDescent="0.3">
      <c r="C6" s="167" t="s">
        <v>1832</v>
      </c>
      <c r="D6" s="168">
        <f>DatosViolenciaDoméstica!C7</f>
        <v>108</v>
      </c>
    </row>
    <row r="7" spans="1:30" x14ac:dyDescent="0.3">
      <c r="C7" s="167" t="s">
        <v>60</v>
      </c>
      <c r="D7" s="168">
        <f>DatosViolenciaDoméstica!C8</f>
        <v>1</v>
      </c>
    </row>
    <row r="8" spans="1:30" x14ac:dyDescent="0.3">
      <c r="C8" s="167" t="s">
        <v>1833</v>
      </c>
      <c r="D8" s="168">
        <f>DatosViolenciaDoméstica!C9</f>
        <v>8</v>
      </c>
    </row>
    <row r="9" spans="1:30" x14ac:dyDescent="0.3">
      <c r="C9" s="167" t="s">
        <v>1834</v>
      </c>
      <c r="D9" s="168">
        <f>SUM(DatosViolenciaDoméstica!C10:C11)</f>
        <v>0</v>
      </c>
    </row>
    <row r="21" spans="6:32" x14ac:dyDescent="0.25">
      <c r="F21" s="172"/>
      <c r="G21" s="172"/>
    </row>
    <row r="22" spans="6:32" s="172" customFormat="1" ht="12.75" customHeight="1" x14ac:dyDescent="0.25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Lr9jo4ahgntsaeAIYaytsYefl0gvA5IlkM+NSD2AyHQOYA03fns4LUEFG0Qr2CLz67MLfK6nk1dpiKhmgobgOQ==" saltValue="uwS6bCDoDgLK5977JecVm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7393-2E4A-46FA-BE32-36D2274B34A1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3626</v>
      </c>
      <c r="F4" s="167" t="s">
        <v>1830</v>
      </c>
      <c r="G4" s="169">
        <f>DatosViolenciaGénero!E82</f>
        <v>299</v>
      </c>
      <c r="H4" s="170"/>
    </row>
    <row r="5" spans="1:30" x14ac:dyDescent="0.3">
      <c r="C5" s="167" t="s">
        <v>40</v>
      </c>
      <c r="D5" s="168">
        <f>DatosViolenciaGénero!C5</f>
        <v>2187</v>
      </c>
      <c r="F5" s="167" t="s">
        <v>1831</v>
      </c>
      <c r="G5" s="169">
        <f>DatosViolenciaGénero!F82</f>
        <v>1137</v>
      </c>
      <c r="H5" s="170"/>
    </row>
    <row r="6" spans="1:30" x14ac:dyDescent="0.3">
      <c r="C6" s="167" t="s">
        <v>1832</v>
      </c>
      <c r="D6" s="177">
        <f>DatosViolenciaGénero!C8</f>
        <v>555</v>
      </c>
    </row>
    <row r="7" spans="1:30" x14ac:dyDescent="0.3">
      <c r="C7" s="167" t="s">
        <v>60</v>
      </c>
      <c r="D7" s="177">
        <f>DatosViolenciaGénero!C9</f>
        <v>17</v>
      </c>
    </row>
    <row r="8" spans="1:30" x14ac:dyDescent="0.3">
      <c r="C8" s="167" t="s">
        <v>1836</v>
      </c>
      <c r="D8" s="168">
        <f>DatosViolenciaGénero!C11</f>
        <v>1</v>
      </c>
    </row>
    <row r="9" spans="1:30" x14ac:dyDescent="0.3">
      <c r="C9" s="167" t="s">
        <v>1837</v>
      </c>
      <c r="D9" s="168">
        <f>DatosViolenciaGénero!C12</f>
        <v>1</v>
      </c>
    </row>
    <row r="10" spans="1:30" x14ac:dyDescent="0.3">
      <c r="C10" s="167" t="s">
        <v>1829</v>
      </c>
      <c r="D10" s="177">
        <f>DatosViolenciaGénero!C6</f>
        <v>319</v>
      </c>
    </row>
    <row r="11" spans="1:30" x14ac:dyDescent="0.3">
      <c r="C11" s="167" t="s">
        <v>1833</v>
      </c>
      <c r="D11" s="177">
        <f>DatosViolenciaGénero!C10</f>
        <v>23</v>
      </c>
    </row>
    <row r="20" spans="3:32" x14ac:dyDescent="0.25">
      <c r="C20" s="172"/>
      <c r="D20" s="172"/>
    </row>
    <row r="21" spans="3:32" x14ac:dyDescent="0.25">
      <c r="C21" s="173"/>
      <c r="D21" s="173"/>
    </row>
    <row r="22" spans="3:32" s="172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5iisKF6KXUkXXKjzYJJjBhCb4UJf0HtpmLLk19q9/OX/QX9Gi5bvh6rVgPcVRNhafEZ98ZDH7zWcfr6SHTiPxw==" saltValue="oC5EDoQyxJjI3Q+wTpQdd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1" t="s">
        <v>18</v>
      </c>
      <c r="B7" s="11" t="s">
        <v>19</v>
      </c>
      <c r="C7" s="12">
        <v>8641</v>
      </c>
      <c r="D7" s="12">
        <v>2261</v>
      </c>
      <c r="E7" s="13">
        <v>2.8217602830605899</v>
      </c>
    </row>
    <row r="8" spans="1:5" x14ac:dyDescent="0.35">
      <c r="A8" s="192"/>
      <c r="B8" s="11" t="s">
        <v>20</v>
      </c>
      <c r="C8" s="12">
        <v>23364</v>
      </c>
      <c r="D8" s="12">
        <v>23919</v>
      </c>
      <c r="E8" s="13">
        <v>-2.3203311175216401E-2</v>
      </c>
    </row>
    <row r="9" spans="1:5" x14ac:dyDescent="0.35">
      <c r="A9" s="192"/>
      <c r="B9" s="11" t="s">
        <v>21</v>
      </c>
      <c r="C9" s="12">
        <v>23364</v>
      </c>
      <c r="D9" s="12">
        <v>23919</v>
      </c>
      <c r="E9" s="13">
        <v>-2.3203311175216401E-2</v>
      </c>
    </row>
    <row r="10" spans="1:5" x14ac:dyDescent="0.35">
      <c r="A10" s="192"/>
      <c r="B10" s="11" t="s">
        <v>22</v>
      </c>
      <c r="C10" s="12">
        <v>2141</v>
      </c>
      <c r="D10" s="12">
        <v>2077</v>
      </c>
      <c r="E10" s="13">
        <v>3.08136735676456E-2</v>
      </c>
    </row>
    <row r="11" spans="1:5" x14ac:dyDescent="0.35">
      <c r="A11" s="193"/>
      <c r="B11" s="11" t="s">
        <v>23</v>
      </c>
      <c r="C11" s="12">
        <v>6612</v>
      </c>
      <c r="D11" s="12">
        <v>5692</v>
      </c>
      <c r="E11" s="13">
        <v>0.161630358397751</v>
      </c>
    </row>
    <row r="12" spans="1:5" x14ac:dyDescent="0.35">
      <c r="A12" s="191" t="s">
        <v>24</v>
      </c>
      <c r="B12" s="11" t="s">
        <v>25</v>
      </c>
      <c r="C12" s="12">
        <v>3433</v>
      </c>
      <c r="D12" s="12">
        <v>2999</v>
      </c>
      <c r="E12" s="13">
        <v>0.14471490496832301</v>
      </c>
    </row>
    <row r="13" spans="1:5" x14ac:dyDescent="0.35">
      <c r="A13" s="192"/>
      <c r="B13" s="11" t="s">
        <v>26</v>
      </c>
      <c r="C13" s="12">
        <v>2763</v>
      </c>
      <c r="D13" s="12">
        <v>2457</v>
      </c>
      <c r="E13" s="13">
        <v>0.124542124542125</v>
      </c>
    </row>
    <row r="14" spans="1:5" x14ac:dyDescent="0.35">
      <c r="A14" s="193"/>
      <c r="B14" s="11" t="s">
        <v>27</v>
      </c>
      <c r="C14" s="12">
        <v>12972</v>
      </c>
      <c r="D14" s="12">
        <v>10749</v>
      </c>
      <c r="E14" s="13">
        <v>0.20680993580798199</v>
      </c>
    </row>
    <row r="15" spans="1:5" x14ac:dyDescent="0.35">
      <c r="A15" s="191" t="s">
        <v>28</v>
      </c>
      <c r="B15" s="11" t="s">
        <v>29</v>
      </c>
      <c r="C15" s="12">
        <v>1466</v>
      </c>
      <c r="D15" s="12">
        <v>1200</v>
      </c>
      <c r="E15" s="13">
        <v>0.22166666666666701</v>
      </c>
    </row>
    <row r="16" spans="1:5" x14ac:dyDescent="0.35">
      <c r="A16" s="192"/>
      <c r="B16" s="11" t="s">
        <v>30</v>
      </c>
      <c r="C16" s="12">
        <v>5126</v>
      </c>
      <c r="D16" s="12">
        <v>3721</v>
      </c>
      <c r="E16" s="13">
        <v>0.37758667024993298</v>
      </c>
    </row>
    <row r="17" spans="1:5" x14ac:dyDescent="0.35">
      <c r="A17" s="192"/>
      <c r="B17" s="11" t="s">
        <v>31</v>
      </c>
      <c r="C17" s="12">
        <v>83</v>
      </c>
      <c r="D17" s="12">
        <v>73</v>
      </c>
      <c r="E17" s="13">
        <v>0.13698630136986301</v>
      </c>
    </row>
    <row r="18" spans="1:5" x14ac:dyDescent="0.35">
      <c r="A18" s="192"/>
      <c r="B18" s="11" t="s">
        <v>32</v>
      </c>
      <c r="C18" s="12">
        <v>3</v>
      </c>
      <c r="D18" s="12">
        <v>7</v>
      </c>
      <c r="E18" s="13">
        <v>-0.57142857142857095</v>
      </c>
    </row>
    <row r="19" spans="1:5" x14ac:dyDescent="0.35">
      <c r="A19" s="193"/>
      <c r="B19" s="11" t="s">
        <v>33</v>
      </c>
      <c r="C19" s="12">
        <v>1688</v>
      </c>
      <c r="D19" s="12">
        <v>1359</v>
      </c>
      <c r="E19" s="13">
        <v>0.24208977189109601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2">
        <v>4</v>
      </c>
      <c r="D23" s="16"/>
      <c r="E23" s="13">
        <v>0</v>
      </c>
    </row>
    <row r="24" spans="1:5" x14ac:dyDescent="0.35">
      <c r="A24" s="10" t="s">
        <v>36</v>
      </c>
      <c r="B24" s="15"/>
      <c r="C24" s="12">
        <v>0</v>
      </c>
      <c r="D24" s="16"/>
      <c r="E24" s="13">
        <v>0</v>
      </c>
    </row>
    <row r="25" spans="1:5" x14ac:dyDescent="0.35">
      <c r="A25" s="10" t="s">
        <v>37</v>
      </c>
      <c r="B25" s="15"/>
      <c r="C25" s="12">
        <v>65</v>
      </c>
      <c r="D25" s="16"/>
      <c r="E25" s="13">
        <v>0</v>
      </c>
    </row>
    <row r="26" spans="1:5" x14ac:dyDescent="0.35">
      <c r="A26" s="10" t="s">
        <v>38</v>
      </c>
      <c r="B26" s="15"/>
      <c r="C26" s="12">
        <v>107</v>
      </c>
      <c r="D26" s="16"/>
      <c r="E26" s="13">
        <v>0</v>
      </c>
    </row>
    <row r="27" spans="1:5" x14ac:dyDescent="0.35">
      <c r="A27" s="10" t="s">
        <v>39</v>
      </c>
      <c r="B27" s="15"/>
      <c r="C27" s="12">
        <v>0</v>
      </c>
      <c r="D27" s="16"/>
      <c r="E27" s="13">
        <v>0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5622</v>
      </c>
      <c r="D31" s="12">
        <v>3645</v>
      </c>
      <c r="E31" s="13">
        <v>0.54238683127571996</v>
      </c>
    </row>
    <row r="32" spans="1:5" x14ac:dyDescent="0.35">
      <c r="A32" s="191" t="s">
        <v>42</v>
      </c>
      <c r="B32" s="11" t="s">
        <v>43</v>
      </c>
      <c r="C32" s="12">
        <v>917</v>
      </c>
      <c r="D32" s="12">
        <v>132</v>
      </c>
      <c r="E32" s="13">
        <v>5.9469696969696999</v>
      </c>
    </row>
    <row r="33" spans="1:5" x14ac:dyDescent="0.35">
      <c r="A33" s="192"/>
      <c r="B33" s="11" t="s">
        <v>44</v>
      </c>
      <c r="C33" s="12">
        <v>1181</v>
      </c>
      <c r="D33" s="12">
        <v>1001</v>
      </c>
      <c r="E33" s="13">
        <v>0.17982017982018</v>
      </c>
    </row>
    <row r="34" spans="1:5" x14ac:dyDescent="0.35">
      <c r="A34" s="192"/>
      <c r="B34" s="11" t="s">
        <v>45</v>
      </c>
      <c r="C34" s="12">
        <v>220</v>
      </c>
      <c r="D34" s="12">
        <v>199</v>
      </c>
      <c r="E34" s="13">
        <v>0.10552763819095499</v>
      </c>
    </row>
    <row r="35" spans="1:5" x14ac:dyDescent="0.35">
      <c r="A35" s="192"/>
      <c r="B35" s="11" t="s">
        <v>46</v>
      </c>
      <c r="C35" s="12">
        <v>58</v>
      </c>
      <c r="D35" s="12">
        <v>76</v>
      </c>
      <c r="E35" s="13">
        <v>-0.23684210526315799</v>
      </c>
    </row>
    <row r="36" spans="1:5" x14ac:dyDescent="0.35">
      <c r="A36" s="193"/>
      <c r="B36" s="11" t="s">
        <v>47</v>
      </c>
      <c r="C36" s="12">
        <v>2747</v>
      </c>
      <c r="D36" s="12">
        <v>2237</v>
      </c>
      <c r="E36" s="13">
        <v>0.22798390701832799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14557</v>
      </c>
      <c r="D40" s="12">
        <v>12121</v>
      </c>
      <c r="E40" s="13">
        <v>0.20097351703654801</v>
      </c>
    </row>
    <row r="41" spans="1:5" x14ac:dyDescent="0.35">
      <c r="A41" s="10" t="s">
        <v>50</v>
      </c>
      <c r="B41" s="15"/>
      <c r="C41" s="12">
        <v>9304</v>
      </c>
      <c r="D41" s="12">
        <v>8086</v>
      </c>
      <c r="E41" s="13">
        <v>0.15063071976255199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1" t="s">
        <v>52</v>
      </c>
      <c r="B45" s="11" t="s">
        <v>19</v>
      </c>
      <c r="C45" s="12">
        <v>2831</v>
      </c>
      <c r="D45" s="12">
        <v>194</v>
      </c>
      <c r="E45" s="13">
        <v>13.5927835051546</v>
      </c>
    </row>
    <row r="46" spans="1:5" x14ac:dyDescent="0.35">
      <c r="A46" s="192"/>
      <c r="B46" s="11" t="s">
        <v>53</v>
      </c>
      <c r="C46" s="12">
        <v>120</v>
      </c>
      <c r="D46" s="16"/>
      <c r="E46" s="13">
        <v>0</v>
      </c>
    </row>
    <row r="47" spans="1:5" x14ac:dyDescent="0.35">
      <c r="A47" s="192"/>
      <c r="B47" s="11" t="s">
        <v>54</v>
      </c>
      <c r="C47" s="12">
        <v>5126</v>
      </c>
      <c r="D47" s="12">
        <v>3721</v>
      </c>
      <c r="E47" s="13">
        <v>0.37758667024993298</v>
      </c>
    </row>
    <row r="48" spans="1:5" x14ac:dyDescent="0.35">
      <c r="A48" s="193"/>
      <c r="B48" s="11" t="s">
        <v>23</v>
      </c>
      <c r="C48" s="12">
        <v>2285</v>
      </c>
      <c r="D48" s="12">
        <v>510</v>
      </c>
      <c r="E48" s="13">
        <v>3.4803921568627501</v>
      </c>
    </row>
    <row r="49" spans="1:5" x14ac:dyDescent="0.35">
      <c r="A49" s="191" t="s">
        <v>55</v>
      </c>
      <c r="B49" s="11" t="s">
        <v>56</v>
      </c>
      <c r="C49" s="12">
        <v>4032</v>
      </c>
      <c r="D49" s="12">
        <v>3493</v>
      </c>
      <c r="E49" s="13">
        <v>0.15430861723446901</v>
      </c>
    </row>
    <row r="50" spans="1:5" x14ac:dyDescent="0.35">
      <c r="A50" s="192"/>
      <c r="B50" s="11" t="s">
        <v>57</v>
      </c>
      <c r="C50" s="12">
        <v>76</v>
      </c>
      <c r="D50" s="12">
        <v>187</v>
      </c>
      <c r="E50" s="13">
        <v>-0.59358288770053502</v>
      </c>
    </row>
    <row r="51" spans="1:5" x14ac:dyDescent="0.35">
      <c r="A51" s="192"/>
      <c r="B51" s="11" t="s">
        <v>58</v>
      </c>
      <c r="C51" s="12">
        <v>1396</v>
      </c>
      <c r="D51" s="12">
        <v>872</v>
      </c>
      <c r="E51" s="13">
        <v>0.60091743119265995</v>
      </c>
    </row>
    <row r="52" spans="1:5" x14ac:dyDescent="0.35">
      <c r="A52" s="193"/>
      <c r="B52" s="11" t="s">
        <v>59</v>
      </c>
      <c r="C52" s="12">
        <v>288</v>
      </c>
      <c r="D52" s="12">
        <v>206</v>
      </c>
      <c r="E52" s="13">
        <v>0.39805825242718401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1" t="s">
        <v>61</v>
      </c>
      <c r="B56" s="11" t="s">
        <v>54</v>
      </c>
      <c r="C56" s="12">
        <v>69</v>
      </c>
      <c r="D56" s="12">
        <v>75</v>
      </c>
      <c r="E56" s="13">
        <v>-0.08</v>
      </c>
    </row>
    <row r="57" spans="1:5" x14ac:dyDescent="0.35">
      <c r="A57" s="192"/>
      <c r="B57" s="11" t="s">
        <v>53</v>
      </c>
      <c r="C57" s="12">
        <v>7</v>
      </c>
      <c r="D57" s="12">
        <v>8</v>
      </c>
      <c r="E57" s="13">
        <v>-0.125</v>
      </c>
    </row>
    <row r="58" spans="1:5" x14ac:dyDescent="0.35">
      <c r="A58" s="192"/>
      <c r="B58" s="11" t="s">
        <v>19</v>
      </c>
      <c r="C58" s="12">
        <v>43</v>
      </c>
      <c r="D58" s="12">
        <v>39</v>
      </c>
      <c r="E58" s="13">
        <v>0.10256410256410201</v>
      </c>
    </row>
    <row r="59" spans="1:5" x14ac:dyDescent="0.35">
      <c r="A59" s="192"/>
      <c r="B59" s="11" t="s">
        <v>23</v>
      </c>
      <c r="C59" s="12">
        <v>59</v>
      </c>
      <c r="D59" s="12">
        <v>50</v>
      </c>
      <c r="E59" s="13">
        <v>0.18</v>
      </c>
    </row>
    <row r="60" spans="1:5" x14ac:dyDescent="0.35">
      <c r="A60" s="192"/>
      <c r="B60" s="11" t="s">
        <v>62</v>
      </c>
      <c r="C60" s="12">
        <v>51</v>
      </c>
      <c r="D60" s="12">
        <v>58</v>
      </c>
      <c r="E60" s="13">
        <v>-0.12068965517241401</v>
      </c>
    </row>
    <row r="61" spans="1:5" x14ac:dyDescent="0.35">
      <c r="A61" s="193"/>
      <c r="B61" s="11" t="s">
        <v>63</v>
      </c>
      <c r="C61" s="12">
        <v>6</v>
      </c>
      <c r="D61" s="12">
        <v>14</v>
      </c>
      <c r="E61" s="13">
        <v>-0.57142857142857095</v>
      </c>
    </row>
    <row r="62" spans="1:5" x14ac:dyDescent="0.35">
      <c r="A62" s="191" t="s">
        <v>64</v>
      </c>
      <c r="B62" s="11" t="s">
        <v>65</v>
      </c>
      <c r="C62" s="12">
        <v>59</v>
      </c>
      <c r="D62" s="12">
        <v>59</v>
      </c>
      <c r="E62" s="13">
        <v>0</v>
      </c>
    </row>
    <row r="63" spans="1:5" x14ac:dyDescent="0.35">
      <c r="A63" s="192"/>
      <c r="B63" s="11" t="s">
        <v>58</v>
      </c>
      <c r="C63" s="12">
        <v>0</v>
      </c>
      <c r="D63" s="12">
        <v>0</v>
      </c>
      <c r="E63" s="13">
        <v>0</v>
      </c>
    </row>
    <row r="64" spans="1:5" x14ac:dyDescent="0.35">
      <c r="A64" s="193"/>
      <c r="B64" s="11" t="s">
        <v>66</v>
      </c>
      <c r="C64" s="12">
        <v>3</v>
      </c>
      <c r="D64" s="12">
        <v>0</v>
      </c>
      <c r="E64" s="13">
        <v>0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6"/>
      <c r="D70" s="16"/>
      <c r="E70" s="13">
        <v>0</v>
      </c>
    </row>
    <row r="71" spans="1:5" x14ac:dyDescent="0.35">
      <c r="A71" s="10" t="s">
        <v>38</v>
      </c>
      <c r="B71" s="15"/>
      <c r="C71" s="16"/>
      <c r="D71" s="16"/>
      <c r="E71" s="13">
        <v>0</v>
      </c>
    </row>
    <row r="72" spans="1:5" x14ac:dyDescent="0.35">
      <c r="A72" s="10" t="s">
        <v>39</v>
      </c>
      <c r="B72" s="15"/>
      <c r="C72" s="16"/>
      <c r="D72" s="16"/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4"/>
      <c r="B76" s="11" t="s">
        <v>49</v>
      </c>
      <c r="C76" s="12">
        <v>6</v>
      </c>
      <c r="D76" s="12">
        <v>11</v>
      </c>
      <c r="E76" s="13">
        <v>-0.45454545454545398</v>
      </c>
    </row>
    <row r="77" spans="1:5" x14ac:dyDescent="0.35">
      <c r="A77" s="195"/>
      <c r="B77" s="11" t="s">
        <v>58</v>
      </c>
      <c r="C77" s="12">
        <v>2</v>
      </c>
      <c r="D77" s="12">
        <v>2</v>
      </c>
      <c r="E77" s="13">
        <v>0</v>
      </c>
    </row>
    <row r="78" spans="1:5" x14ac:dyDescent="0.35">
      <c r="A78" s="195"/>
      <c r="B78" s="11" t="s">
        <v>65</v>
      </c>
      <c r="C78" s="12">
        <v>6</v>
      </c>
      <c r="D78" s="12">
        <v>4</v>
      </c>
      <c r="E78" s="13">
        <v>0.5</v>
      </c>
    </row>
    <row r="79" spans="1:5" x14ac:dyDescent="0.35">
      <c r="A79" s="195"/>
      <c r="B79" s="11" t="s">
        <v>69</v>
      </c>
      <c r="C79" s="12">
        <v>2</v>
      </c>
      <c r="D79" s="12">
        <v>2</v>
      </c>
      <c r="E79" s="13">
        <v>0</v>
      </c>
    </row>
    <row r="80" spans="1:5" x14ac:dyDescent="0.35">
      <c r="A80" s="196"/>
      <c r="B80" s="11" t="s">
        <v>70</v>
      </c>
      <c r="C80" s="12">
        <v>1</v>
      </c>
      <c r="D80" s="12">
        <v>2</v>
      </c>
      <c r="E80" s="13">
        <v>-0.5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1" t="s">
        <v>72</v>
      </c>
      <c r="B84" s="11" t="s">
        <v>73</v>
      </c>
      <c r="C84" s="12">
        <v>9304</v>
      </c>
      <c r="D84" s="12">
        <v>8086</v>
      </c>
      <c r="E84" s="13">
        <v>0.15063071976255199</v>
      </c>
    </row>
    <row r="85" spans="1:5" x14ac:dyDescent="0.35">
      <c r="A85" s="193"/>
      <c r="B85" s="11" t="s">
        <v>74</v>
      </c>
      <c r="C85" s="12">
        <v>1293</v>
      </c>
      <c r="D85" s="12">
        <v>2256</v>
      </c>
      <c r="E85" s="13">
        <v>-0.426861702127659</v>
      </c>
    </row>
    <row r="86" spans="1:5" x14ac:dyDescent="0.35">
      <c r="A86" s="191" t="s">
        <v>75</v>
      </c>
      <c r="B86" s="11" t="s">
        <v>73</v>
      </c>
      <c r="C86" s="12">
        <v>4689</v>
      </c>
      <c r="D86" s="12">
        <v>3172</v>
      </c>
      <c r="E86" s="13">
        <v>0.47824716267339201</v>
      </c>
    </row>
    <row r="87" spans="1:5" x14ac:dyDescent="0.35">
      <c r="A87" s="193"/>
      <c r="B87" s="11" t="s">
        <v>74</v>
      </c>
      <c r="C87" s="12">
        <v>577</v>
      </c>
      <c r="D87" s="12">
        <v>1962</v>
      </c>
      <c r="E87" s="13">
        <v>-0.70591233435270095</v>
      </c>
    </row>
    <row r="88" spans="1:5" x14ac:dyDescent="0.35">
      <c r="A88" s="191" t="s">
        <v>76</v>
      </c>
      <c r="B88" s="11" t="s">
        <v>73</v>
      </c>
      <c r="C88" s="12">
        <v>328</v>
      </c>
      <c r="D88" s="12">
        <v>221</v>
      </c>
      <c r="E88" s="13">
        <v>0.48416289592760198</v>
      </c>
    </row>
    <row r="89" spans="1:5" x14ac:dyDescent="0.35">
      <c r="A89" s="193"/>
      <c r="B89" s="11" t="s">
        <v>74</v>
      </c>
      <c r="C89" s="12">
        <v>41</v>
      </c>
      <c r="D89" s="12">
        <v>62</v>
      </c>
      <c r="E89" s="13">
        <v>-0.33870967741935498</v>
      </c>
    </row>
    <row r="90" spans="1:5" x14ac:dyDescent="0.35">
      <c r="A90" s="191" t="s">
        <v>77</v>
      </c>
      <c r="B90" s="11" t="s">
        <v>73</v>
      </c>
      <c r="C90" s="16"/>
      <c r="D90" s="12">
        <v>0</v>
      </c>
      <c r="E90" s="13">
        <v>0</v>
      </c>
    </row>
    <row r="91" spans="1:5" x14ac:dyDescent="0.35">
      <c r="A91" s="193"/>
      <c r="B91" s="11" t="s">
        <v>74</v>
      </c>
      <c r="C91" s="16"/>
      <c r="D91" s="12">
        <v>0</v>
      </c>
      <c r="E91" s="13">
        <v>0</v>
      </c>
    </row>
    <row r="92" spans="1:5" x14ac:dyDescent="0.35">
      <c r="A92" s="14"/>
    </row>
    <row r="93" spans="1:5" x14ac:dyDescent="0.35">
      <c r="A93" s="197" t="s">
        <v>78</v>
      </c>
      <c r="B93" s="197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2643</v>
      </c>
      <c r="D95" s="12">
        <v>2253</v>
      </c>
      <c r="E95" s="13">
        <v>0.17310252996005299</v>
      </c>
    </row>
    <row r="96" spans="1:5" x14ac:dyDescent="0.35">
      <c r="A96" s="10" t="s">
        <v>80</v>
      </c>
      <c r="B96" s="15"/>
      <c r="C96" s="12">
        <v>10</v>
      </c>
      <c r="D96" s="12">
        <v>0</v>
      </c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5141</v>
      </c>
      <c r="D100" s="12">
        <v>2295</v>
      </c>
      <c r="E100" s="13">
        <v>1.2400871459695</v>
      </c>
    </row>
    <row r="101" spans="1:5" x14ac:dyDescent="0.35">
      <c r="A101" s="10" t="s">
        <v>82</v>
      </c>
      <c r="B101" s="15"/>
      <c r="C101" s="12">
        <v>2664</v>
      </c>
      <c r="D101" s="12">
        <v>1269</v>
      </c>
      <c r="E101" s="13">
        <v>1.0992907801418399</v>
      </c>
    </row>
    <row r="102" spans="1:5" x14ac:dyDescent="0.35">
      <c r="A102" s="10" t="s">
        <v>80</v>
      </c>
      <c r="B102" s="15"/>
      <c r="C102" s="12">
        <v>10</v>
      </c>
      <c r="D102" s="12">
        <v>4</v>
      </c>
      <c r="E102" s="13">
        <v>1.5</v>
      </c>
    </row>
    <row r="103" spans="1:5" x14ac:dyDescent="0.35">
      <c r="A103" s="14"/>
    </row>
    <row r="104" spans="1:5" x14ac:dyDescent="0.35">
      <c r="A104" s="197" t="s">
        <v>83</v>
      </c>
      <c r="B104" s="197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1" t="s">
        <v>79</v>
      </c>
      <c r="B106" s="11" t="s">
        <v>84</v>
      </c>
      <c r="C106" s="12">
        <v>1018</v>
      </c>
      <c r="D106" s="12">
        <v>1480</v>
      </c>
      <c r="E106" s="13">
        <v>-0.31216216216216203</v>
      </c>
    </row>
    <row r="107" spans="1:5" x14ac:dyDescent="0.35">
      <c r="A107" s="192"/>
      <c r="B107" s="11" t="s">
        <v>85</v>
      </c>
      <c r="C107" s="12">
        <v>1660</v>
      </c>
      <c r="D107" s="12">
        <v>1071</v>
      </c>
      <c r="E107" s="13">
        <v>0.54995331465919695</v>
      </c>
    </row>
    <row r="108" spans="1:5" x14ac:dyDescent="0.35">
      <c r="A108" s="193"/>
      <c r="B108" s="11" t="s">
        <v>86</v>
      </c>
      <c r="C108" s="12">
        <v>158</v>
      </c>
      <c r="D108" s="12">
        <v>54</v>
      </c>
      <c r="E108" s="13">
        <v>1.92592592592593</v>
      </c>
    </row>
    <row r="109" spans="1:5" x14ac:dyDescent="0.35">
      <c r="A109" s="191" t="s">
        <v>82</v>
      </c>
      <c r="B109" s="11" t="s">
        <v>87</v>
      </c>
      <c r="C109" s="12">
        <v>43</v>
      </c>
      <c r="D109" s="12">
        <v>21</v>
      </c>
      <c r="E109" s="13">
        <v>1.0476190476190499</v>
      </c>
    </row>
    <row r="110" spans="1:5" x14ac:dyDescent="0.35">
      <c r="A110" s="193"/>
      <c r="B110" s="11" t="s">
        <v>86</v>
      </c>
      <c r="C110" s="12">
        <v>389</v>
      </c>
      <c r="D110" s="12">
        <v>544</v>
      </c>
      <c r="E110" s="13">
        <v>-0.284926470588235</v>
      </c>
    </row>
    <row r="111" spans="1:5" x14ac:dyDescent="0.35">
      <c r="A111" s="10" t="s">
        <v>80</v>
      </c>
      <c r="B111" s="15"/>
      <c r="C111" s="12">
        <v>13</v>
      </c>
      <c r="D111" s="12">
        <v>2</v>
      </c>
      <c r="E111" s="13">
        <v>5.5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1" t="s">
        <v>79</v>
      </c>
      <c r="B115" s="11" t="s">
        <v>84</v>
      </c>
      <c r="C115" s="12">
        <v>106</v>
      </c>
      <c r="D115" s="12">
        <v>106</v>
      </c>
      <c r="E115" s="13">
        <v>0</v>
      </c>
    </row>
    <row r="116" spans="1:5" x14ac:dyDescent="0.35">
      <c r="A116" s="192"/>
      <c r="B116" s="11" t="s">
        <v>85</v>
      </c>
      <c r="C116" s="12">
        <v>93</v>
      </c>
      <c r="D116" s="12">
        <v>87</v>
      </c>
      <c r="E116" s="13">
        <v>6.8965517241379296E-2</v>
      </c>
    </row>
    <row r="117" spans="1:5" x14ac:dyDescent="0.35">
      <c r="A117" s="193"/>
      <c r="B117" s="11" t="s">
        <v>86</v>
      </c>
      <c r="C117" s="12">
        <v>13</v>
      </c>
      <c r="D117" s="12">
        <v>4</v>
      </c>
      <c r="E117" s="13">
        <v>2.25</v>
      </c>
    </row>
    <row r="118" spans="1:5" x14ac:dyDescent="0.35">
      <c r="A118" s="191" t="s">
        <v>82</v>
      </c>
      <c r="B118" s="11" t="s">
        <v>87</v>
      </c>
      <c r="C118" s="12">
        <v>11</v>
      </c>
      <c r="D118" s="12">
        <v>7</v>
      </c>
      <c r="E118" s="13">
        <v>0.57142857142857095</v>
      </c>
    </row>
    <row r="119" spans="1:5" x14ac:dyDescent="0.35">
      <c r="A119" s="193"/>
      <c r="B119" s="11" t="s">
        <v>86</v>
      </c>
      <c r="C119" s="12">
        <v>22</v>
      </c>
      <c r="D119" s="12">
        <v>27</v>
      </c>
      <c r="E119" s="13">
        <v>-0.18518518518518501</v>
      </c>
    </row>
    <row r="120" spans="1:5" x14ac:dyDescent="0.35">
      <c r="A120" s="10" t="s">
        <v>80</v>
      </c>
      <c r="B120" s="15"/>
      <c r="C120" s="12">
        <v>0</v>
      </c>
      <c r="D120" s="12">
        <v>4</v>
      </c>
      <c r="E120" s="13">
        <v>-1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1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35">
      <c r="A125" s="193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35">
      <c r="A126" s="191" t="s">
        <v>93</v>
      </c>
      <c r="B126" s="11" t="s">
        <v>91</v>
      </c>
      <c r="C126" s="12">
        <v>259</v>
      </c>
      <c r="D126" s="12">
        <v>181</v>
      </c>
      <c r="E126" s="13">
        <v>0.43093922651933703</v>
      </c>
    </row>
    <row r="127" spans="1:5" x14ac:dyDescent="0.35">
      <c r="A127" s="193"/>
      <c r="B127" s="11" t="s">
        <v>92</v>
      </c>
      <c r="C127" s="12">
        <v>501</v>
      </c>
      <c r="D127" s="12">
        <v>410</v>
      </c>
      <c r="E127" s="13">
        <v>0.22195121951219501</v>
      </c>
    </row>
    <row r="128" spans="1:5" x14ac:dyDescent="0.35">
      <c r="A128" s="191" t="s">
        <v>94</v>
      </c>
      <c r="B128" s="11" t="s">
        <v>91</v>
      </c>
      <c r="C128" s="12">
        <v>20875</v>
      </c>
      <c r="D128" s="12">
        <v>2497</v>
      </c>
      <c r="E128" s="13">
        <v>7.36003203844614</v>
      </c>
    </row>
    <row r="129" spans="1:5" x14ac:dyDescent="0.35">
      <c r="A129" s="193"/>
      <c r="B129" s="11" t="s">
        <v>92</v>
      </c>
      <c r="C129" s="12">
        <v>2916</v>
      </c>
      <c r="D129" s="12">
        <v>2344</v>
      </c>
      <c r="E129" s="13">
        <v>0.24402730375426601</v>
      </c>
    </row>
    <row r="130" spans="1:5" x14ac:dyDescent="0.35">
      <c r="A130" s="191" t="s">
        <v>95</v>
      </c>
      <c r="B130" s="11" t="s">
        <v>91</v>
      </c>
      <c r="C130" s="16"/>
      <c r="D130" s="16"/>
      <c r="E130" s="13">
        <v>0</v>
      </c>
    </row>
    <row r="131" spans="1:5" x14ac:dyDescent="0.35">
      <c r="A131" s="193"/>
      <c r="B131" s="11" t="s">
        <v>92</v>
      </c>
      <c r="C131" s="16"/>
      <c r="D131" s="16"/>
      <c r="E131" s="13">
        <v>0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1" t="s">
        <v>97</v>
      </c>
      <c r="B135" s="11" t="s">
        <v>98</v>
      </c>
      <c r="C135" s="12">
        <v>100</v>
      </c>
      <c r="D135" s="12">
        <v>81</v>
      </c>
      <c r="E135" s="13">
        <v>0.234567901234568</v>
      </c>
    </row>
    <row r="136" spans="1:5" x14ac:dyDescent="0.35">
      <c r="A136" s="193"/>
      <c r="B136" s="11" t="s">
        <v>99</v>
      </c>
      <c r="C136" s="12">
        <v>15</v>
      </c>
      <c r="D136" s="12">
        <v>10</v>
      </c>
      <c r="E136" s="13">
        <v>0.5</v>
      </c>
    </row>
    <row r="137" spans="1:5" x14ac:dyDescent="0.35">
      <c r="A137" s="191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35">
      <c r="A138" s="193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35">
      <c r="A139" s="191" t="s">
        <v>101</v>
      </c>
      <c r="B139" s="11" t="s">
        <v>98</v>
      </c>
      <c r="C139" s="12">
        <v>5</v>
      </c>
      <c r="D139" s="12">
        <v>2</v>
      </c>
      <c r="E139" s="13">
        <v>1.5</v>
      </c>
    </row>
    <row r="140" spans="1:5" x14ac:dyDescent="0.35">
      <c r="A140" s="193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233</v>
      </c>
      <c r="D144" s="12">
        <v>186</v>
      </c>
      <c r="E144" s="13">
        <v>0.25268817204301097</v>
      </c>
    </row>
    <row r="145" spans="1:5" x14ac:dyDescent="0.35">
      <c r="A145" s="191" t="s">
        <v>105</v>
      </c>
      <c r="B145" s="11" t="s">
        <v>106</v>
      </c>
      <c r="C145" s="12">
        <v>12</v>
      </c>
      <c r="D145" s="12">
        <v>17</v>
      </c>
      <c r="E145" s="13">
        <v>-0.29411764705882298</v>
      </c>
    </row>
    <row r="146" spans="1:5" x14ac:dyDescent="0.35">
      <c r="A146" s="192"/>
      <c r="B146" s="11" t="s">
        <v>107</v>
      </c>
      <c r="C146" s="12">
        <v>93</v>
      </c>
      <c r="D146" s="12">
        <v>75</v>
      </c>
      <c r="E146" s="13">
        <v>0.24</v>
      </c>
    </row>
    <row r="147" spans="1:5" x14ac:dyDescent="0.35">
      <c r="A147" s="192"/>
      <c r="B147" s="11" t="s">
        <v>108</v>
      </c>
      <c r="C147" s="12">
        <v>16</v>
      </c>
      <c r="D147" s="12">
        <v>14</v>
      </c>
      <c r="E147" s="13">
        <v>0.14285714285714299</v>
      </c>
    </row>
    <row r="148" spans="1:5" x14ac:dyDescent="0.35">
      <c r="A148" s="192"/>
      <c r="B148" s="11" t="s">
        <v>109</v>
      </c>
      <c r="C148" s="12">
        <v>45</v>
      </c>
      <c r="D148" s="12">
        <v>19</v>
      </c>
      <c r="E148" s="13">
        <v>1.3684210526315801</v>
      </c>
    </row>
    <row r="149" spans="1:5" x14ac:dyDescent="0.35">
      <c r="A149" s="192"/>
      <c r="B149" s="11" t="s">
        <v>110</v>
      </c>
      <c r="C149" s="12">
        <v>57</v>
      </c>
      <c r="D149" s="12">
        <v>61</v>
      </c>
      <c r="E149" s="13">
        <v>-6.5573770491803296E-2</v>
      </c>
    </row>
    <row r="150" spans="1:5" x14ac:dyDescent="0.35">
      <c r="A150" s="193"/>
      <c r="B150" s="11" t="s">
        <v>111</v>
      </c>
      <c r="C150" s="12">
        <v>10</v>
      </c>
      <c r="D150" s="12">
        <v>0</v>
      </c>
      <c r="E150" s="13">
        <v>0</v>
      </c>
    </row>
    <row r="151" spans="1:5" x14ac:dyDescent="0.35">
      <c r="A151" s="191" t="s">
        <v>112</v>
      </c>
      <c r="B151" s="11" t="s">
        <v>113</v>
      </c>
      <c r="C151" s="12">
        <v>120</v>
      </c>
      <c r="D151" s="12">
        <v>78</v>
      </c>
      <c r="E151" s="13">
        <v>0.53846153846153799</v>
      </c>
    </row>
    <row r="152" spans="1:5" x14ac:dyDescent="0.35">
      <c r="A152" s="193"/>
      <c r="B152" s="11" t="s">
        <v>114</v>
      </c>
      <c r="C152" s="12">
        <v>93</v>
      </c>
      <c r="D152" s="12">
        <v>82</v>
      </c>
      <c r="E152" s="13">
        <v>0.134146341463415</v>
      </c>
    </row>
    <row r="153" spans="1:5" x14ac:dyDescent="0.35">
      <c r="A153" s="191" t="s">
        <v>115</v>
      </c>
      <c r="B153" s="11" t="s">
        <v>19</v>
      </c>
      <c r="C153" s="12">
        <v>26</v>
      </c>
      <c r="D153" s="12">
        <v>28</v>
      </c>
      <c r="E153" s="13">
        <v>-7.1428571428571397E-2</v>
      </c>
    </row>
    <row r="154" spans="1:5" x14ac:dyDescent="0.35">
      <c r="A154" s="193"/>
      <c r="B154" s="11" t="s">
        <v>23</v>
      </c>
      <c r="C154" s="12">
        <v>46</v>
      </c>
      <c r="D154" s="12">
        <v>26</v>
      </c>
      <c r="E154" s="13">
        <v>0.76923076923076905</v>
      </c>
    </row>
    <row r="155" spans="1:5" x14ac:dyDescent="0.35">
      <c r="A155" s="10" t="s">
        <v>116</v>
      </c>
      <c r="B155" s="15"/>
      <c r="C155" s="16"/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1" t="s">
        <v>118</v>
      </c>
      <c r="B159" s="11" t="s">
        <v>119</v>
      </c>
      <c r="C159" s="12">
        <v>988</v>
      </c>
      <c r="D159" s="12">
        <v>984</v>
      </c>
      <c r="E159" s="13">
        <v>4.0650406504065002E-3</v>
      </c>
    </row>
    <row r="160" spans="1:5" x14ac:dyDescent="0.35">
      <c r="A160" s="192"/>
      <c r="B160" s="11" t="s">
        <v>120</v>
      </c>
      <c r="C160" s="12">
        <v>431</v>
      </c>
      <c r="D160" s="12">
        <v>325</v>
      </c>
      <c r="E160" s="13">
        <v>0.32615384615384602</v>
      </c>
    </row>
    <row r="161" spans="1:5" x14ac:dyDescent="0.35">
      <c r="A161" s="192"/>
      <c r="B161" s="11" t="s">
        <v>121</v>
      </c>
      <c r="C161" s="12">
        <v>487</v>
      </c>
      <c r="D161" s="12">
        <v>406</v>
      </c>
      <c r="E161" s="13">
        <v>0.199507389162561</v>
      </c>
    </row>
    <row r="162" spans="1:5" x14ac:dyDescent="0.35">
      <c r="A162" s="192"/>
      <c r="B162" s="11" t="s">
        <v>122</v>
      </c>
      <c r="C162" s="12">
        <v>92</v>
      </c>
      <c r="D162" s="12">
        <v>130</v>
      </c>
      <c r="E162" s="13">
        <v>-0.29230769230769199</v>
      </c>
    </row>
    <row r="163" spans="1:5" x14ac:dyDescent="0.35">
      <c r="A163" s="192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2"/>
      <c r="B164" s="11" t="s">
        <v>124</v>
      </c>
      <c r="C164" s="12">
        <v>25</v>
      </c>
      <c r="D164" s="12">
        <v>100</v>
      </c>
      <c r="E164" s="13">
        <v>-0.75</v>
      </c>
    </row>
    <row r="165" spans="1:5" x14ac:dyDescent="0.35">
      <c r="A165" s="192"/>
      <c r="B165" s="11" t="s">
        <v>125</v>
      </c>
      <c r="C165" s="12">
        <v>3001</v>
      </c>
      <c r="D165" s="12">
        <v>2214</v>
      </c>
      <c r="E165" s="13">
        <v>0.35546522131887998</v>
      </c>
    </row>
    <row r="166" spans="1:5" x14ac:dyDescent="0.35">
      <c r="A166" s="192"/>
      <c r="B166" s="11" t="s">
        <v>126</v>
      </c>
      <c r="C166" s="12">
        <v>13</v>
      </c>
      <c r="D166" s="12">
        <v>0</v>
      </c>
      <c r="E166" s="13">
        <v>0</v>
      </c>
    </row>
    <row r="167" spans="1:5" x14ac:dyDescent="0.35">
      <c r="A167" s="192"/>
      <c r="B167" s="11" t="s">
        <v>127</v>
      </c>
      <c r="C167" s="12">
        <v>189</v>
      </c>
      <c r="D167" s="12">
        <v>151</v>
      </c>
      <c r="E167" s="13">
        <v>0.25165562913907302</v>
      </c>
    </row>
    <row r="168" spans="1:5" x14ac:dyDescent="0.35">
      <c r="A168" s="192"/>
      <c r="B168" s="11" t="s">
        <v>128</v>
      </c>
      <c r="C168" s="12">
        <v>381</v>
      </c>
      <c r="D168" s="12">
        <v>218</v>
      </c>
      <c r="E168" s="13">
        <v>0.74770642201834903</v>
      </c>
    </row>
    <row r="169" spans="1:5" x14ac:dyDescent="0.35">
      <c r="A169" s="192"/>
      <c r="B169" s="11" t="s">
        <v>129</v>
      </c>
      <c r="C169" s="12">
        <v>39</v>
      </c>
      <c r="D169" s="12">
        <v>53</v>
      </c>
      <c r="E169" s="13">
        <v>-0.26415094339622602</v>
      </c>
    </row>
    <row r="170" spans="1:5" x14ac:dyDescent="0.35">
      <c r="A170" s="192"/>
      <c r="B170" s="11" t="s">
        <v>130</v>
      </c>
      <c r="C170" s="12">
        <v>539</v>
      </c>
      <c r="D170" s="12">
        <v>399</v>
      </c>
      <c r="E170" s="13">
        <v>0.35087719298245601</v>
      </c>
    </row>
    <row r="171" spans="1:5" x14ac:dyDescent="0.35">
      <c r="A171" s="192"/>
      <c r="B171" s="11" t="s">
        <v>131</v>
      </c>
      <c r="C171" s="12">
        <v>29</v>
      </c>
      <c r="D171" s="12">
        <v>10</v>
      </c>
      <c r="E171" s="13">
        <v>1.9</v>
      </c>
    </row>
    <row r="172" spans="1:5" x14ac:dyDescent="0.35">
      <c r="A172" s="192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35">
      <c r="A173" s="192"/>
      <c r="B173" s="11" t="s">
        <v>133</v>
      </c>
      <c r="C173" s="12">
        <v>6</v>
      </c>
      <c r="D173" s="12">
        <v>2</v>
      </c>
      <c r="E173" s="13">
        <v>2</v>
      </c>
    </row>
    <row r="174" spans="1:5" x14ac:dyDescent="0.35">
      <c r="A174" s="192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35">
      <c r="A175" s="192"/>
      <c r="B175" s="11" t="s">
        <v>135</v>
      </c>
      <c r="C175" s="12">
        <v>12</v>
      </c>
      <c r="D175" s="12">
        <v>12</v>
      </c>
      <c r="E175" s="13">
        <v>0</v>
      </c>
    </row>
    <row r="176" spans="1:5" x14ac:dyDescent="0.35">
      <c r="A176" s="192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35">
      <c r="A177" s="192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35">
      <c r="A178" s="192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35">
      <c r="A179" s="192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35">
      <c r="A180" s="192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35">
      <c r="A181" s="192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35">
      <c r="A182" s="192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35">
      <c r="A183" s="192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92"/>
      <c r="B184" s="11" t="s">
        <v>144</v>
      </c>
      <c r="C184" s="12">
        <v>32</v>
      </c>
      <c r="D184" s="12">
        <v>0</v>
      </c>
      <c r="E184" s="13">
        <v>0</v>
      </c>
    </row>
    <row r="185" spans="1:5" x14ac:dyDescent="0.35">
      <c r="A185" s="192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35">
      <c r="A186" s="192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35">
      <c r="A187" s="192"/>
      <c r="B187" s="11" t="s">
        <v>147</v>
      </c>
      <c r="C187" s="12">
        <v>71</v>
      </c>
      <c r="D187" s="12">
        <v>0</v>
      </c>
      <c r="E187" s="13">
        <v>0</v>
      </c>
    </row>
    <row r="188" spans="1:5" x14ac:dyDescent="0.35">
      <c r="A188" s="192"/>
      <c r="B188" s="11" t="s">
        <v>148</v>
      </c>
      <c r="C188" s="12">
        <v>17</v>
      </c>
      <c r="D188" s="12">
        <v>0</v>
      </c>
      <c r="E188" s="13">
        <v>0</v>
      </c>
    </row>
    <row r="189" spans="1:5" x14ac:dyDescent="0.35">
      <c r="A189" s="192"/>
      <c r="B189" s="11" t="s">
        <v>149</v>
      </c>
      <c r="C189" s="12">
        <v>4</v>
      </c>
      <c r="D189" s="12">
        <v>0</v>
      </c>
      <c r="E189" s="13">
        <v>0</v>
      </c>
    </row>
    <row r="190" spans="1:5" x14ac:dyDescent="0.35">
      <c r="A190" s="192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35">
      <c r="A191" s="192"/>
      <c r="B191" s="11" t="s">
        <v>151</v>
      </c>
      <c r="C191" s="12">
        <v>514</v>
      </c>
      <c r="D191" s="12">
        <v>0</v>
      </c>
      <c r="E191" s="13">
        <v>0</v>
      </c>
    </row>
    <row r="192" spans="1:5" x14ac:dyDescent="0.35">
      <c r="A192" s="192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35">
      <c r="A193" s="192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35">
      <c r="A194" s="192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92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35">
      <c r="A196" s="192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35">
      <c r="A197" s="192"/>
      <c r="B197" s="11" t="s">
        <v>157</v>
      </c>
      <c r="C197" s="12">
        <v>50</v>
      </c>
      <c r="D197" s="12">
        <v>0</v>
      </c>
      <c r="E197" s="13">
        <v>0</v>
      </c>
    </row>
    <row r="198" spans="1:5" x14ac:dyDescent="0.35">
      <c r="A198" s="192"/>
      <c r="B198" s="11" t="s">
        <v>158</v>
      </c>
      <c r="C198" s="12">
        <v>25</v>
      </c>
      <c r="D198" s="12">
        <v>0</v>
      </c>
      <c r="E198" s="13">
        <v>0</v>
      </c>
    </row>
    <row r="199" spans="1:5" x14ac:dyDescent="0.35">
      <c r="A199" s="192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35">
      <c r="A200" s="193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35">
      <c r="A201" s="191" t="s">
        <v>161</v>
      </c>
      <c r="B201" s="11" t="s">
        <v>162</v>
      </c>
      <c r="C201" s="12">
        <v>988</v>
      </c>
      <c r="D201" s="12">
        <v>984</v>
      </c>
      <c r="E201" s="13">
        <v>4.0650406504065002E-3</v>
      </c>
    </row>
    <row r="202" spans="1:5" x14ac:dyDescent="0.35">
      <c r="A202" s="192"/>
      <c r="B202" s="11" t="s">
        <v>120</v>
      </c>
      <c r="C202" s="12">
        <v>431</v>
      </c>
      <c r="D202" s="12">
        <v>325</v>
      </c>
      <c r="E202" s="13">
        <v>0.32615384615384602</v>
      </c>
    </row>
    <row r="203" spans="1:5" x14ac:dyDescent="0.35">
      <c r="A203" s="192"/>
      <c r="B203" s="11" t="s">
        <v>163</v>
      </c>
      <c r="C203" s="12">
        <v>487</v>
      </c>
      <c r="D203" s="12">
        <v>406</v>
      </c>
      <c r="E203" s="13">
        <v>0.199507389162561</v>
      </c>
    </row>
    <row r="204" spans="1:5" x14ac:dyDescent="0.35">
      <c r="A204" s="192"/>
      <c r="B204" s="11" t="s">
        <v>122</v>
      </c>
      <c r="C204" s="12">
        <v>92</v>
      </c>
      <c r="D204" s="12">
        <v>130</v>
      </c>
      <c r="E204" s="13">
        <v>-0.29230769230769199</v>
      </c>
    </row>
    <row r="205" spans="1:5" x14ac:dyDescent="0.35">
      <c r="A205" s="192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2"/>
      <c r="B206" s="11" t="s">
        <v>124</v>
      </c>
      <c r="C206" s="12">
        <v>25</v>
      </c>
      <c r="D206" s="12">
        <v>100</v>
      </c>
      <c r="E206" s="13">
        <v>-0.75</v>
      </c>
    </row>
    <row r="207" spans="1:5" x14ac:dyDescent="0.35">
      <c r="A207" s="192"/>
      <c r="B207" s="11" t="s">
        <v>125</v>
      </c>
      <c r="C207" s="12">
        <v>180</v>
      </c>
      <c r="D207" s="12">
        <v>2214</v>
      </c>
      <c r="E207" s="13">
        <v>-0.91869918699187003</v>
      </c>
    </row>
    <row r="208" spans="1:5" x14ac:dyDescent="0.35">
      <c r="A208" s="192"/>
      <c r="B208" s="11" t="s">
        <v>164</v>
      </c>
      <c r="C208" s="12">
        <v>13</v>
      </c>
      <c r="D208" s="12">
        <v>0</v>
      </c>
      <c r="E208" s="13">
        <v>0</v>
      </c>
    </row>
    <row r="209" spans="1:5" x14ac:dyDescent="0.35">
      <c r="A209" s="192"/>
      <c r="B209" s="11" t="s">
        <v>127</v>
      </c>
      <c r="C209" s="12">
        <v>189</v>
      </c>
      <c r="D209" s="12">
        <v>151</v>
      </c>
      <c r="E209" s="13">
        <v>0.25165562913907302</v>
      </c>
    </row>
    <row r="210" spans="1:5" x14ac:dyDescent="0.35">
      <c r="A210" s="192"/>
      <c r="B210" s="11" t="s">
        <v>165</v>
      </c>
      <c r="C210" s="12">
        <v>321</v>
      </c>
      <c r="D210" s="12">
        <v>218</v>
      </c>
      <c r="E210" s="13">
        <v>0.47247706422018299</v>
      </c>
    </row>
    <row r="211" spans="1:5" x14ac:dyDescent="0.35">
      <c r="A211" s="192"/>
      <c r="B211" s="11" t="s">
        <v>129</v>
      </c>
      <c r="C211" s="12">
        <v>39</v>
      </c>
      <c r="D211" s="12">
        <v>53</v>
      </c>
      <c r="E211" s="13">
        <v>-0.26415094339622602</v>
      </c>
    </row>
    <row r="212" spans="1:5" x14ac:dyDescent="0.35">
      <c r="A212" s="192"/>
      <c r="B212" s="11" t="s">
        <v>130</v>
      </c>
      <c r="C212" s="12">
        <v>139</v>
      </c>
      <c r="D212" s="12">
        <v>399</v>
      </c>
      <c r="E212" s="13">
        <v>-0.651629072681704</v>
      </c>
    </row>
    <row r="213" spans="1:5" x14ac:dyDescent="0.35">
      <c r="A213" s="192"/>
      <c r="B213" s="11" t="s">
        <v>131</v>
      </c>
      <c r="C213" s="12">
        <v>29</v>
      </c>
      <c r="D213" s="12">
        <v>10</v>
      </c>
      <c r="E213" s="13">
        <v>1.9</v>
      </c>
    </row>
    <row r="214" spans="1:5" x14ac:dyDescent="0.35">
      <c r="A214" s="192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92"/>
      <c r="B215" s="11" t="s">
        <v>133</v>
      </c>
      <c r="C215" s="12">
        <v>6</v>
      </c>
      <c r="D215" s="12">
        <v>2</v>
      </c>
      <c r="E215" s="13">
        <v>2</v>
      </c>
    </row>
    <row r="216" spans="1:5" x14ac:dyDescent="0.35">
      <c r="A216" s="192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35">
      <c r="A217" s="192"/>
      <c r="B217" s="11" t="s">
        <v>135</v>
      </c>
      <c r="C217" s="12">
        <v>12</v>
      </c>
      <c r="D217" s="12">
        <v>12</v>
      </c>
      <c r="E217" s="13">
        <v>0</v>
      </c>
    </row>
    <row r="218" spans="1:5" x14ac:dyDescent="0.35">
      <c r="A218" s="192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35">
      <c r="A219" s="192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35">
      <c r="A220" s="192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35">
      <c r="A221" s="192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35">
      <c r="A222" s="192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35">
      <c r="A223" s="192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35">
      <c r="A224" s="192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35">
      <c r="A225" s="192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2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35">
      <c r="A227" s="192"/>
      <c r="B227" s="11" t="s">
        <v>167</v>
      </c>
      <c r="C227" s="12">
        <v>32</v>
      </c>
      <c r="D227" s="12">
        <v>0</v>
      </c>
      <c r="E227" s="13">
        <v>0</v>
      </c>
    </row>
    <row r="228" spans="1:5" x14ac:dyDescent="0.35">
      <c r="A228" s="192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35">
      <c r="A229" s="192"/>
      <c r="B229" s="11" t="s">
        <v>147</v>
      </c>
      <c r="C229" s="12">
        <v>71</v>
      </c>
      <c r="D229" s="12">
        <v>0</v>
      </c>
      <c r="E229" s="13">
        <v>0</v>
      </c>
    </row>
    <row r="230" spans="1:5" x14ac:dyDescent="0.35">
      <c r="A230" s="192"/>
      <c r="B230" s="11" t="s">
        <v>148</v>
      </c>
      <c r="C230" s="12">
        <v>17</v>
      </c>
      <c r="D230" s="12">
        <v>0</v>
      </c>
      <c r="E230" s="13">
        <v>0</v>
      </c>
    </row>
    <row r="231" spans="1:5" x14ac:dyDescent="0.35">
      <c r="A231" s="192"/>
      <c r="B231" s="11" t="s">
        <v>149</v>
      </c>
      <c r="C231" s="12">
        <v>4</v>
      </c>
      <c r="D231" s="12">
        <v>0</v>
      </c>
      <c r="E231" s="13">
        <v>0</v>
      </c>
    </row>
    <row r="232" spans="1:5" x14ac:dyDescent="0.35">
      <c r="A232" s="192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35">
      <c r="A233" s="192"/>
      <c r="B233" s="11" t="s">
        <v>151</v>
      </c>
      <c r="C233" s="12">
        <v>514</v>
      </c>
      <c r="D233" s="12">
        <v>0</v>
      </c>
      <c r="E233" s="13">
        <v>0</v>
      </c>
    </row>
    <row r="234" spans="1:5" x14ac:dyDescent="0.35">
      <c r="A234" s="192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35">
      <c r="A235" s="192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35">
      <c r="A236" s="192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92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35">
      <c r="A238" s="192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35">
      <c r="A239" s="192"/>
      <c r="B239" s="11" t="s">
        <v>157</v>
      </c>
      <c r="C239" s="12">
        <v>50</v>
      </c>
      <c r="D239" s="12">
        <v>0</v>
      </c>
      <c r="E239" s="13">
        <v>0</v>
      </c>
    </row>
    <row r="240" spans="1:5" x14ac:dyDescent="0.35">
      <c r="A240" s="192"/>
      <c r="B240" s="11" t="s">
        <v>158</v>
      </c>
      <c r="C240" s="12">
        <v>25</v>
      </c>
      <c r="D240" s="12">
        <v>0</v>
      </c>
      <c r="E240" s="13">
        <v>0</v>
      </c>
    </row>
    <row r="241" spans="1:5" x14ac:dyDescent="0.35">
      <c r="A241" s="192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3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0</v>
      </c>
      <c r="D246" s="12">
        <v>1</v>
      </c>
      <c r="E246" s="13">
        <v>-1</v>
      </c>
    </row>
    <row r="247" spans="1:5" x14ac:dyDescent="0.35">
      <c r="A247" s="10" t="s">
        <v>170</v>
      </c>
      <c r="B247" s="15"/>
      <c r="C247" s="12">
        <v>0</v>
      </c>
      <c r="D247" s="12">
        <v>8</v>
      </c>
      <c r="E247" s="13">
        <v>-1</v>
      </c>
    </row>
    <row r="248" spans="1:5" x14ac:dyDescent="0.35">
      <c r="A248" s="10" t="s">
        <v>171</v>
      </c>
      <c r="B248" s="15"/>
      <c r="C248" s="12">
        <v>6</v>
      </c>
      <c r="D248" s="12">
        <v>3</v>
      </c>
      <c r="E248" s="13">
        <v>1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63</v>
      </c>
      <c r="D252" s="12">
        <v>297</v>
      </c>
      <c r="E252" s="13">
        <v>-0.78787878787878796</v>
      </c>
    </row>
    <row r="253" spans="1:5" x14ac:dyDescent="0.35">
      <c r="A253" s="191" t="s">
        <v>174</v>
      </c>
      <c r="B253" s="11" t="s">
        <v>175</v>
      </c>
      <c r="C253" s="12">
        <v>0</v>
      </c>
      <c r="D253" s="12">
        <v>0</v>
      </c>
      <c r="E253" s="13">
        <v>0</v>
      </c>
    </row>
    <row r="254" spans="1:5" x14ac:dyDescent="0.35">
      <c r="A254" s="192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35">
      <c r="A255" s="193"/>
      <c r="B255" s="11" t="s">
        <v>177</v>
      </c>
      <c r="C255" s="16"/>
      <c r="D255" s="12">
        <v>0</v>
      </c>
      <c r="E255" s="13">
        <v>0</v>
      </c>
    </row>
    <row r="256" spans="1:5" x14ac:dyDescent="0.35">
      <c r="A256" s="10" t="s">
        <v>178</v>
      </c>
      <c r="B256" s="15"/>
      <c r="C256" s="12">
        <v>10</v>
      </c>
      <c r="D256" s="12">
        <v>0</v>
      </c>
      <c r="E256" s="13">
        <v>0</v>
      </c>
    </row>
    <row r="257" spans="1:5" x14ac:dyDescent="0.35">
      <c r="A257" s="10" t="s">
        <v>179</v>
      </c>
      <c r="B257" s="15"/>
      <c r="C257" s="12">
        <v>7</v>
      </c>
      <c r="D257" s="12">
        <v>17</v>
      </c>
      <c r="E257" s="13">
        <v>-0.58823529411764697</v>
      </c>
    </row>
    <row r="258" spans="1:5" x14ac:dyDescent="0.35">
      <c r="A258" s="10" t="s">
        <v>111</v>
      </c>
      <c r="B258" s="15"/>
      <c r="C258" s="12">
        <v>8</v>
      </c>
      <c r="D258" s="12">
        <v>6</v>
      </c>
      <c r="E258" s="13">
        <v>0.33333333333333298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55</v>
      </c>
      <c r="D262" s="12">
        <v>26</v>
      </c>
      <c r="E262" s="13">
        <v>1.1153846153846201</v>
      </c>
    </row>
    <row r="263" spans="1:5" x14ac:dyDescent="0.35">
      <c r="A263" s="191" t="s">
        <v>69</v>
      </c>
      <c r="B263" s="11" t="s">
        <v>182</v>
      </c>
      <c r="C263" s="12">
        <v>66</v>
      </c>
      <c r="D263" s="12">
        <v>69</v>
      </c>
      <c r="E263" s="13">
        <v>-4.3478260869565202E-2</v>
      </c>
    </row>
    <row r="264" spans="1:5" x14ac:dyDescent="0.35">
      <c r="A264" s="193"/>
      <c r="B264" s="11" t="s">
        <v>111</v>
      </c>
      <c r="C264" s="12">
        <v>10</v>
      </c>
      <c r="D264" s="12">
        <v>9</v>
      </c>
      <c r="E264" s="13">
        <v>0.11111111111111099</v>
      </c>
    </row>
    <row r="265" spans="1:5" x14ac:dyDescent="0.3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45</v>
      </c>
      <c r="D266" s="12">
        <v>37</v>
      </c>
      <c r="E266" s="13">
        <v>0.21621621621621601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1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35">
      <c r="A272" s="193"/>
      <c r="B272" s="11" t="s">
        <v>189</v>
      </c>
      <c r="C272" s="12">
        <v>36</v>
      </c>
      <c r="D272" s="12">
        <v>44</v>
      </c>
      <c r="E272" s="13">
        <v>-0.18181818181818199</v>
      </c>
    </row>
    <row r="273" spans="1:5" x14ac:dyDescent="0.35">
      <c r="A273" s="10" t="s">
        <v>190</v>
      </c>
      <c r="B273" s="15"/>
      <c r="C273" s="12">
        <v>90</v>
      </c>
      <c r="D273" s="12">
        <v>47</v>
      </c>
      <c r="E273" s="13">
        <v>0.91489361702127703</v>
      </c>
    </row>
    <row r="274" spans="1:5" x14ac:dyDescent="0.3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8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89"/>
      <c r="B284" s="11" t="s">
        <v>200</v>
      </c>
      <c r="C284" s="12">
        <v>0</v>
      </c>
      <c r="D284" s="12">
        <v>0</v>
      </c>
      <c r="E284" s="21">
        <v>0</v>
      </c>
    </row>
    <row r="285" spans="1:5" x14ac:dyDescent="0.35">
      <c r="A285" s="190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35">
      <c r="A286" s="188" t="s">
        <v>202</v>
      </c>
      <c r="B286" s="11" t="s">
        <v>203</v>
      </c>
      <c r="C286" s="12">
        <v>26</v>
      </c>
      <c r="D286" s="12">
        <v>2</v>
      </c>
      <c r="E286" s="21">
        <v>0</v>
      </c>
    </row>
    <row r="287" spans="1:5" x14ac:dyDescent="0.35">
      <c r="A287" s="189"/>
      <c r="B287" s="11" t="s">
        <v>204</v>
      </c>
      <c r="C287" s="12">
        <v>91</v>
      </c>
      <c r="D287" s="12">
        <v>89</v>
      </c>
      <c r="E287" s="21">
        <v>0</v>
      </c>
    </row>
    <row r="288" spans="1:5" x14ac:dyDescent="0.35">
      <c r="A288" s="190"/>
      <c r="B288" s="11" t="s">
        <v>205</v>
      </c>
      <c r="C288" s="12">
        <v>86</v>
      </c>
      <c r="D288" s="12">
        <v>11</v>
      </c>
      <c r="E288" s="21">
        <v>28</v>
      </c>
    </row>
    <row r="289" spans="1:5" x14ac:dyDescent="0.35">
      <c r="A289" s="20" t="s">
        <v>206</v>
      </c>
      <c r="B289" s="11" t="s">
        <v>207</v>
      </c>
      <c r="C289" s="12">
        <v>5</v>
      </c>
      <c r="D289" s="12">
        <v>4</v>
      </c>
      <c r="E289" s="21">
        <v>2</v>
      </c>
    </row>
    <row r="290" spans="1:5" x14ac:dyDescent="0.35">
      <c r="A290" s="188" t="s">
        <v>208</v>
      </c>
      <c r="B290" s="11" t="s">
        <v>209</v>
      </c>
      <c r="C290" s="12">
        <v>156</v>
      </c>
      <c r="D290" s="12">
        <v>7</v>
      </c>
      <c r="E290" s="21">
        <v>0</v>
      </c>
    </row>
    <row r="291" spans="1:5" x14ac:dyDescent="0.35">
      <c r="A291" s="189"/>
      <c r="B291" s="11" t="s">
        <v>210</v>
      </c>
      <c r="C291" s="12">
        <v>21</v>
      </c>
      <c r="D291" s="12">
        <v>11</v>
      </c>
      <c r="E291" s="21">
        <v>0</v>
      </c>
    </row>
    <row r="292" spans="1:5" x14ac:dyDescent="0.35">
      <c r="A292" s="190"/>
      <c r="B292" s="11" t="s">
        <v>211</v>
      </c>
      <c r="C292" s="12">
        <v>21</v>
      </c>
      <c r="D292" s="12">
        <v>24</v>
      </c>
      <c r="E292" s="21">
        <v>0</v>
      </c>
    </row>
    <row r="293" spans="1:5" x14ac:dyDescent="0.3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35">
      <c r="A294" s="188" t="s">
        <v>214</v>
      </c>
      <c r="B294" s="11" t="s">
        <v>205</v>
      </c>
      <c r="C294" s="12">
        <v>153</v>
      </c>
      <c r="D294" s="12">
        <v>74</v>
      </c>
      <c r="E294" s="21">
        <v>32</v>
      </c>
    </row>
    <row r="295" spans="1:5" x14ac:dyDescent="0.35">
      <c r="A295" s="189"/>
      <c r="B295" s="11" t="s">
        <v>215</v>
      </c>
      <c r="C295" s="12">
        <v>54</v>
      </c>
      <c r="D295" s="12">
        <v>73</v>
      </c>
      <c r="E295" s="21">
        <v>22</v>
      </c>
    </row>
    <row r="296" spans="1:5" x14ac:dyDescent="0.35">
      <c r="A296" s="190"/>
      <c r="B296" s="11" t="s">
        <v>216</v>
      </c>
      <c r="C296" s="12">
        <v>2</v>
      </c>
      <c r="D296" s="12">
        <v>0</v>
      </c>
      <c r="E296" s="21">
        <v>27</v>
      </c>
    </row>
    <row r="297" spans="1:5" x14ac:dyDescent="0.35">
      <c r="A297" s="188" t="s">
        <v>217</v>
      </c>
      <c r="B297" s="11" t="s">
        <v>218</v>
      </c>
      <c r="C297" s="12">
        <v>260</v>
      </c>
      <c r="D297" s="12">
        <v>69</v>
      </c>
      <c r="E297" s="21">
        <v>172</v>
      </c>
    </row>
    <row r="298" spans="1:5" x14ac:dyDescent="0.35">
      <c r="A298" s="189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89"/>
      <c r="B299" s="11" t="s">
        <v>220</v>
      </c>
      <c r="C299" s="12">
        <v>475</v>
      </c>
      <c r="D299" s="12">
        <v>517</v>
      </c>
      <c r="E299" s="21">
        <v>365</v>
      </c>
    </row>
    <row r="300" spans="1:5" x14ac:dyDescent="0.35">
      <c r="A300" s="189"/>
      <c r="B300" s="11" t="s">
        <v>221</v>
      </c>
      <c r="C300" s="12">
        <v>1175</v>
      </c>
      <c r="D300" s="12">
        <v>904</v>
      </c>
      <c r="E300" s="21">
        <v>0</v>
      </c>
    </row>
    <row r="301" spans="1:5" x14ac:dyDescent="0.35">
      <c r="A301" s="189"/>
      <c r="B301" s="11" t="s">
        <v>222</v>
      </c>
      <c r="C301" s="12">
        <v>204</v>
      </c>
      <c r="D301" s="12">
        <v>11</v>
      </c>
      <c r="E301" s="21">
        <v>2</v>
      </c>
    </row>
    <row r="302" spans="1:5" x14ac:dyDescent="0.35">
      <c r="A302" s="189"/>
      <c r="B302" s="11" t="s">
        <v>223</v>
      </c>
      <c r="C302" s="12">
        <v>639</v>
      </c>
      <c r="D302" s="12">
        <v>707</v>
      </c>
      <c r="E302" s="21">
        <v>489</v>
      </c>
    </row>
    <row r="303" spans="1:5" x14ac:dyDescent="0.35">
      <c r="A303" s="189"/>
      <c r="B303" s="11" t="s">
        <v>224</v>
      </c>
      <c r="C303" s="12">
        <v>214</v>
      </c>
      <c r="D303" s="12">
        <v>194</v>
      </c>
      <c r="E303" s="21">
        <v>0</v>
      </c>
    </row>
    <row r="304" spans="1:5" x14ac:dyDescent="0.35">
      <c r="A304" s="189"/>
      <c r="B304" s="11" t="s">
        <v>225</v>
      </c>
      <c r="C304" s="12">
        <v>16</v>
      </c>
      <c r="D304" s="12">
        <v>10</v>
      </c>
      <c r="E304" s="21">
        <v>8</v>
      </c>
    </row>
    <row r="305" spans="1:5" x14ac:dyDescent="0.35">
      <c r="A305" s="189"/>
      <c r="B305" s="11" t="s">
        <v>226</v>
      </c>
      <c r="C305" s="12">
        <v>432</v>
      </c>
      <c r="D305" s="12">
        <v>50</v>
      </c>
      <c r="E305" s="21">
        <v>301</v>
      </c>
    </row>
    <row r="306" spans="1:5" x14ac:dyDescent="0.35">
      <c r="A306" s="189"/>
      <c r="B306" s="11" t="s">
        <v>227</v>
      </c>
      <c r="C306" s="12">
        <v>0</v>
      </c>
      <c r="D306" s="12">
        <v>0</v>
      </c>
      <c r="E306" s="21">
        <v>1</v>
      </c>
    </row>
    <row r="307" spans="1:5" x14ac:dyDescent="0.35">
      <c r="A307" s="189"/>
      <c r="B307" s="11" t="s">
        <v>228</v>
      </c>
      <c r="C307" s="12">
        <v>0</v>
      </c>
      <c r="D307" s="12">
        <v>0</v>
      </c>
      <c r="E307" s="21">
        <v>0</v>
      </c>
    </row>
    <row r="308" spans="1:5" x14ac:dyDescent="0.35">
      <c r="A308" s="189"/>
      <c r="B308" s="11" t="s">
        <v>229</v>
      </c>
      <c r="C308" s="12">
        <v>0</v>
      </c>
      <c r="D308" s="12">
        <v>0</v>
      </c>
      <c r="E308" s="21">
        <v>0</v>
      </c>
    </row>
    <row r="309" spans="1:5" x14ac:dyDescent="0.35">
      <c r="A309" s="189"/>
      <c r="B309" s="11" t="s">
        <v>230</v>
      </c>
      <c r="C309" s="12">
        <v>0</v>
      </c>
      <c r="D309" s="12">
        <v>0</v>
      </c>
      <c r="E309" s="21">
        <v>0</v>
      </c>
    </row>
    <row r="310" spans="1:5" x14ac:dyDescent="0.35">
      <c r="A310" s="189"/>
      <c r="B310" s="11" t="s">
        <v>231</v>
      </c>
      <c r="C310" s="12">
        <v>9</v>
      </c>
      <c r="D310" s="12">
        <v>9</v>
      </c>
      <c r="E310" s="21">
        <v>7</v>
      </c>
    </row>
    <row r="311" spans="1:5" x14ac:dyDescent="0.35">
      <c r="A311" s="190"/>
      <c r="B311" s="11" t="s">
        <v>232</v>
      </c>
      <c r="C311" s="12">
        <v>27</v>
      </c>
      <c r="D311" s="12">
        <v>14</v>
      </c>
      <c r="E311" s="21">
        <v>0</v>
      </c>
    </row>
    <row r="312" spans="1:5" x14ac:dyDescent="0.35">
      <c r="A312" s="188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35">
      <c r="A313" s="189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35">
      <c r="A314" s="189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89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89"/>
      <c r="B316" s="11" t="s">
        <v>238</v>
      </c>
      <c r="C316" s="12">
        <v>90</v>
      </c>
      <c r="D316" s="12">
        <v>63</v>
      </c>
      <c r="E316" s="21">
        <v>11</v>
      </c>
    </row>
    <row r="317" spans="1:5" x14ac:dyDescent="0.35">
      <c r="A317" s="189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35">
      <c r="A318" s="189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35">
      <c r="A319" s="189"/>
      <c r="B319" s="11" t="s">
        <v>241</v>
      </c>
      <c r="C319" s="12">
        <v>405</v>
      </c>
      <c r="D319" s="12">
        <v>436</v>
      </c>
      <c r="E319" s="21">
        <v>34</v>
      </c>
    </row>
    <row r="320" spans="1:5" x14ac:dyDescent="0.35">
      <c r="A320" s="189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35">
      <c r="A321" s="189"/>
      <c r="B321" s="11" t="s">
        <v>243</v>
      </c>
      <c r="C321" s="12">
        <v>0</v>
      </c>
      <c r="D321" s="12">
        <v>0</v>
      </c>
      <c r="E321" s="21">
        <v>0</v>
      </c>
    </row>
    <row r="322" spans="1:5" x14ac:dyDescent="0.35">
      <c r="A322" s="189"/>
      <c r="B322" s="11" t="s">
        <v>244</v>
      </c>
      <c r="C322" s="12">
        <v>13</v>
      </c>
      <c r="D322" s="12">
        <v>10</v>
      </c>
      <c r="E322" s="21">
        <v>3</v>
      </c>
    </row>
    <row r="323" spans="1:5" x14ac:dyDescent="0.35">
      <c r="A323" s="189"/>
      <c r="B323" s="11" t="s">
        <v>245</v>
      </c>
      <c r="C323" s="12">
        <v>10</v>
      </c>
      <c r="D323" s="12">
        <v>6</v>
      </c>
      <c r="E323" s="21">
        <v>1</v>
      </c>
    </row>
    <row r="324" spans="1:5" x14ac:dyDescent="0.35">
      <c r="A324" s="189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89"/>
      <c r="B325" s="11" t="s">
        <v>247</v>
      </c>
      <c r="C325" s="12">
        <v>0</v>
      </c>
      <c r="D325" s="12">
        <v>0</v>
      </c>
      <c r="E325" s="21">
        <v>0</v>
      </c>
    </row>
    <row r="326" spans="1:5" x14ac:dyDescent="0.35">
      <c r="A326" s="189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35">
      <c r="A327" s="189"/>
      <c r="B327" s="11" t="s">
        <v>249</v>
      </c>
      <c r="C327" s="12">
        <v>12</v>
      </c>
      <c r="D327" s="12">
        <v>1</v>
      </c>
      <c r="E327" s="21">
        <v>1</v>
      </c>
    </row>
    <row r="328" spans="1:5" x14ac:dyDescent="0.35">
      <c r="A328" s="189"/>
      <c r="B328" s="11" t="s">
        <v>250</v>
      </c>
      <c r="C328" s="12">
        <v>2</v>
      </c>
      <c r="D328" s="12">
        <v>0</v>
      </c>
      <c r="E328" s="21">
        <v>1</v>
      </c>
    </row>
    <row r="329" spans="1:5" x14ac:dyDescent="0.35">
      <c r="A329" s="189"/>
      <c r="B329" s="11" t="s">
        <v>251</v>
      </c>
      <c r="C329" s="12">
        <v>920</v>
      </c>
      <c r="D329" s="12">
        <v>1115</v>
      </c>
      <c r="E329" s="21">
        <v>422</v>
      </c>
    </row>
    <row r="330" spans="1:5" x14ac:dyDescent="0.35">
      <c r="A330" s="189"/>
      <c r="B330" s="11" t="s">
        <v>252</v>
      </c>
      <c r="C330" s="12">
        <v>41</v>
      </c>
      <c r="D330" s="12">
        <v>23</v>
      </c>
      <c r="E330" s="21">
        <v>37</v>
      </c>
    </row>
    <row r="331" spans="1:5" x14ac:dyDescent="0.35">
      <c r="A331" s="189"/>
      <c r="B331" s="11" t="s">
        <v>253</v>
      </c>
      <c r="C331" s="12">
        <v>34</v>
      </c>
      <c r="D331" s="12">
        <v>52</v>
      </c>
      <c r="E331" s="21">
        <v>6</v>
      </c>
    </row>
    <row r="332" spans="1:5" x14ac:dyDescent="0.35">
      <c r="A332" s="189"/>
      <c r="B332" s="11" t="s">
        <v>254</v>
      </c>
      <c r="C332" s="12">
        <v>1</v>
      </c>
      <c r="D332" s="12">
        <v>2</v>
      </c>
      <c r="E332" s="21">
        <v>0</v>
      </c>
    </row>
    <row r="333" spans="1:5" x14ac:dyDescent="0.35">
      <c r="A333" s="189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35">
      <c r="A334" s="189"/>
      <c r="B334" s="11" t="s">
        <v>256</v>
      </c>
      <c r="C334" s="12">
        <v>48</v>
      </c>
      <c r="D334" s="12">
        <v>52</v>
      </c>
      <c r="E334" s="21">
        <v>9</v>
      </c>
    </row>
    <row r="335" spans="1:5" x14ac:dyDescent="0.35">
      <c r="A335" s="189"/>
      <c r="B335" s="11" t="s">
        <v>257</v>
      </c>
      <c r="C335" s="12">
        <v>60</v>
      </c>
      <c r="D335" s="12">
        <v>0</v>
      </c>
      <c r="E335" s="21">
        <v>40</v>
      </c>
    </row>
    <row r="336" spans="1:5" x14ac:dyDescent="0.35">
      <c r="A336" s="189"/>
      <c r="B336" s="11" t="s">
        <v>258</v>
      </c>
      <c r="C336" s="12">
        <v>0</v>
      </c>
      <c r="D336" s="12">
        <v>0</v>
      </c>
      <c r="E336" s="21">
        <v>0</v>
      </c>
    </row>
    <row r="337" spans="1:5" x14ac:dyDescent="0.35">
      <c r="A337" s="189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35">
      <c r="A338" s="189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35">
      <c r="A339" s="189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35">
      <c r="A340" s="189"/>
      <c r="B340" s="11" t="s">
        <v>262</v>
      </c>
      <c r="C340" s="12">
        <v>11</v>
      </c>
      <c r="D340" s="12">
        <v>6</v>
      </c>
      <c r="E340" s="21">
        <v>6</v>
      </c>
    </row>
    <row r="341" spans="1:5" x14ac:dyDescent="0.35">
      <c r="A341" s="189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35">
      <c r="A342" s="189"/>
      <c r="B342" s="11" t="s">
        <v>264</v>
      </c>
      <c r="C342" s="12">
        <v>2</v>
      </c>
      <c r="D342" s="12">
        <v>1</v>
      </c>
      <c r="E342" s="21">
        <v>1</v>
      </c>
    </row>
    <row r="343" spans="1:5" x14ac:dyDescent="0.35">
      <c r="A343" s="189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35">
      <c r="A344" s="190"/>
      <c r="B344" s="11" t="s">
        <v>266</v>
      </c>
      <c r="C344" s="12">
        <v>0</v>
      </c>
      <c r="D344" s="12">
        <v>0</v>
      </c>
      <c r="E344" s="21">
        <v>0</v>
      </c>
    </row>
    <row r="345" spans="1:5" x14ac:dyDescent="0.35">
      <c r="A345" s="188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35">
      <c r="A346" s="189"/>
      <c r="B346" s="11" t="s">
        <v>269</v>
      </c>
      <c r="C346" s="12">
        <v>10</v>
      </c>
      <c r="D346" s="12">
        <v>14</v>
      </c>
      <c r="E346" s="21">
        <v>0</v>
      </c>
    </row>
    <row r="347" spans="1:5" x14ac:dyDescent="0.35">
      <c r="A347" s="189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35">
      <c r="A348" s="189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35">
      <c r="A349" s="189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35">
      <c r="A350" s="189"/>
      <c r="B350" s="11" t="s">
        <v>273</v>
      </c>
      <c r="C350" s="12">
        <v>0</v>
      </c>
      <c r="D350" s="12">
        <v>0</v>
      </c>
      <c r="E350" s="21">
        <v>0</v>
      </c>
    </row>
    <row r="351" spans="1:5" x14ac:dyDescent="0.35">
      <c r="A351" s="189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35">
      <c r="A352" s="189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35">
      <c r="A353" s="189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35">
      <c r="A354" s="189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35">
      <c r="A355" s="190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35">
      <c r="A356" s="188" t="s">
        <v>279</v>
      </c>
      <c r="B356" s="11" t="s">
        <v>280</v>
      </c>
      <c r="C356" s="12">
        <v>84</v>
      </c>
      <c r="D356" s="12">
        <v>82</v>
      </c>
      <c r="E356" s="21">
        <v>5</v>
      </c>
    </row>
    <row r="357" spans="1:5" x14ac:dyDescent="0.35">
      <c r="A357" s="189"/>
      <c r="B357" s="11" t="s">
        <v>281</v>
      </c>
      <c r="C357" s="12">
        <v>2</v>
      </c>
      <c r="D357" s="12">
        <v>0</v>
      </c>
      <c r="E357" s="21">
        <v>23</v>
      </c>
    </row>
    <row r="358" spans="1:5" x14ac:dyDescent="0.35">
      <c r="A358" s="189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35">
      <c r="A359" s="189"/>
      <c r="B359" s="11" t="s">
        <v>283</v>
      </c>
      <c r="C359" s="12">
        <v>92</v>
      </c>
      <c r="D359" s="12">
        <v>11</v>
      </c>
      <c r="E359" s="21">
        <v>39</v>
      </c>
    </row>
    <row r="360" spans="1:5" x14ac:dyDescent="0.35">
      <c r="A360" s="189"/>
      <c r="B360" s="11" t="s">
        <v>284</v>
      </c>
      <c r="C360" s="12">
        <v>3</v>
      </c>
      <c r="D360" s="12">
        <v>0</v>
      </c>
      <c r="E360" s="21">
        <v>58</v>
      </c>
    </row>
    <row r="361" spans="1:5" x14ac:dyDescent="0.35">
      <c r="A361" s="189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35">
      <c r="A362" s="189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35">
      <c r="A363" s="189"/>
      <c r="B363" s="11" t="s">
        <v>287</v>
      </c>
      <c r="C363" s="16"/>
      <c r="D363" s="16"/>
      <c r="E363" s="22"/>
    </row>
    <row r="364" spans="1:5" x14ac:dyDescent="0.35">
      <c r="A364" s="190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35">
      <c r="A365" s="188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35">
      <c r="A366" s="189"/>
      <c r="B366" s="11" t="s">
        <v>291</v>
      </c>
      <c r="C366" s="12">
        <v>9</v>
      </c>
      <c r="D366" s="12">
        <v>2</v>
      </c>
      <c r="E366" s="21">
        <v>1</v>
      </c>
    </row>
    <row r="367" spans="1:5" x14ac:dyDescent="0.35">
      <c r="A367" s="189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35">
      <c r="A368" s="189"/>
      <c r="B368" s="11" t="s">
        <v>293</v>
      </c>
      <c r="C368" s="12">
        <v>9</v>
      </c>
      <c r="D368" s="12">
        <v>3</v>
      </c>
      <c r="E368" s="21">
        <v>0</v>
      </c>
    </row>
    <row r="369" spans="1:5" x14ac:dyDescent="0.35">
      <c r="A369" s="189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35">
      <c r="A370" s="189"/>
      <c r="B370" s="11" t="s">
        <v>294</v>
      </c>
      <c r="C370" s="12">
        <v>0</v>
      </c>
      <c r="D370" s="12">
        <v>0</v>
      </c>
      <c r="E370" s="21">
        <v>0</v>
      </c>
    </row>
    <row r="371" spans="1:5" x14ac:dyDescent="0.35">
      <c r="A371" s="189"/>
      <c r="B371" s="11" t="s">
        <v>295</v>
      </c>
      <c r="C371" s="12">
        <v>1</v>
      </c>
      <c r="D371" s="12">
        <v>0</v>
      </c>
      <c r="E371" s="21">
        <v>12</v>
      </c>
    </row>
    <row r="372" spans="1:5" x14ac:dyDescent="0.35">
      <c r="A372" s="189"/>
      <c r="B372" s="11" t="s">
        <v>296</v>
      </c>
      <c r="C372" s="12">
        <v>93</v>
      </c>
      <c r="D372" s="12">
        <v>1</v>
      </c>
      <c r="E372" s="21">
        <v>0</v>
      </c>
    </row>
    <row r="373" spans="1:5" x14ac:dyDescent="0.35">
      <c r="A373" s="189"/>
      <c r="B373" s="11" t="s">
        <v>297</v>
      </c>
      <c r="C373" s="12">
        <v>0</v>
      </c>
      <c r="D373" s="12">
        <v>0</v>
      </c>
      <c r="E373" s="21">
        <v>0</v>
      </c>
    </row>
    <row r="374" spans="1:5" x14ac:dyDescent="0.35">
      <c r="A374" s="189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35">
      <c r="A375" s="189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35">
      <c r="A376" s="189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35">
      <c r="A377" s="190"/>
      <c r="B377" s="11" t="s">
        <v>301</v>
      </c>
      <c r="C377" s="12">
        <v>0</v>
      </c>
      <c r="D377" s="12">
        <v>0</v>
      </c>
      <c r="E377" s="21">
        <v>0</v>
      </c>
    </row>
  </sheetData>
  <sheetProtection algorithmName="SHA-512" hashValue="QX4ELgNTAXTjODOFIjGKxfYRNOQzPmlFGs9PVXE8k1hkKbXmEXTX4AWK0kpv1FjUuu8Eq2h6rVA1MkoYMZJoFg==" saltValue="tD3sFOq8yOoEaVwKtc6Wug==" spinCount="100000" sheet="1" objects="1" scenarios="1"/>
  <mergeCells count="43">
    <mergeCell ref="A201:A242"/>
    <mergeCell ref="A253:A255"/>
    <mergeCell ref="A263:A264"/>
    <mergeCell ref="A271:A272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192A-4B9B-417B-812C-3E1479DC485E}"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qIFCI4IaM27j/eP/lMumNCtGBBp67DPkzFmRbPAwON1cOiXeFabStUwOhNJAj9y91HHF9B+4IaRclvOhmbTw0Q==" saltValue="s4B12vdZHvB38ncvsb6jf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EEB8-FA3F-41F7-8D65-80D14033307A}"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tEjQR8DYKrb0DNx3IhBY1XEsjP2G/PFxpVb5U0yQQWqXKRoxYB0TUwi1sLdW/37ulnMbIYPPS1i+DW+LUFlwGw==" saltValue="qqpwfgGOtor51huMh58RA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8EC9-E747-4D05-AB5C-4D2101129004}"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5">
      <c r="M6" s="182">
        <f>DatosMedioAmbiente!C53</f>
        <v>5</v>
      </c>
      <c r="N6" s="182">
        <f>DatosMedioAmbiente!C55</f>
        <v>0</v>
      </c>
      <c r="O6" s="182">
        <f>DatosMedioAmbiente!C57</f>
        <v>0</v>
      </c>
      <c r="P6" s="182">
        <f>DatosMedioAmbiente!C59</f>
        <v>1</v>
      </c>
      <c r="Q6" s="182">
        <f>DatosMedioAmbiente!C61</f>
        <v>0</v>
      </c>
      <c r="R6" s="182">
        <f>DatosMedioAmbiente!C63</f>
        <v>9</v>
      </c>
      <c r="S6" s="180"/>
      <c r="U6" s="183">
        <f>DatosMedioAmbiente!C54</f>
        <v>1</v>
      </c>
      <c r="V6" s="183">
        <f>DatosMedioAmbiente!C56</f>
        <v>0</v>
      </c>
      <c r="W6" s="183">
        <f>DatosMedioAmbiente!C58</f>
        <v>0</v>
      </c>
      <c r="X6" s="183">
        <f>DatosMedioAmbiente!C60</f>
        <v>0</v>
      </c>
      <c r="Y6" s="183">
        <f>DatosMedioAmbiente!C62</f>
        <v>0</v>
      </c>
      <c r="Z6" s="183">
        <f>DatosMedioAmbiente!C64</f>
        <v>1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MbKdwXLX0tXU5QWDyD/MPo11igWLqsuhQ7JizOI/AcnwDZBrNSqWTcJHHSTiRAp2HDncl9A39rT84q9Nz8bEVg==" saltValue="l9VhiwJZhVskcIjEMbBRn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97E9-0FE5-4E8A-A31A-07D7F8C49D8C}">
  <dimension ref="A1:BI19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1662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232</v>
      </c>
      <c r="AL2" s="76" t="s">
        <v>647</v>
      </c>
      <c r="AM2" s="76" t="s">
        <v>647</v>
      </c>
      <c r="AN2" s="76" t="s">
        <v>647</v>
      </c>
      <c r="AO2" s="76" t="s">
        <v>647</v>
      </c>
      <c r="AV2" s="76" t="s">
        <v>649</v>
      </c>
      <c r="AW2" s="76" t="s">
        <v>1204</v>
      </c>
      <c r="AX2" s="76" t="s">
        <v>1204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5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1630</v>
      </c>
      <c r="G3" s="76" t="s">
        <v>1629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1629</v>
      </c>
      <c r="M3" s="76" t="s">
        <v>1645</v>
      </c>
      <c r="N3" s="76" t="s">
        <v>1645</v>
      </c>
      <c r="O3" s="76" t="s">
        <v>1629</v>
      </c>
      <c r="P3" s="76" t="s">
        <v>1630</v>
      </c>
      <c r="Q3" s="76" t="s">
        <v>1630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1206</v>
      </c>
      <c r="AF3" s="76" t="s">
        <v>1214</v>
      </c>
      <c r="AI3" s="76" t="s">
        <v>238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651</v>
      </c>
      <c r="AW3" s="76" t="s">
        <v>1207</v>
      </c>
      <c r="AX3" s="76" t="s">
        <v>1208</v>
      </c>
      <c r="BA3" s="76" t="s">
        <v>1812</v>
      </c>
      <c r="BC3" s="76" t="s">
        <v>1814</v>
      </c>
      <c r="BD3" s="76" t="s">
        <v>334</v>
      </c>
      <c r="BF3" s="76" t="s">
        <v>114</v>
      </c>
      <c r="BG3" s="76" t="s">
        <v>114</v>
      </c>
      <c r="BH3" s="76" t="s">
        <v>1164</v>
      </c>
    </row>
    <row r="4" spans="1:61" x14ac:dyDescent="0.25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1632</v>
      </c>
      <c r="G4" s="76" t="s">
        <v>1630</v>
      </c>
      <c r="H4" s="76" t="s">
        <v>1630</v>
      </c>
      <c r="I4" s="76" t="s">
        <v>1630</v>
      </c>
      <c r="J4" s="76" t="s">
        <v>1630</v>
      </c>
      <c r="K4" s="76" t="s">
        <v>1630</v>
      </c>
      <c r="L4" s="76" t="s">
        <v>1630</v>
      </c>
      <c r="O4" s="76" t="s">
        <v>1630</v>
      </c>
      <c r="P4" s="76" t="s">
        <v>1683</v>
      </c>
      <c r="Q4" s="76" t="s">
        <v>1683</v>
      </c>
      <c r="S4" s="76" t="s">
        <v>1682</v>
      </c>
      <c r="T4" s="76" t="s">
        <v>1682</v>
      </c>
      <c r="V4" s="76" t="s">
        <v>31</v>
      </c>
      <c r="W4" s="76" t="s">
        <v>1777</v>
      </c>
      <c r="AA4" s="76" t="s">
        <v>1153</v>
      </c>
      <c r="AB4" s="76" t="s">
        <v>1157</v>
      </c>
      <c r="AC4" s="76" t="s">
        <v>1160</v>
      </c>
      <c r="AD4" s="76" t="s">
        <v>651</v>
      </c>
      <c r="AE4" s="76" t="s">
        <v>615</v>
      </c>
      <c r="AF4" s="76" t="s">
        <v>1147</v>
      </c>
      <c r="AI4" s="76" t="s">
        <v>241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655</v>
      </c>
      <c r="AW4" s="76" t="s">
        <v>1208</v>
      </c>
      <c r="BA4" s="76" t="s">
        <v>1813</v>
      </c>
      <c r="BC4" s="76" t="s">
        <v>989</v>
      </c>
      <c r="BD4" s="76" t="s">
        <v>962</v>
      </c>
      <c r="BF4" s="76" t="s">
        <v>1080</v>
      </c>
      <c r="BG4" s="76" t="s">
        <v>1080</v>
      </c>
      <c r="BH4" s="76" t="s">
        <v>1165</v>
      </c>
    </row>
    <row r="5" spans="1:61" x14ac:dyDescent="0.25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978</v>
      </c>
      <c r="G5" s="76" t="s">
        <v>1632</v>
      </c>
      <c r="H5" s="76" t="s">
        <v>978</v>
      </c>
      <c r="I5" s="76" t="s">
        <v>1632</v>
      </c>
      <c r="J5" s="76" t="s">
        <v>1632</v>
      </c>
      <c r="K5" s="76" t="s">
        <v>1632</v>
      </c>
      <c r="L5" s="76" t="s">
        <v>1632</v>
      </c>
      <c r="O5" s="76" t="s">
        <v>1632</v>
      </c>
      <c r="P5" s="76" t="s">
        <v>1686</v>
      </c>
      <c r="Q5" s="76" t="s">
        <v>1686</v>
      </c>
      <c r="S5" s="76" t="s">
        <v>1683</v>
      </c>
      <c r="T5" s="76" t="s">
        <v>1683</v>
      </c>
      <c r="V5" s="76" t="s">
        <v>32</v>
      </c>
      <c r="AD5" s="76" t="s">
        <v>653</v>
      </c>
      <c r="AE5" s="76" t="s">
        <v>1208</v>
      </c>
      <c r="AF5" s="76" t="s">
        <v>1215</v>
      </c>
      <c r="AI5" s="76" t="s">
        <v>111</v>
      </c>
      <c r="AL5" s="76" t="s">
        <v>653</v>
      </c>
      <c r="AM5" s="76" t="s">
        <v>653</v>
      </c>
      <c r="AN5" s="76" t="s">
        <v>653</v>
      </c>
      <c r="AO5" s="76" t="s">
        <v>653</v>
      </c>
      <c r="AV5" s="76" t="s">
        <v>657</v>
      </c>
      <c r="BC5" s="76" t="s">
        <v>990</v>
      </c>
      <c r="BD5" s="76" t="s">
        <v>963</v>
      </c>
    </row>
    <row r="6" spans="1:61" x14ac:dyDescent="0.25">
      <c r="A6" s="76" t="s">
        <v>1771</v>
      </c>
      <c r="B6" s="76" t="s">
        <v>110</v>
      </c>
      <c r="C6" s="76" t="s">
        <v>1754</v>
      </c>
      <c r="D6" s="76" t="s">
        <v>1634</v>
      </c>
      <c r="E6" s="76" t="s">
        <v>978</v>
      </c>
      <c r="F6" s="76" t="s">
        <v>1204</v>
      </c>
      <c r="G6" s="76" t="s">
        <v>978</v>
      </c>
      <c r="H6" s="76" t="s">
        <v>1642</v>
      </c>
      <c r="I6" s="76" t="s">
        <v>1636</v>
      </c>
      <c r="J6" s="76" t="s">
        <v>978</v>
      </c>
      <c r="K6" s="76" t="s">
        <v>978</v>
      </c>
      <c r="L6" s="76" t="s">
        <v>978</v>
      </c>
      <c r="O6" s="76" t="s">
        <v>978</v>
      </c>
      <c r="S6" s="76" t="s">
        <v>1686</v>
      </c>
      <c r="T6" s="76" t="s">
        <v>1684</v>
      </c>
      <c r="V6" s="76" t="s">
        <v>33</v>
      </c>
      <c r="AD6" s="76" t="s">
        <v>655</v>
      </c>
      <c r="AL6" s="76" t="s">
        <v>655</v>
      </c>
      <c r="AM6" s="76" t="s">
        <v>655</v>
      </c>
      <c r="AN6" s="76" t="s">
        <v>655</v>
      </c>
      <c r="AO6" s="76" t="s">
        <v>655</v>
      </c>
      <c r="AV6" s="76" t="s">
        <v>659</v>
      </c>
      <c r="BC6" s="76" t="s">
        <v>992</v>
      </c>
      <c r="BD6" s="76" t="s">
        <v>964</v>
      </c>
    </row>
    <row r="7" spans="1:61" x14ac:dyDescent="0.25">
      <c r="B7" s="76" t="s">
        <v>111</v>
      </c>
      <c r="C7" s="76" t="s">
        <v>1755</v>
      </c>
      <c r="D7" s="76" t="s">
        <v>1635</v>
      </c>
      <c r="E7" s="76" t="s">
        <v>1642</v>
      </c>
      <c r="F7" s="76" t="s">
        <v>1644</v>
      </c>
      <c r="G7" s="76" t="s">
        <v>1643</v>
      </c>
      <c r="H7" s="76" t="s">
        <v>1643</v>
      </c>
      <c r="I7" s="76" t="s">
        <v>978</v>
      </c>
      <c r="J7" s="76" t="s">
        <v>1642</v>
      </c>
      <c r="K7" s="76" t="s">
        <v>1646</v>
      </c>
      <c r="L7" s="76" t="s">
        <v>1653</v>
      </c>
      <c r="O7" s="76" t="s">
        <v>1642</v>
      </c>
      <c r="T7" s="76" t="s">
        <v>1686</v>
      </c>
      <c r="AD7" s="76" t="s">
        <v>657</v>
      </c>
      <c r="AL7" s="76" t="s">
        <v>657</v>
      </c>
      <c r="AM7" s="76" t="s">
        <v>657</v>
      </c>
      <c r="AN7" s="76" t="s">
        <v>657</v>
      </c>
      <c r="AO7" s="76" t="s">
        <v>657</v>
      </c>
      <c r="BC7" s="76" t="s">
        <v>993</v>
      </c>
      <c r="BD7" s="76" t="s">
        <v>965</v>
      </c>
    </row>
    <row r="8" spans="1:61" x14ac:dyDescent="0.25">
      <c r="C8" s="76" t="s">
        <v>1756</v>
      </c>
      <c r="D8" s="76" t="s">
        <v>1636</v>
      </c>
      <c r="E8" s="76" t="s">
        <v>1646</v>
      </c>
      <c r="F8" s="76" t="s">
        <v>1645</v>
      </c>
      <c r="G8" s="76" t="s">
        <v>1646</v>
      </c>
      <c r="H8" s="76" t="s">
        <v>1646</v>
      </c>
      <c r="I8" s="76" t="s">
        <v>1642</v>
      </c>
      <c r="J8" s="76" t="s">
        <v>1643</v>
      </c>
      <c r="O8" s="76" t="s">
        <v>1643</v>
      </c>
      <c r="AD8" s="76" t="s">
        <v>659</v>
      </c>
      <c r="AL8" s="76" t="s">
        <v>659</v>
      </c>
      <c r="AM8" s="76" t="s">
        <v>659</v>
      </c>
      <c r="AN8" s="76" t="s">
        <v>659</v>
      </c>
      <c r="AO8" s="76" t="s">
        <v>659</v>
      </c>
      <c r="BC8" s="76" t="s">
        <v>995</v>
      </c>
      <c r="BD8" s="76" t="s">
        <v>966</v>
      </c>
    </row>
    <row r="9" spans="1:61" x14ac:dyDescent="0.25">
      <c r="C9" s="76" t="s">
        <v>209</v>
      </c>
      <c r="D9" s="76" t="s">
        <v>978</v>
      </c>
      <c r="E9" s="76" t="s">
        <v>1648</v>
      </c>
      <c r="F9" s="76" t="s">
        <v>918</v>
      </c>
      <c r="G9" s="76" t="s">
        <v>1648</v>
      </c>
      <c r="H9" s="76" t="s">
        <v>1648</v>
      </c>
      <c r="I9" s="76" t="s">
        <v>1643</v>
      </c>
      <c r="J9" s="76" t="s">
        <v>1644</v>
      </c>
      <c r="O9" s="76" t="s">
        <v>1644</v>
      </c>
      <c r="BC9" s="76" t="s">
        <v>980</v>
      </c>
      <c r="BD9" s="76" t="s">
        <v>518</v>
      </c>
    </row>
    <row r="10" spans="1:61" x14ac:dyDescent="0.25">
      <c r="C10" s="76" t="s">
        <v>289</v>
      </c>
      <c r="D10" s="76" t="s">
        <v>1642</v>
      </c>
      <c r="F10" s="76" t="s">
        <v>1652</v>
      </c>
      <c r="G10" s="76" t="s">
        <v>1652</v>
      </c>
      <c r="H10" s="76" t="s">
        <v>1652</v>
      </c>
      <c r="I10" s="76" t="s">
        <v>1644</v>
      </c>
      <c r="J10" s="76" t="s">
        <v>1646</v>
      </c>
      <c r="O10" s="76" t="s">
        <v>1646</v>
      </c>
      <c r="BD10" s="76" t="s">
        <v>967</v>
      </c>
    </row>
    <row r="11" spans="1:61" x14ac:dyDescent="0.25">
      <c r="D11" s="76" t="s">
        <v>1643</v>
      </c>
      <c r="F11" s="76" t="s">
        <v>111</v>
      </c>
      <c r="G11" s="76" t="s">
        <v>111</v>
      </c>
      <c r="H11" s="76" t="s">
        <v>111</v>
      </c>
      <c r="I11" s="76" t="s">
        <v>1646</v>
      </c>
      <c r="J11" s="76" t="s">
        <v>1648</v>
      </c>
      <c r="O11" s="76" t="s">
        <v>1648</v>
      </c>
      <c r="BD11" s="76" t="s">
        <v>968</v>
      </c>
    </row>
    <row r="12" spans="1:61" x14ac:dyDescent="0.25">
      <c r="D12" s="76" t="s">
        <v>1644</v>
      </c>
      <c r="I12" s="76" t="s">
        <v>1648</v>
      </c>
      <c r="J12" s="76" t="s">
        <v>1652</v>
      </c>
      <c r="O12" s="76" t="s">
        <v>111</v>
      </c>
      <c r="BD12" s="76" t="s">
        <v>969</v>
      </c>
    </row>
    <row r="13" spans="1:61" x14ac:dyDescent="0.25">
      <c r="D13" s="76" t="s">
        <v>1646</v>
      </c>
      <c r="I13" s="76" t="s">
        <v>1652</v>
      </c>
      <c r="J13" s="76" t="s">
        <v>111</v>
      </c>
      <c r="BD13" s="76" t="s">
        <v>970</v>
      </c>
    </row>
    <row r="14" spans="1:61" x14ac:dyDescent="0.25">
      <c r="D14" s="76" t="s">
        <v>1648</v>
      </c>
      <c r="I14" s="76" t="s">
        <v>111</v>
      </c>
      <c r="BD14" s="76" t="s">
        <v>971</v>
      </c>
    </row>
    <row r="15" spans="1:61" x14ac:dyDescent="0.25">
      <c r="D15" s="76" t="s">
        <v>1652</v>
      </c>
      <c r="BD15" s="76" t="s">
        <v>972</v>
      </c>
    </row>
    <row r="16" spans="1:61" x14ac:dyDescent="0.25">
      <c r="D16" s="76" t="s">
        <v>111</v>
      </c>
      <c r="BD16" s="76" t="s">
        <v>973</v>
      </c>
    </row>
    <row r="17" spans="56:56" x14ac:dyDescent="0.25">
      <c r="BD17" s="76" t="s">
        <v>974</v>
      </c>
    </row>
    <row r="18" spans="56:56" x14ac:dyDescent="0.25">
      <c r="BD18" s="76" t="s">
        <v>111</v>
      </c>
    </row>
    <row r="19" spans="56:56" x14ac:dyDescent="0.25">
      <c r="BD19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F40A-FDE3-49FF-8856-0568F3E4A4AD}"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2277</v>
      </c>
      <c r="D4" s="93">
        <f>SUM(DatosViolenciaGénero!D63:D69)</f>
        <v>906</v>
      </c>
    </row>
    <row r="5" spans="2:4" ht="13" x14ac:dyDescent="0.3">
      <c r="B5" s="92" t="s">
        <v>1630</v>
      </c>
      <c r="C5" s="93">
        <f>SUM(DatosViolenciaGénero!C70:C73)</f>
        <v>376</v>
      </c>
      <c r="D5" s="93">
        <f>SUM(DatosViolenciaGénero!D70:D73)</f>
        <v>616</v>
      </c>
    </row>
    <row r="6" spans="2:4" ht="12.75" customHeight="1" x14ac:dyDescent="0.3">
      <c r="B6" s="92" t="s">
        <v>1682</v>
      </c>
      <c r="C6" s="93">
        <f>DatosViolenciaGénero!C74</f>
        <v>13</v>
      </c>
      <c r="D6" s="93">
        <f>DatosViolenciaGénero!D74</f>
        <v>5</v>
      </c>
    </row>
    <row r="7" spans="2:4" ht="12.75" customHeight="1" x14ac:dyDescent="0.3">
      <c r="B7" s="92" t="s">
        <v>1683</v>
      </c>
      <c r="C7" s="93">
        <f>SUM(DatosViolenciaGénero!C75:C77)</f>
        <v>18</v>
      </c>
      <c r="D7" s="93">
        <f>SUM(DatosViolenciaGénero!D75:D77)</f>
        <v>18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8</v>
      </c>
    </row>
    <row r="9" spans="2:4" ht="12.75" customHeight="1" x14ac:dyDescent="0.3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719</v>
      </c>
      <c r="D10" s="93">
        <f>SUM(DatosViolenciaGénero!D79:D80)</f>
        <v>544</v>
      </c>
    </row>
    <row r="14" spans="2:4" ht="13" customHeight="1" thickTop="1" thickBot="1" x14ac:dyDescent="0.35">
      <c r="B14" s="237" t="s">
        <v>1690</v>
      </c>
      <c r="C14" s="237"/>
    </row>
    <row r="15" spans="2:4" ht="13.5" thickTop="1" x14ac:dyDescent="0.3">
      <c r="B15" s="94" t="s">
        <v>1688</v>
      </c>
      <c r="C15" s="95">
        <f>DatosViolenciaGénero!C38</f>
        <v>20</v>
      </c>
    </row>
    <row r="16" spans="2:4" ht="13.5" thickBot="1" x14ac:dyDescent="0.35">
      <c r="B16" s="96" t="s">
        <v>1689</v>
      </c>
      <c r="C16" s="97">
        <f>DatosViolenciaGénero!C39</f>
        <v>442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E8EB-EC09-4ED3-AA2B-9563273D6CF7}"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12</v>
      </c>
      <c r="D4" s="93">
        <f>SUM(DatosViolenciaDoméstica!D48:D54)</f>
        <v>15</v>
      </c>
    </row>
    <row r="5" spans="2:4" ht="13" x14ac:dyDescent="0.3">
      <c r="B5" s="92" t="s">
        <v>1630</v>
      </c>
      <c r="C5" s="93">
        <f>SUM(DatosViolenciaDoméstica!C55:C58)</f>
        <v>81</v>
      </c>
      <c r="D5" s="93">
        <f>SUM(DatosViolenciaDoméstica!D55:D58)</f>
        <v>9</v>
      </c>
    </row>
    <row r="6" spans="2:4" ht="12.75" customHeight="1" x14ac:dyDescent="0.3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22</v>
      </c>
      <c r="D7" s="93">
        <f>SUM(DatosViolenciaDoméstica!D60:D62)</f>
        <v>1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38</v>
      </c>
      <c r="D10" s="93">
        <f>SUM(DatosViolenciaDoméstica!D64:D65)</f>
        <v>6</v>
      </c>
    </row>
    <row r="14" spans="2:4" ht="13" customHeight="1" thickTop="1" thickBot="1" x14ac:dyDescent="0.35">
      <c r="B14" s="237" t="s">
        <v>1687</v>
      </c>
      <c r="C14" s="237"/>
    </row>
    <row r="15" spans="2:4" ht="13.5" thickTop="1" x14ac:dyDescent="0.3">
      <c r="B15" s="94" t="s">
        <v>1688</v>
      </c>
      <c r="C15" s="95">
        <f>DatosViolenciaDoméstica!C33</f>
        <v>6</v>
      </c>
    </row>
    <row r="16" spans="2:4" ht="13.5" thickBot="1" x14ac:dyDescent="0.35">
      <c r="B16" s="96" t="s">
        <v>1689</v>
      </c>
      <c r="C16" s="97">
        <f>DatosViolenciaDoméstica!C34</f>
        <v>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EB1A-8EE5-4C97-9DEB-EAE54D021B56}"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5">
      <c r="B5" s="238" t="s">
        <v>1666</v>
      </c>
      <c r="C5" s="80" t="s">
        <v>1018</v>
      </c>
      <c r="D5" s="81">
        <f>DatosMenores!C86</f>
        <v>253</v>
      </c>
      <c r="E5" s="82" t="s">
        <v>1667</v>
      </c>
      <c r="F5" s="83">
        <f>DatosMenores!C105+DatosMenores!C106</f>
        <v>59</v>
      </c>
    </row>
    <row r="6" spans="2:6" ht="21" x14ac:dyDescent="0.25">
      <c r="B6" s="239"/>
      <c r="C6" s="80" t="s">
        <v>1012</v>
      </c>
      <c r="D6" s="81">
        <f>DatosMenores!C87</f>
        <v>1968</v>
      </c>
      <c r="E6" s="84" t="s">
        <v>1668</v>
      </c>
      <c r="F6" s="83">
        <f>DatosMenores!C107</f>
        <v>17</v>
      </c>
    </row>
    <row r="7" spans="2:6" ht="21" x14ac:dyDescent="0.25">
      <c r="B7" s="238" t="s">
        <v>1669</v>
      </c>
      <c r="C7" s="80" t="s">
        <v>1018</v>
      </c>
      <c r="D7" s="81">
        <f>DatosMenores!C88</f>
        <v>548</v>
      </c>
      <c r="E7" s="84" t="s">
        <v>1670</v>
      </c>
      <c r="F7" s="83">
        <f>DatosMenores!C108</f>
        <v>0</v>
      </c>
    </row>
    <row r="8" spans="2:6" ht="31.5" x14ac:dyDescent="0.25">
      <c r="B8" s="239"/>
      <c r="C8" s="80" t="s">
        <v>1012</v>
      </c>
      <c r="D8" s="81">
        <f>DatosMenores!C89</f>
        <v>1165</v>
      </c>
      <c r="E8" s="84" t="s">
        <v>1671</v>
      </c>
      <c r="F8" s="83">
        <f>DatosMenores!C109</f>
        <v>0</v>
      </c>
    </row>
    <row r="9" spans="2:6" ht="31.5" x14ac:dyDescent="0.25">
      <c r="B9" s="238" t="s">
        <v>266</v>
      </c>
      <c r="C9" s="80" t="s">
        <v>1018</v>
      </c>
      <c r="D9" s="81">
        <f>DatosMenores!C90</f>
        <v>645</v>
      </c>
      <c r="E9" s="84" t="s">
        <v>1672</v>
      </c>
      <c r="F9" s="83">
        <f>DatosMenores!C110</f>
        <v>1</v>
      </c>
    </row>
    <row r="10" spans="2:6" ht="21" x14ac:dyDescent="0.25">
      <c r="B10" s="239"/>
      <c r="C10" s="80" t="s">
        <v>1012</v>
      </c>
      <c r="D10" s="81">
        <f>DatosMenores!C91</f>
        <v>1482</v>
      </c>
      <c r="E10" s="84" t="s">
        <v>1673</v>
      </c>
      <c r="F10" s="83">
        <f>DatosMenores!C111</f>
        <v>0</v>
      </c>
    </row>
    <row r="11" spans="2:6" ht="31.5" x14ac:dyDescent="0.25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9</v>
      </c>
    </row>
    <row r="12" spans="2:6" x14ac:dyDescent="0.25">
      <c r="B12" s="239"/>
      <c r="C12" s="80" t="s">
        <v>1012</v>
      </c>
      <c r="D12" s="81">
        <f>DatosMenores!C93</f>
        <v>0</v>
      </c>
    </row>
    <row r="13" spans="2:6" x14ac:dyDescent="0.25">
      <c r="B13" s="238" t="s">
        <v>1676</v>
      </c>
      <c r="C13" s="80" t="s">
        <v>1018</v>
      </c>
      <c r="D13" s="81">
        <f>DatosMenores!C94</f>
        <v>36</v>
      </c>
    </row>
    <row r="14" spans="2:6" x14ac:dyDescent="0.25">
      <c r="B14" s="239"/>
      <c r="C14" s="80" t="s">
        <v>1012</v>
      </c>
      <c r="D14" s="81">
        <f>DatosMenores!C95</f>
        <v>12</v>
      </c>
    </row>
    <row r="15" spans="2:6" x14ac:dyDescent="0.25">
      <c r="B15" s="238" t="s">
        <v>1677</v>
      </c>
      <c r="C15" s="80" t="s">
        <v>1018</v>
      </c>
      <c r="D15" s="81">
        <f>DatosMenores!C96</f>
        <v>0</v>
      </c>
    </row>
    <row r="16" spans="2:6" x14ac:dyDescent="0.25">
      <c r="B16" s="239"/>
      <c r="C16" s="80" t="s">
        <v>1012</v>
      </c>
      <c r="D16" s="81">
        <f>DatosMenores!C97</f>
        <v>0</v>
      </c>
    </row>
    <row r="17" spans="2:4" x14ac:dyDescent="0.25">
      <c r="B17" s="238" t="s">
        <v>1678</v>
      </c>
      <c r="C17" s="80" t="s">
        <v>1018</v>
      </c>
      <c r="D17" s="81">
        <f>DatosMenores!C98</f>
        <v>1</v>
      </c>
    </row>
    <row r="18" spans="2:4" x14ac:dyDescent="0.25">
      <c r="B18" s="239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6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DD26-426E-4496-A7A4-E1909BBB6AF1}"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1" t="s">
        <v>1628</v>
      </c>
      <c r="C11" s="241"/>
      <c r="D11" s="59">
        <f>DatosDelitos!C5+DatosDelitos!C13-DatosDelitos!C17</f>
        <v>2863</v>
      </c>
      <c r="E11" s="60">
        <f>DatosDelitos!H5+DatosDelitos!H13-DatosDelitos!H17</f>
        <v>523</v>
      </c>
      <c r="F11" s="60">
        <f>DatosDelitos!I5+DatosDelitos!I13-DatosDelitos!I17</f>
        <v>404</v>
      </c>
      <c r="G11" s="60">
        <f>DatosDelitos!J5+DatosDelitos!J13-DatosDelitos!J17</f>
        <v>26</v>
      </c>
      <c r="H11" s="61">
        <f>DatosDelitos!K5+DatosDelitos!K13-DatosDelitos!K17</f>
        <v>15</v>
      </c>
      <c r="I11" s="61">
        <f>DatosDelitos!L5+DatosDelitos!L13-DatosDelitos!L17</f>
        <v>1</v>
      </c>
      <c r="J11" s="61">
        <f>DatosDelitos!M5+DatosDelitos!M13-DatosDelitos!M17</f>
        <v>3</v>
      </c>
      <c r="K11" s="61">
        <f>DatosDelitos!O5+DatosDelitos!O13-DatosDelitos!O17</f>
        <v>21</v>
      </c>
      <c r="L11" s="62">
        <f>DatosDelitos!P5+DatosDelitos!P13-DatosDelitos!P17</f>
        <v>467</v>
      </c>
    </row>
    <row r="12" spans="2:13" ht="13.4" customHeight="1" x14ac:dyDescent="0.3">
      <c r="B12" s="242" t="s">
        <v>329</v>
      </c>
      <c r="C12" s="242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4" customHeight="1" x14ac:dyDescent="0.3">
      <c r="B13" s="242" t="s">
        <v>347</v>
      </c>
      <c r="C13" s="242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4" customHeight="1" x14ac:dyDescent="0.3">
      <c r="B14" s="242" t="s">
        <v>352</v>
      </c>
      <c r="C14" s="242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4" customHeight="1" x14ac:dyDescent="0.3">
      <c r="B15" s="242" t="s">
        <v>1629</v>
      </c>
      <c r="C15" s="242"/>
      <c r="D15" s="63">
        <f>DatosDelitos!C17+DatosDelitos!C44</f>
        <v>3603</v>
      </c>
      <c r="E15" s="64">
        <f>DatosDelitos!H17+DatosDelitos!H44</f>
        <v>555</v>
      </c>
      <c r="F15" s="64">
        <f>DatosDelitos!I16+DatosDelitos!I44</f>
        <v>131</v>
      </c>
      <c r="G15" s="64">
        <f>DatosDelitos!J17+DatosDelitos!J44</f>
        <v>27</v>
      </c>
      <c r="H15" s="64">
        <f>DatosDelitos!K17+DatosDelitos!K44</f>
        <v>7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7</v>
      </c>
      <c r="L15" s="65">
        <f>DatosDelitos!P17+DatosDelitos!P44</f>
        <v>725</v>
      </c>
    </row>
    <row r="16" spans="2:13" ht="13.4" customHeight="1" x14ac:dyDescent="0.3">
      <c r="B16" s="242" t="s">
        <v>1630</v>
      </c>
      <c r="C16" s="242"/>
      <c r="D16" s="63">
        <f>DatosDelitos!C30</f>
        <v>1163</v>
      </c>
      <c r="E16" s="64">
        <f>DatosDelitos!H30</f>
        <v>164</v>
      </c>
      <c r="F16" s="64">
        <f>DatosDelitos!I30</f>
        <v>196</v>
      </c>
      <c r="G16" s="64">
        <f>DatosDelitos!J30</f>
        <v>1</v>
      </c>
      <c r="H16" s="64">
        <f>DatosDelitos!K30</f>
        <v>3</v>
      </c>
      <c r="I16" s="64">
        <f>DatosDelitos!L30</f>
        <v>0</v>
      </c>
      <c r="J16" s="64">
        <f>DatosDelitos!M30</f>
        <v>0</v>
      </c>
      <c r="K16" s="64">
        <f>DatosDelitos!O30</f>
        <v>4</v>
      </c>
      <c r="L16" s="65">
        <f>DatosDelitos!P30</f>
        <v>168</v>
      </c>
    </row>
    <row r="17" spans="2:12" ht="13.4" customHeight="1" x14ac:dyDescent="0.3">
      <c r="B17" s="243" t="s">
        <v>1631</v>
      </c>
      <c r="C17" s="243"/>
      <c r="D17" s="63">
        <f>DatosDelitos!C42-DatosDelitos!C44</f>
        <v>32</v>
      </c>
      <c r="E17" s="64">
        <f>DatosDelitos!H42-DatosDelitos!H44</f>
        <v>4</v>
      </c>
      <c r="F17" s="64">
        <f>DatosDelitos!I42-DatosDelitos!I44</f>
        <v>2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4" customHeight="1" x14ac:dyDescent="0.3">
      <c r="B18" s="242" t="s">
        <v>1632</v>
      </c>
      <c r="C18" s="242"/>
      <c r="D18" s="63">
        <f>DatosDelitos!C50</f>
        <v>990</v>
      </c>
      <c r="E18" s="64">
        <f>DatosDelitos!H50</f>
        <v>166</v>
      </c>
      <c r="F18" s="64">
        <f>DatosDelitos!I50</f>
        <v>126</v>
      </c>
      <c r="G18" s="64">
        <f>DatosDelitos!J50</f>
        <v>92</v>
      </c>
      <c r="H18" s="64">
        <f>DatosDelitos!K50</f>
        <v>50</v>
      </c>
      <c r="I18" s="64">
        <f>DatosDelitos!L50</f>
        <v>0</v>
      </c>
      <c r="J18" s="64">
        <f>DatosDelitos!M50</f>
        <v>0</v>
      </c>
      <c r="K18" s="64">
        <f>DatosDelitos!O50</f>
        <v>5</v>
      </c>
      <c r="L18" s="65">
        <f>DatosDelitos!P50</f>
        <v>55</v>
      </c>
    </row>
    <row r="19" spans="2:12" ht="13.4" customHeight="1" x14ac:dyDescent="0.3">
      <c r="B19" s="242" t="s">
        <v>1633</v>
      </c>
      <c r="C19" s="242"/>
      <c r="D19" s="63">
        <f>DatosDelitos!C72</f>
        <v>9</v>
      </c>
      <c r="E19" s="64">
        <f>DatosDelitos!H72</f>
        <v>3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3">
      <c r="B20" s="242" t="s">
        <v>1634</v>
      </c>
      <c r="C20" s="242"/>
      <c r="D20" s="63">
        <f>DatosDelitos!C74</f>
        <v>212</v>
      </c>
      <c r="E20" s="64">
        <f>DatosDelitos!H74</f>
        <v>29</v>
      </c>
      <c r="F20" s="64">
        <f>DatosDelitos!I74</f>
        <v>6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0</v>
      </c>
      <c r="L20" s="65">
        <f>DatosDelitos!P74</f>
        <v>0</v>
      </c>
    </row>
    <row r="21" spans="2:12" ht="13.4" customHeight="1" x14ac:dyDescent="0.3">
      <c r="B21" s="243" t="s">
        <v>1635</v>
      </c>
      <c r="C21" s="243"/>
      <c r="D21" s="63">
        <f>DatosDelitos!C82</f>
        <v>142</v>
      </c>
      <c r="E21" s="64">
        <f>DatosDelitos!H82</f>
        <v>4</v>
      </c>
      <c r="F21" s="64">
        <f>DatosDelitos!I82</f>
        <v>5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4</v>
      </c>
    </row>
    <row r="22" spans="2:12" ht="13.4" customHeight="1" x14ac:dyDescent="0.3">
      <c r="B22" s="242" t="s">
        <v>1636</v>
      </c>
      <c r="C22" s="242"/>
      <c r="D22" s="63">
        <f>DatosDelitos!C85</f>
        <v>286</v>
      </c>
      <c r="E22" s="64">
        <f>DatosDelitos!H85</f>
        <v>68</v>
      </c>
      <c r="F22" s="64">
        <f>DatosDelitos!I85</f>
        <v>37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15</v>
      </c>
    </row>
    <row r="23" spans="2:12" ht="13.4" customHeight="1" x14ac:dyDescent="0.3">
      <c r="B23" s="242" t="s">
        <v>978</v>
      </c>
      <c r="C23" s="242"/>
      <c r="D23" s="63">
        <f>DatosDelitos!C97</f>
        <v>8736</v>
      </c>
      <c r="E23" s="64">
        <f>DatosDelitos!H97</f>
        <v>2610</v>
      </c>
      <c r="F23" s="64">
        <f>DatosDelitos!I97</f>
        <v>1827</v>
      </c>
      <c r="G23" s="64">
        <f>DatosDelitos!J97</f>
        <v>3</v>
      </c>
      <c r="H23" s="64">
        <f>DatosDelitos!K97</f>
        <v>3</v>
      </c>
      <c r="I23" s="64">
        <f>DatosDelitos!L97</f>
        <v>0</v>
      </c>
      <c r="J23" s="64">
        <f>DatosDelitos!M97</f>
        <v>0</v>
      </c>
      <c r="K23" s="64">
        <f>DatosDelitos!O97</f>
        <v>59</v>
      </c>
      <c r="L23" s="65">
        <f>DatosDelitos!P97</f>
        <v>1015</v>
      </c>
    </row>
    <row r="24" spans="2:12" ht="27" customHeight="1" x14ac:dyDescent="0.3">
      <c r="B24" s="242" t="s">
        <v>1637</v>
      </c>
      <c r="C24" s="242"/>
      <c r="D24" s="63">
        <f>DatosDelitos!C131</f>
        <v>4</v>
      </c>
      <c r="E24" s="64">
        <f>DatosDelitos!H131</f>
        <v>7</v>
      </c>
      <c r="F24" s="64">
        <f>DatosDelitos!I131</f>
        <v>7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1</v>
      </c>
    </row>
    <row r="25" spans="2:12" ht="13.4" customHeight="1" x14ac:dyDescent="0.3">
      <c r="B25" s="242" t="s">
        <v>1638</v>
      </c>
      <c r="C25" s="242"/>
      <c r="D25" s="63">
        <f>DatosDelitos!C137</f>
        <v>53</v>
      </c>
      <c r="E25" s="64">
        <f>DatosDelitos!H137</f>
        <v>1</v>
      </c>
      <c r="F25" s="64">
        <f>DatosDelitos!I137</f>
        <v>3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8</v>
      </c>
    </row>
    <row r="26" spans="2:12" ht="13.4" customHeight="1" x14ac:dyDescent="0.3">
      <c r="B26" s="243" t="s">
        <v>1639</v>
      </c>
      <c r="C26" s="243"/>
      <c r="D26" s="63">
        <f>DatosDelitos!C144</f>
        <v>11</v>
      </c>
      <c r="E26" s="64">
        <f>DatosDelitos!H144</f>
        <v>3</v>
      </c>
      <c r="F26" s="64">
        <f>DatosDelitos!I144</f>
        <v>2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8</v>
      </c>
    </row>
    <row r="27" spans="2:12" ht="38.25" customHeight="1" x14ac:dyDescent="0.3">
      <c r="B27" s="242" t="s">
        <v>1640</v>
      </c>
      <c r="C27" s="242"/>
      <c r="D27" s="63">
        <f>DatosDelitos!C147</f>
        <v>64</v>
      </c>
      <c r="E27" s="64">
        <f>DatosDelitos!H147</f>
        <v>4</v>
      </c>
      <c r="F27" s="64">
        <f>DatosDelitos!I147</f>
        <v>2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0</v>
      </c>
    </row>
    <row r="28" spans="2:12" ht="13.4" customHeight="1" x14ac:dyDescent="0.3">
      <c r="B28" s="242" t="s">
        <v>1641</v>
      </c>
      <c r="C28" s="242"/>
      <c r="D28" s="63">
        <f>DatosDelitos!C156+SUM(DatosDelitos!C167:C172)</f>
        <v>26</v>
      </c>
      <c r="E28" s="64">
        <f>DatosDelitos!H156+SUM(DatosDelitos!H167:H172)</f>
        <v>10</v>
      </c>
      <c r="F28" s="64">
        <f>DatosDelitos!I156+SUM(DatosDelitos!I167:I172)</f>
        <v>6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5</v>
      </c>
    </row>
    <row r="29" spans="2:12" ht="13.4" customHeight="1" x14ac:dyDescent="0.3">
      <c r="B29" s="242" t="s">
        <v>1642</v>
      </c>
      <c r="C29" s="242"/>
      <c r="D29" s="63">
        <f>SUM(DatosDelitos!C173:C177)</f>
        <v>595</v>
      </c>
      <c r="E29" s="64">
        <f>SUM(DatosDelitos!H173:H177)</f>
        <v>396</v>
      </c>
      <c r="F29" s="64">
        <f>SUM(DatosDelitos!I173:I177)</f>
        <v>252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12</v>
      </c>
      <c r="L29" s="64">
        <f>SUM(DatosDelitos!P173:P177)</f>
        <v>91</v>
      </c>
    </row>
    <row r="30" spans="2:12" ht="13.4" customHeight="1" x14ac:dyDescent="0.3">
      <c r="B30" s="242" t="s">
        <v>1643</v>
      </c>
      <c r="C30" s="242"/>
      <c r="D30" s="63">
        <f>DatosDelitos!C178</f>
        <v>1222</v>
      </c>
      <c r="E30" s="64">
        <f>DatosDelitos!H178</f>
        <v>477</v>
      </c>
      <c r="F30" s="64">
        <f>DatosDelitos!I178</f>
        <v>376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1594</v>
      </c>
    </row>
    <row r="31" spans="2:12" ht="13.4" customHeight="1" x14ac:dyDescent="0.3">
      <c r="B31" s="242" t="s">
        <v>1644</v>
      </c>
      <c r="C31" s="242"/>
      <c r="D31" s="63">
        <f>DatosDelitos!C186</f>
        <v>437</v>
      </c>
      <c r="E31" s="64">
        <f>DatosDelitos!H186</f>
        <v>120</v>
      </c>
      <c r="F31" s="64">
        <f>DatosDelitos!I186</f>
        <v>65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54</v>
      </c>
    </row>
    <row r="32" spans="2:12" ht="13.4" customHeight="1" x14ac:dyDescent="0.3">
      <c r="B32" s="242" t="s">
        <v>1645</v>
      </c>
      <c r="C32" s="242"/>
      <c r="D32" s="63">
        <f>DatosDelitos!C201</f>
        <v>12</v>
      </c>
      <c r="E32" s="64">
        <f>DatosDelitos!H201</f>
        <v>2</v>
      </c>
      <c r="F32" s="64">
        <f>DatosDelitos!I201</f>
        <v>1</v>
      </c>
      <c r="G32" s="64">
        <f>DatosDelitos!J201</f>
        <v>0</v>
      </c>
      <c r="H32" s="64">
        <f>DatosDelitos!K201</f>
        <v>0</v>
      </c>
      <c r="I32" s="64">
        <f>DatosDelitos!L201</f>
        <v>2</v>
      </c>
      <c r="J32" s="64">
        <f>DatosDelitos!M201</f>
        <v>3</v>
      </c>
      <c r="K32" s="64">
        <f>DatosDelitos!O201</f>
        <v>0</v>
      </c>
      <c r="L32" s="64">
        <f>DatosDelitos!P201</f>
        <v>0</v>
      </c>
    </row>
    <row r="33" spans="2:13" ht="13.4" customHeight="1" x14ac:dyDescent="0.3">
      <c r="B33" s="242" t="s">
        <v>1646</v>
      </c>
      <c r="C33" s="242"/>
      <c r="D33" s="63">
        <f>DatosDelitos!C223</f>
        <v>1347</v>
      </c>
      <c r="E33" s="64">
        <f>DatosDelitos!H223</f>
        <v>412</v>
      </c>
      <c r="F33" s="64">
        <f>DatosDelitos!I223</f>
        <v>301</v>
      </c>
      <c r="G33" s="64">
        <f>DatosDelitos!J223</f>
        <v>1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11</v>
      </c>
      <c r="L33" s="64">
        <f>DatosDelitos!P223</f>
        <v>327</v>
      </c>
    </row>
    <row r="34" spans="2:13" ht="13.4" customHeight="1" x14ac:dyDescent="0.3">
      <c r="B34" s="242" t="s">
        <v>1647</v>
      </c>
      <c r="C34" s="242"/>
      <c r="D34" s="63">
        <f>DatosDelitos!C244</f>
        <v>35</v>
      </c>
      <c r="E34" s="64">
        <f>DatosDelitos!H244</f>
        <v>11</v>
      </c>
      <c r="F34" s="64">
        <f>DatosDelitos!I244</f>
        <v>9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4" customHeight="1" x14ac:dyDescent="0.3">
      <c r="B35" s="242" t="s">
        <v>1648</v>
      </c>
      <c r="C35" s="242"/>
      <c r="D35" s="63">
        <f>DatosDelitos!C271</f>
        <v>865</v>
      </c>
      <c r="E35" s="64">
        <f>DatosDelitos!H271</f>
        <v>534</v>
      </c>
      <c r="F35" s="64">
        <f>DatosDelitos!I271</f>
        <v>428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13</v>
      </c>
      <c r="L35" s="64">
        <f>DatosDelitos!P271</f>
        <v>363</v>
      </c>
    </row>
    <row r="36" spans="2:13" ht="38.25" customHeight="1" x14ac:dyDescent="0.3">
      <c r="B36" s="242" t="s">
        <v>1649</v>
      </c>
      <c r="C36" s="242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2" t="s">
        <v>1650</v>
      </c>
      <c r="C37" s="242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2" t="s">
        <v>1651</v>
      </c>
      <c r="C38" s="242"/>
      <c r="D38" s="63">
        <f>DatosDelitos!C312+DatosDelitos!C318+DatosDelitos!C320</f>
        <v>0</v>
      </c>
      <c r="E38" s="64">
        <f>DatosDelitos!H312+DatosDelitos!H318+DatosDelitos!H320</f>
        <v>0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4" customHeight="1" x14ac:dyDescent="0.3">
      <c r="B39" s="242" t="s">
        <v>1652</v>
      </c>
      <c r="C39" s="242"/>
      <c r="D39" s="63">
        <f>DatosDelitos!C323</f>
        <v>2405</v>
      </c>
      <c r="E39" s="64">
        <f>DatosDelitos!H323</f>
        <v>313</v>
      </c>
      <c r="F39" s="64">
        <f>DatosDelitos!I323</f>
        <v>70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21</v>
      </c>
    </row>
    <row r="40" spans="2:13" ht="13.4" customHeight="1" x14ac:dyDescent="0.3">
      <c r="B40" s="242" t="s">
        <v>1653</v>
      </c>
      <c r="C40" s="242"/>
      <c r="D40" s="63">
        <f>DatosDelitos!C325</f>
        <v>6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1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1</v>
      </c>
    </row>
    <row r="41" spans="2:13" ht="13.4" customHeight="1" x14ac:dyDescent="0.3">
      <c r="B41" s="242" t="s">
        <v>952</v>
      </c>
      <c r="C41" s="242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2" t="s">
        <v>1654</v>
      </c>
      <c r="C42" s="242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5" t="s">
        <v>956</v>
      </c>
      <c r="C43" s="245"/>
      <c r="D43" s="66">
        <f>SUM(D11:D42)</f>
        <v>25118</v>
      </c>
      <c r="E43" s="66">
        <f t="shared" ref="E43:L43" si="0">SUM(E11:E42)</f>
        <v>6416</v>
      </c>
      <c r="F43" s="66">
        <f t="shared" si="0"/>
        <v>4256</v>
      </c>
      <c r="G43" s="66">
        <f t="shared" si="0"/>
        <v>150</v>
      </c>
      <c r="H43" s="66">
        <f t="shared" si="0"/>
        <v>79</v>
      </c>
      <c r="I43" s="66">
        <f t="shared" si="0"/>
        <v>3</v>
      </c>
      <c r="J43" s="66">
        <f t="shared" si="0"/>
        <v>6</v>
      </c>
      <c r="K43" s="66">
        <f t="shared" si="0"/>
        <v>132</v>
      </c>
      <c r="L43" s="66">
        <f t="shared" si="0"/>
        <v>4922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4" t="s">
        <v>1656</v>
      </c>
      <c r="C49" s="244"/>
      <c r="D49" s="69">
        <f>DatosDelitos!F5</f>
        <v>0</v>
      </c>
      <c r="E49" s="69">
        <f>DatosDelitos!G5</f>
        <v>0</v>
      </c>
    </row>
    <row r="50" spans="2:5" ht="13.4" customHeight="1" x14ac:dyDescent="0.35">
      <c r="B50" s="244" t="s">
        <v>1657</v>
      </c>
      <c r="C50" s="244"/>
      <c r="D50" s="69">
        <f>DatosDelitos!F13-DatosDelitos!F17</f>
        <v>150</v>
      </c>
      <c r="E50" s="69">
        <f>DatosDelitos!G13-DatosDelitos!G17</f>
        <v>68</v>
      </c>
    </row>
    <row r="51" spans="2:5" ht="13.4" customHeight="1" x14ac:dyDescent="0.35">
      <c r="B51" s="244" t="s">
        <v>329</v>
      </c>
      <c r="C51" s="244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4" t="s">
        <v>347</v>
      </c>
      <c r="C52" s="244"/>
      <c r="D52" s="69">
        <f>DatosDelitos!F20</f>
        <v>0</v>
      </c>
      <c r="E52" s="69">
        <f>DatosDelitos!G20</f>
        <v>0</v>
      </c>
    </row>
    <row r="53" spans="2:5" ht="13.4" customHeight="1" x14ac:dyDescent="0.35">
      <c r="B53" s="244" t="s">
        <v>352</v>
      </c>
      <c r="C53" s="244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4" t="s">
        <v>1629</v>
      </c>
      <c r="C54" s="244"/>
      <c r="D54" s="69">
        <f>DatosDelitos!F17+DatosDelitos!F44</f>
        <v>2202</v>
      </c>
      <c r="E54" s="69">
        <f>DatosDelitos!G17+DatosDelitos!G44</f>
        <v>685</v>
      </c>
    </row>
    <row r="55" spans="2:5" ht="13.4" customHeight="1" x14ac:dyDescent="0.35">
      <c r="B55" s="244" t="s">
        <v>1630</v>
      </c>
      <c r="C55" s="244"/>
      <c r="D55" s="69">
        <f>DatosDelitos!F30</f>
        <v>311</v>
      </c>
      <c r="E55" s="69">
        <f>DatosDelitos!G30</f>
        <v>112</v>
      </c>
    </row>
    <row r="56" spans="2:5" ht="13.4" customHeight="1" x14ac:dyDescent="0.35">
      <c r="B56" s="244" t="s">
        <v>1631</v>
      </c>
      <c r="C56" s="244"/>
      <c r="D56" s="69">
        <f>DatosDelitos!F42-DatosDelitos!F44</f>
        <v>0</v>
      </c>
      <c r="E56" s="69">
        <f>DatosDelitos!G42-DatosDelitos!G44</f>
        <v>0</v>
      </c>
    </row>
    <row r="57" spans="2:5" ht="13.4" customHeight="1" x14ac:dyDescent="0.35">
      <c r="B57" s="244" t="s">
        <v>1632</v>
      </c>
      <c r="C57" s="244"/>
      <c r="D57" s="69">
        <f>DatosDelitos!F50</f>
        <v>72</v>
      </c>
      <c r="E57" s="69">
        <f>DatosDelitos!G50</f>
        <v>0</v>
      </c>
    </row>
    <row r="58" spans="2:5" ht="13.4" customHeight="1" x14ac:dyDescent="0.35">
      <c r="B58" s="244" t="s">
        <v>1633</v>
      </c>
      <c r="C58" s="244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4" t="s">
        <v>1658</v>
      </c>
      <c r="C59" s="244"/>
      <c r="D59" s="69">
        <f>DatosDelitos!F74</f>
        <v>8</v>
      </c>
      <c r="E59" s="69">
        <f>DatosDelitos!G74</f>
        <v>0</v>
      </c>
    </row>
    <row r="60" spans="2:5" ht="13.4" customHeight="1" x14ac:dyDescent="0.35">
      <c r="B60" s="244" t="s">
        <v>1635</v>
      </c>
      <c r="C60" s="244"/>
      <c r="D60" s="69">
        <f>DatosDelitos!F82</f>
        <v>16</v>
      </c>
      <c r="E60" s="69">
        <f>DatosDelitos!G82</f>
        <v>1</v>
      </c>
    </row>
    <row r="61" spans="2:5" ht="13.4" customHeight="1" x14ac:dyDescent="0.35">
      <c r="B61" s="244" t="s">
        <v>1636</v>
      </c>
      <c r="C61" s="244"/>
      <c r="D61" s="69">
        <f>DatosDelitos!F85</f>
        <v>5</v>
      </c>
      <c r="E61" s="69">
        <f>DatosDelitos!G85</f>
        <v>0</v>
      </c>
    </row>
    <row r="62" spans="2:5" ht="13.4" customHeight="1" x14ac:dyDescent="0.35">
      <c r="B62" s="244" t="s">
        <v>978</v>
      </c>
      <c r="C62" s="244"/>
      <c r="D62" s="69">
        <f>DatosDelitos!F97</f>
        <v>503</v>
      </c>
      <c r="E62" s="69">
        <f>DatosDelitos!G97</f>
        <v>275</v>
      </c>
    </row>
    <row r="63" spans="2:5" ht="27" customHeight="1" x14ac:dyDescent="0.35">
      <c r="B63" s="244" t="s">
        <v>1659</v>
      </c>
      <c r="C63" s="244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4" t="s">
        <v>1638</v>
      </c>
      <c r="C64" s="244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4" t="s">
        <v>1639</v>
      </c>
      <c r="C65" s="244"/>
      <c r="D65" s="69">
        <f>DatosDelitos!F144</f>
        <v>3</v>
      </c>
      <c r="E65" s="69">
        <f>DatosDelitos!G144</f>
        <v>0</v>
      </c>
    </row>
    <row r="66" spans="2:5" ht="40.5" customHeight="1" x14ac:dyDescent="0.35">
      <c r="B66" s="244" t="s">
        <v>1640</v>
      </c>
      <c r="C66" s="244"/>
      <c r="D66" s="69">
        <f>DatosDelitos!F147</f>
        <v>1</v>
      </c>
      <c r="E66" s="69">
        <f>DatosDelitos!G147</f>
        <v>0</v>
      </c>
    </row>
    <row r="67" spans="2:5" ht="13.4" customHeight="1" x14ac:dyDescent="0.35">
      <c r="B67" s="244" t="s">
        <v>1641</v>
      </c>
      <c r="C67" s="244"/>
      <c r="D67" s="69">
        <f>DatosDelitos!F156+SUM(DatosDelitos!F167:G172)</f>
        <v>1</v>
      </c>
      <c r="E67" s="69">
        <f>DatosDelitos!G156+SUM(DatosDelitos!G167:H172)</f>
        <v>7</v>
      </c>
    </row>
    <row r="68" spans="2:5" ht="13.4" customHeight="1" x14ac:dyDescent="0.35">
      <c r="B68" s="244" t="s">
        <v>1642</v>
      </c>
      <c r="C68" s="244"/>
      <c r="D68" s="69">
        <f>SUM(DatosDelitos!F173:G177)</f>
        <v>13</v>
      </c>
      <c r="E68" s="69">
        <f>SUM(DatosDelitos!G173:H177)</f>
        <v>398</v>
      </c>
    </row>
    <row r="69" spans="2:5" ht="13.4" customHeight="1" x14ac:dyDescent="0.35">
      <c r="B69" s="244" t="s">
        <v>1643</v>
      </c>
      <c r="C69" s="244"/>
      <c r="D69" s="69">
        <f>DatosDelitos!F178</f>
        <v>2017</v>
      </c>
      <c r="E69" s="69">
        <f>DatosDelitos!G178</f>
        <v>1350</v>
      </c>
    </row>
    <row r="70" spans="2:5" ht="13.4" customHeight="1" x14ac:dyDescent="0.35">
      <c r="B70" s="244" t="s">
        <v>1644</v>
      </c>
      <c r="C70" s="244"/>
      <c r="D70" s="69">
        <f>DatosDelitos!F186</f>
        <v>30</v>
      </c>
      <c r="E70" s="69">
        <f>DatosDelitos!G186</f>
        <v>9</v>
      </c>
    </row>
    <row r="71" spans="2:5" ht="13.4" customHeight="1" x14ac:dyDescent="0.35">
      <c r="B71" s="244" t="s">
        <v>1645</v>
      </c>
      <c r="C71" s="244"/>
      <c r="D71" s="69">
        <f>DatosDelitos!F201</f>
        <v>0</v>
      </c>
      <c r="E71" s="69">
        <f>DatosDelitos!G201</f>
        <v>0</v>
      </c>
    </row>
    <row r="72" spans="2:5" ht="13.4" customHeight="1" x14ac:dyDescent="0.35">
      <c r="B72" s="244" t="s">
        <v>1646</v>
      </c>
      <c r="C72" s="244"/>
      <c r="D72" s="69">
        <f>DatosDelitos!F223</f>
        <v>411</v>
      </c>
      <c r="E72" s="69">
        <f>DatosDelitos!G223</f>
        <v>235</v>
      </c>
    </row>
    <row r="73" spans="2:5" ht="13.4" customHeight="1" x14ac:dyDescent="0.35">
      <c r="B73" s="244" t="s">
        <v>1647</v>
      </c>
      <c r="C73" s="244"/>
      <c r="D73" s="69">
        <f>DatosDelitos!F244</f>
        <v>0</v>
      </c>
      <c r="E73" s="69">
        <f>DatosDelitos!G244</f>
        <v>0</v>
      </c>
    </row>
    <row r="74" spans="2:5" ht="13.4" customHeight="1" x14ac:dyDescent="0.35">
      <c r="B74" s="244" t="s">
        <v>1648</v>
      </c>
      <c r="C74" s="244"/>
      <c r="D74" s="69">
        <f>DatosDelitos!F271</f>
        <v>168</v>
      </c>
      <c r="E74" s="69">
        <f>DatosDelitos!G271</f>
        <v>112</v>
      </c>
    </row>
    <row r="75" spans="2:5" ht="38.25" customHeight="1" x14ac:dyDescent="0.35">
      <c r="B75" s="244" t="s">
        <v>1649</v>
      </c>
      <c r="C75" s="244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4" t="s">
        <v>1650</v>
      </c>
      <c r="C76" s="244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4" t="s">
        <v>1651</v>
      </c>
      <c r="C77" s="244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5" customHeight="1" x14ac:dyDescent="0.35">
      <c r="B78" s="244" t="s">
        <v>1652</v>
      </c>
      <c r="C78" s="244"/>
      <c r="D78" s="69">
        <f>DatosDelitos!F323</f>
        <v>83</v>
      </c>
      <c r="E78" s="69">
        <f>DatosDelitos!G323</f>
        <v>26</v>
      </c>
    </row>
    <row r="79" spans="2:5" ht="15" customHeight="1" x14ac:dyDescent="0.35">
      <c r="B79" s="246" t="s">
        <v>1653</v>
      </c>
      <c r="C79" s="246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6" t="s">
        <v>952</v>
      </c>
      <c r="C80" s="246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6" t="s">
        <v>1654</v>
      </c>
      <c r="C81" s="246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6" t="s">
        <v>1660</v>
      </c>
      <c r="C82" s="246"/>
      <c r="D82" s="69">
        <f>SUM(D49:D81)</f>
        <v>5994</v>
      </c>
      <c r="E82" s="69">
        <f>SUM(E49:E81)</f>
        <v>3278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4" t="s">
        <v>1628</v>
      </c>
      <c r="C87" s="244"/>
      <c r="D87" s="69">
        <f>DatosDelitos!N5+DatosDelitos!N13-DatosDelitos!N17</f>
        <v>2</v>
      </c>
    </row>
    <row r="88" spans="2:13" ht="13.4" customHeight="1" x14ac:dyDescent="0.35">
      <c r="B88" s="244" t="s">
        <v>329</v>
      </c>
      <c r="C88" s="244"/>
      <c r="D88" s="69">
        <f>DatosDelitos!N10</f>
        <v>0</v>
      </c>
    </row>
    <row r="89" spans="2:13" ht="13.4" customHeight="1" x14ac:dyDescent="0.35">
      <c r="B89" s="244" t="s">
        <v>347</v>
      </c>
      <c r="C89" s="244"/>
      <c r="D89" s="69">
        <f>DatosDelitos!N20</f>
        <v>0</v>
      </c>
    </row>
    <row r="90" spans="2:13" ht="13.4" customHeight="1" x14ac:dyDescent="0.35">
      <c r="B90" s="244" t="s">
        <v>352</v>
      </c>
      <c r="C90" s="244"/>
      <c r="D90" s="69">
        <f>DatosDelitos!N23</f>
        <v>0</v>
      </c>
    </row>
    <row r="91" spans="2:13" ht="13.4" customHeight="1" x14ac:dyDescent="0.35">
      <c r="B91" s="244" t="s">
        <v>1662</v>
      </c>
      <c r="C91" s="244"/>
      <c r="D91" s="69">
        <f>SUM(DatosDelitos!N17,DatosDelitos!N44)</f>
        <v>16</v>
      </c>
    </row>
    <row r="92" spans="2:13" ht="13.4" customHeight="1" x14ac:dyDescent="0.35">
      <c r="B92" s="244" t="s">
        <v>1630</v>
      </c>
      <c r="C92" s="244"/>
      <c r="D92" s="69">
        <f>DatosDelitos!N30</f>
        <v>13</v>
      </c>
    </row>
    <row r="93" spans="2:13" ht="13.4" customHeight="1" x14ac:dyDescent="0.35">
      <c r="B93" s="244" t="s">
        <v>1631</v>
      </c>
      <c r="C93" s="244"/>
      <c r="D93" s="69">
        <f>DatosDelitos!N42-DatosDelitos!N44</f>
        <v>3</v>
      </c>
    </row>
    <row r="94" spans="2:13" ht="13.4" customHeight="1" x14ac:dyDescent="0.35">
      <c r="B94" s="244" t="s">
        <v>1632</v>
      </c>
      <c r="C94" s="244"/>
      <c r="D94" s="69">
        <f>DatosDelitos!N50</f>
        <v>33</v>
      </c>
    </row>
    <row r="95" spans="2:13" ht="13.4" customHeight="1" x14ac:dyDescent="0.35">
      <c r="B95" s="244" t="s">
        <v>1633</v>
      </c>
      <c r="C95" s="244"/>
      <c r="D95" s="69">
        <f>DatosDelitos!N72</f>
        <v>1</v>
      </c>
    </row>
    <row r="96" spans="2:13" ht="27" customHeight="1" x14ac:dyDescent="0.35">
      <c r="B96" s="244" t="s">
        <v>1658</v>
      </c>
      <c r="C96" s="244"/>
      <c r="D96" s="69">
        <f>DatosDelitos!N74</f>
        <v>0</v>
      </c>
    </row>
    <row r="97" spans="2:4" ht="13.4" customHeight="1" x14ac:dyDescent="0.35">
      <c r="B97" s="244" t="s">
        <v>1635</v>
      </c>
      <c r="C97" s="244"/>
      <c r="D97" s="69">
        <f>DatosDelitos!N82</f>
        <v>0</v>
      </c>
    </row>
    <row r="98" spans="2:4" ht="13.4" customHeight="1" x14ac:dyDescent="0.35">
      <c r="B98" s="244" t="s">
        <v>1636</v>
      </c>
      <c r="C98" s="244"/>
      <c r="D98" s="69">
        <f>DatosDelitos!N85</f>
        <v>2</v>
      </c>
    </row>
    <row r="99" spans="2:4" ht="13.4" customHeight="1" x14ac:dyDescent="0.35">
      <c r="B99" s="244" t="s">
        <v>978</v>
      </c>
      <c r="C99" s="244"/>
      <c r="D99" s="69">
        <f>DatosDelitos!N97</f>
        <v>34</v>
      </c>
    </row>
    <row r="100" spans="2:4" ht="27" customHeight="1" x14ac:dyDescent="0.35">
      <c r="B100" s="244" t="s">
        <v>1659</v>
      </c>
      <c r="C100" s="244"/>
      <c r="D100" s="69">
        <f>DatosDelitos!N131</f>
        <v>9</v>
      </c>
    </row>
    <row r="101" spans="2:4" ht="13.4" customHeight="1" x14ac:dyDescent="0.35">
      <c r="B101" s="244" t="s">
        <v>1638</v>
      </c>
      <c r="C101" s="244"/>
      <c r="D101" s="69">
        <f>DatosDelitos!N137</f>
        <v>4</v>
      </c>
    </row>
    <row r="102" spans="2:4" ht="13.4" customHeight="1" x14ac:dyDescent="0.35">
      <c r="B102" s="244" t="s">
        <v>1639</v>
      </c>
      <c r="C102" s="244"/>
      <c r="D102" s="69">
        <f>DatosDelitos!N144</f>
        <v>0</v>
      </c>
    </row>
    <row r="103" spans="2:4" ht="13.4" customHeight="1" x14ac:dyDescent="0.35">
      <c r="B103" s="244" t="s">
        <v>1663</v>
      </c>
      <c r="C103" s="244"/>
      <c r="D103" s="69">
        <f>DatosDelitos!N148</f>
        <v>0</v>
      </c>
    </row>
    <row r="104" spans="2:4" ht="13.4" customHeight="1" x14ac:dyDescent="0.35">
      <c r="B104" s="244" t="s">
        <v>1206</v>
      </c>
      <c r="C104" s="244"/>
      <c r="D104" s="69">
        <f>SUM(DatosDelitos!N149,DatosDelitos!N150)</f>
        <v>2</v>
      </c>
    </row>
    <row r="105" spans="2:4" ht="13.4" customHeight="1" x14ac:dyDescent="0.35">
      <c r="B105" s="244" t="s">
        <v>1204</v>
      </c>
      <c r="C105" s="244"/>
      <c r="D105" s="69">
        <f>SUM(DatosDelitos!N151:N155)</f>
        <v>13</v>
      </c>
    </row>
    <row r="106" spans="2:4" ht="13.4" customHeight="1" x14ac:dyDescent="0.35">
      <c r="B106" s="244" t="s">
        <v>1641</v>
      </c>
      <c r="C106" s="244"/>
      <c r="D106" s="69">
        <f>SUM(SUM(DatosDelitos!N157:N160),SUM(DatosDelitos!N167:N172))</f>
        <v>0</v>
      </c>
    </row>
    <row r="107" spans="2:4" ht="13.4" customHeight="1" x14ac:dyDescent="0.35">
      <c r="B107" s="244" t="s">
        <v>1664</v>
      </c>
      <c r="C107" s="244"/>
      <c r="D107" s="69">
        <f>SUM(DatosDelitos!N161:N165)</f>
        <v>1</v>
      </c>
    </row>
    <row r="108" spans="2:4" ht="13.4" customHeight="1" x14ac:dyDescent="0.35">
      <c r="B108" s="244" t="s">
        <v>1642</v>
      </c>
      <c r="C108" s="244"/>
      <c r="D108" s="69">
        <f>SUM(DatosDelitos!N173:N177)</f>
        <v>1</v>
      </c>
    </row>
    <row r="109" spans="2:4" ht="13.4" customHeight="1" x14ac:dyDescent="0.35">
      <c r="B109" s="244" t="s">
        <v>1643</v>
      </c>
      <c r="C109" s="244"/>
      <c r="D109" s="69">
        <f>DatosDelitos!N178</f>
        <v>0</v>
      </c>
    </row>
    <row r="110" spans="2:4" ht="13.4" customHeight="1" x14ac:dyDescent="0.35">
      <c r="B110" s="244" t="s">
        <v>1644</v>
      </c>
      <c r="C110" s="244"/>
      <c r="D110" s="69">
        <f>DatosDelitos!N186</f>
        <v>19</v>
      </c>
    </row>
    <row r="111" spans="2:4" ht="13.4" customHeight="1" x14ac:dyDescent="0.35">
      <c r="B111" s="244" t="s">
        <v>1645</v>
      </c>
      <c r="C111" s="244"/>
      <c r="D111" s="69">
        <f>DatosDelitos!N201</f>
        <v>11</v>
      </c>
    </row>
    <row r="112" spans="2:4" ht="13.4" customHeight="1" x14ac:dyDescent="0.35">
      <c r="B112" s="244" t="s">
        <v>1646</v>
      </c>
      <c r="C112" s="244"/>
      <c r="D112" s="69">
        <f>DatosDelitos!N223</f>
        <v>3</v>
      </c>
    </row>
    <row r="113" spans="2:4" ht="13.4" customHeight="1" x14ac:dyDescent="0.35">
      <c r="B113" s="244" t="s">
        <v>1647</v>
      </c>
      <c r="C113" s="244"/>
      <c r="D113" s="69">
        <f>DatosDelitos!N244</f>
        <v>8</v>
      </c>
    </row>
    <row r="114" spans="2:4" ht="13.4" customHeight="1" x14ac:dyDescent="0.35">
      <c r="B114" s="244" t="s">
        <v>1648</v>
      </c>
      <c r="C114" s="244"/>
      <c r="D114" s="69">
        <f>DatosDelitos!N271</f>
        <v>0</v>
      </c>
    </row>
    <row r="115" spans="2:4" ht="38.25" customHeight="1" x14ac:dyDescent="0.35">
      <c r="B115" s="244" t="s">
        <v>1649</v>
      </c>
      <c r="C115" s="244"/>
      <c r="D115" s="69">
        <f>DatosDelitos!N301</f>
        <v>0</v>
      </c>
    </row>
    <row r="116" spans="2:4" ht="13.4" customHeight="1" x14ac:dyDescent="0.35">
      <c r="B116" s="244" t="s">
        <v>1650</v>
      </c>
      <c r="C116" s="244"/>
      <c r="D116" s="69">
        <f>DatosDelitos!N305</f>
        <v>0</v>
      </c>
    </row>
    <row r="117" spans="2:4" ht="13.4" customHeight="1" x14ac:dyDescent="0.35">
      <c r="B117" s="244" t="s">
        <v>1651</v>
      </c>
      <c r="C117" s="244"/>
      <c r="D117" s="69">
        <f>DatosDelitos!N312+DatosDelitos!N320</f>
        <v>1</v>
      </c>
    </row>
    <row r="118" spans="2:4" ht="13.4" customHeight="1" x14ac:dyDescent="0.35">
      <c r="B118" s="244" t="s">
        <v>918</v>
      </c>
      <c r="C118" s="244"/>
      <c r="D118" s="69">
        <f>DatosDelitos!N318</f>
        <v>39</v>
      </c>
    </row>
    <row r="119" spans="2:4" ht="14.15" customHeight="1" x14ac:dyDescent="0.35">
      <c r="B119" s="244" t="s">
        <v>1652</v>
      </c>
      <c r="C119" s="244"/>
      <c r="D119" s="69">
        <f>DatosDelitos!N323</f>
        <v>26</v>
      </c>
    </row>
    <row r="120" spans="2:4" ht="12.75" customHeight="1" x14ac:dyDescent="0.35">
      <c r="B120" s="246" t="s">
        <v>1653</v>
      </c>
      <c r="C120" s="246"/>
      <c r="D120" s="69">
        <f>DatosDelitos!N325</f>
        <v>1</v>
      </c>
    </row>
    <row r="121" spans="2:4" ht="15" customHeight="1" x14ac:dyDescent="0.35">
      <c r="B121" s="246" t="s">
        <v>952</v>
      </c>
      <c r="C121" s="246"/>
      <c r="D121" s="69">
        <f>DatosDelitos!N337</f>
        <v>0</v>
      </c>
    </row>
    <row r="122" spans="2:4" ht="15" customHeight="1" x14ac:dyDescent="0.35">
      <c r="B122" s="246" t="s">
        <v>1654</v>
      </c>
      <c r="C122" s="246"/>
      <c r="D122" s="69">
        <f>DatosDelitos!N339</f>
        <v>0</v>
      </c>
    </row>
    <row r="123" spans="2:4" ht="15" customHeight="1" x14ac:dyDescent="0.35">
      <c r="B123" s="244" t="s">
        <v>1660</v>
      </c>
      <c r="C123" s="244"/>
      <c r="D123" s="69">
        <f>SUM(D87:D122)</f>
        <v>242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>
      <selection activeCell="A18" sqref="A18"/>
    </sheetView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8" t="s">
        <v>318</v>
      </c>
      <c r="B5" s="199"/>
      <c r="C5" s="24">
        <v>80</v>
      </c>
      <c r="D5" s="24">
        <v>69</v>
      </c>
      <c r="E5" s="25">
        <v>0.15942028985507201</v>
      </c>
      <c r="F5" s="24">
        <v>0</v>
      </c>
      <c r="G5" s="24">
        <v>0</v>
      </c>
      <c r="H5" s="24">
        <v>6</v>
      </c>
      <c r="I5" s="24">
        <v>0</v>
      </c>
      <c r="J5" s="24">
        <v>8</v>
      </c>
      <c r="K5" s="24">
        <v>8</v>
      </c>
      <c r="L5" s="24">
        <v>1</v>
      </c>
      <c r="M5" s="24">
        <v>3</v>
      </c>
      <c r="N5" s="24">
        <v>0</v>
      </c>
      <c r="O5" s="24">
        <v>15</v>
      </c>
      <c r="P5" s="26">
        <v>3</v>
      </c>
    </row>
    <row r="6" spans="1:16" x14ac:dyDescent="0.35">
      <c r="A6" s="27" t="s">
        <v>319</v>
      </c>
      <c r="B6" s="27" t="s">
        <v>320</v>
      </c>
      <c r="C6" s="12">
        <v>24</v>
      </c>
      <c r="D6" s="12">
        <v>31</v>
      </c>
      <c r="E6" s="28">
        <v>-0.225806451612903</v>
      </c>
      <c r="F6" s="12">
        <v>0</v>
      </c>
      <c r="G6" s="12">
        <v>0</v>
      </c>
      <c r="H6" s="12">
        <v>6</v>
      </c>
      <c r="I6" s="12">
        <v>0</v>
      </c>
      <c r="J6" s="12">
        <v>8</v>
      </c>
      <c r="K6" s="12">
        <v>6</v>
      </c>
      <c r="L6" s="12">
        <v>1</v>
      </c>
      <c r="M6" s="12">
        <v>1</v>
      </c>
      <c r="N6" s="12">
        <v>0</v>
      </c>
      <c r="O6" s="12">
        <v>9</v>
      </c>
      <c r="P6" s="21">
        <v>1</v>
      </c>
    </row>
    <row r="7" spans="1:16" x14ac:dyDescent="0.35">
      <c r="A7" s="27" t="s">
        <v>321</v>
      </c>
      <c r="B7" s="27" t="s">
        <v>322</v>
      </c>
      <c r="C7" s="12">
        <v>8</v>
      </c>
      <c r="D7" s="12">
        <v>4</v>
      </c>
      <c r="E7" s="28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</v>
      </c>
      <c r="L7" s="12">
        <v>0</v>
      </c>
      <c r="M7" s="12">
        <v>2</v>
      </c>
      <c r="N7" s="12">
        <v>0</v>
      </c>
      <c r="O7" s="12">
        <v>6</v>
      </c>
      <c r="P7" s="21">
        <v>2</v>
      </c>
    </row>
    <row r="8" spans="1:16" x14ac:dyDescent="0.35">
      <c r="A8" s="27" t="s">
        <v>323</v>
      </c>
      <c r="B8" s="27" t="s">
        <v>324</v>
      </c>
      <c r="C8" s="12">
        <v>48</v>
      </c>
      <c r="D8" s="12">
        <v>34</v>
      </c>
      <c r="E8" s="28">
        <v>0.41176470588235298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x14ac:dyDescent="0.3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8" t="s">
        <v>327</v>
      </c>
      <c r="B10" s="199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8" t="s">
        <v>332</v>
      </c>
      <c r="B13" s="199"/>
      <c r="C13" s="24">
        <v>4723</v>
      </c>
      <c r="D13" s="24">
        <v>5300</v>
      </c>
      <c r="E13" s="25">
        <v>-0.108867924528302</v>
      </c>
      <c r="F13" s="24">
        <v>1247</v>
      </c>
      <c r="G13" s="24">
        <v>497</v>
      </c>
      <c r="H13" s="24">
        <v>839</v>
      </c>
      <c r="I13" s="24">
        <v>647</v>
      </c>
      <c r="J13" s="24">
        <v>33</v>
      </c>
      <c r="K13" s="24">
        <v>14</v>
      </c>
      <c r="L13" s="24">
        <v>0</v>
      </c>
      <c r="M13" s="24">
        <v>0</v>
      </c>
      <c r="N13" s="24">
        <v>14</v>
      </c>
      <c r="O13" s="24">
        <v>13</v>
      </c>
      <c r="P13" s="26">
        <v>1072</v>
      </c>
    </row>
    <row r="14" spans="1:16" x14ac:dyDescent="0.35">
      <c r="A14" s="27" t="s">
        <v>333</v>
      </c>
      <c r="B14" s="27" t="s">
        <v>334</v>
      </c>
      <c r="C14" s="12">
        <v>2562</v>
      </c>
      <c r="D14" s="12">
        <v>2939</v>
      </c>
      <c r="E14" s="28">
        <v>-0.12827492344334801</v>
      </c>
      <c r="F14" s="12">
        <v>122</v>
      </c>
      <c r="G14" s="12">
        <v>66</v>
      </c>
      <c r="H14" s="12">
        <v>487</v>
      </c>
      <c r="I14" s="12">
        <v>367</v>
      </c>
      <c r="J14" s="12">
        <v>17</v>
      </c>
      <c r="K14" s="12">
        <v>6</v>
      </c>
      <c r="L14" s="12">
        <v>0</v>
      </c>
      <c r="M14" s="12">
        <v>0</v>
      </c>
      <c r="N14" s="12">
        <v>2</v>
      </c>
      <c r="O14" s="12">
        <v>6</v>
      </c>
      <c r="P14" s="21">
        <v>454</v>
      </c>
    </row>
    <row r="15" spans="1:16" x14ac:dyDescent="0.35">
      <c r="A15" s="27" t="s">
        <v>335</v>
      </c>
      <c r="B15" s="27" t="s">
        <v>336</v>
      </c>
      <c r="C15" s="12">
        <v>35</v>
      </c>
      <c r="D15" s="12">
        <v>27</v>
      </c>
      <c r="E15" s="28">
        <v>0.296296296296296</v>
      </c>
      <c r="F15" s="12">
        <v>15</v>
      </c>
      <c r="G15" s="12">
        <v>1</v>
      </c>
      <c r="H15" s="12">
        <v>15</v>
      </c>
      <c r="I15" s="12">
        <v>20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21">
        <v>9</v>
      </c>
    </row>
    <row r="16" spans="1:16" x14ac:dyDescent="0.35">
      <c r="A16" s="27" t="s">
        <v>337</v>
      </c>
      <c r="B16" s="27" t="s">
        <v>338</v>
      </c>
      <c r="C16" s="12">
        <v>186</v>
      </c>
      <c r="D16" s="12">
        <v>313</v>
      </c>
      <c r="E16" s="28">
        <v>-0.405750798722045</v>
      </c>
      <c r="F16" s="12">
        <v>13</v>
      </c>
      <c r="G16" s="12">
        <v>1</v>
      </c>
      <c r="H16" s="12">
        <v>15</v>
      </c>
      <c r="I16" s="12">
        <v>17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1</v>
      </c>
    </row>
    <row r="17" spans="1:16" ht="21" x14ac:dyDescent="0.35">
      <c r="A17" s="27" t="s">
        <v>339</v>
      </c>
      <c r="B17" s="27" t="s">
        <v>340</v>
      </c>
      <c r="C17" s="12">
        <v>1940</v>
      </c>
      <c r="D17" s="12">
        <v>2020</v>
      </c>
      <c r="E17" s="28">
        <v>-3.9603960396039598E-2</v>
      </c>
      <c r="F17" s="12">
        <v>1097</v>
      </c>
      <c r="G17" s="12">
        <v>429</v>
      </c>
      <c r="H17" s="12">
        <v>322</v>
      </c>
      <c r="I17" s="12">
        <v>243</v>
      </c>
      <c r="J17" s="12">
        <v>15</v>
      </c>
      <c r="K17" s="12">
        <v>7</v>
      </c>
      <c r="L17" s="12">
        <v>0</v>
      </c>
      <c r="M17" s="12">
        <v>0</v>
      </c>
      <c r="N17" s="12">
        <v>12</v>
      </c>
      <c r="O17" s="12">
        <v>7</v>
      </c>
      <c r="P17" s="21">
        <v>608</v>
      </c>
    </row>
    <row r="18" spans="1:16" x14ac:dyDescent="0.35">
      <c r="A18" s="27" t="s">
        <v>341</v>
      </c>
      <c r="B18" s="27" t="s">
        <v>342</v>
      </c>
      <c r="C18" s="12">
        <v>0</v>
      </c>
      <c r="D18" s="12">
        <v>1</v>
      </c>
      <c r="E18" s="28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8" t="s">
        <v>345</v>
      </c>
      <c r="B20" s="199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3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8" t="s">
        <v>363</v>
      </c>
      <c r="B30" s="199"/>
      <c r="C30" s="24">
        <v>1163</v>
      </c>
      <c r="D30" s="24">
        <v>1128</v>
      </c>
      <c r="E30" s="25">
        <v>3.1028368794326199E-2</v>
      </c>
      <c r="F30" s="24">
        <v>311</v>
      </c>
      <c r="G30" s="24">
        <v>112</v>
      </c>
      <c r="H30" s="24">
        <v>164</v>
      </c>
      <c r="I30" s="24">
        <v>196</v>
      </c>
      <c r="J30" s="24">
        <v>1</v>
      </c>
      <c r="K30" s="24">
        <v>3</v>
      </c>
      <c r="L30" s="24">
        <v>0</v>
      </c>
      <c r="M30" s="24">
        <v>0</v>
      </c>
      <c r="N30" s="24">
        <v>13</v>
      </c>
      <c r="O30" s="24">
        <v>4</v>
      </c>
      <c r="P30" s="26">
        <v>168</v>
      </c>
    </row>
    <row r="31" spans="1:16" x14ac:dyDescent="0.35">
      <c r="A31" s="27" t="s">
        <v>364</v>
      </c>
      <c r="B31" s="27" t="s">
        <v>365</v>
      </c>
      <c r="C31" s="12">
        <v>48</v>
      </c>
      <c r="D31" s="12">
        <v>20</v>
      </c>
      <c r="E31" s="28">
        <v>1.4</v>
      </c>
      <c r="F31" s="12">
        <v>3</v>
      </c>
      <c r="G31" s="12">
        <v>0</v>
      </c>
      <c r="H31" s="12">
        <v>10</v>
      </c>
      <c r="I31" s="12">
        <v>6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1</v>
      </c>
    </row>
    <row r="32" spans="1:16" x14ac:dyDescent="0.35">
      <c r="A32" s="27" t="s">
        <v>366</v>
      </c>
      <c r="B32" s="27" t="s">
        <v>367</v>
      </c>
      <c r="C32" s="12">
        <v>4</v>
      </c>
      <c r="D32" s="12">
        <v>2</v>
      </c>
      <c r="E32" s="28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1" x14ac:dyDescent="0.35">
      <c r="A33" s="27" t="s">
        <v>368</v>
      </c>
      <c r="B33" s="27" t="s">
        <v>369</v>
      </c>
      <c r="C33" s="12">
        <v>361</v>
      </c>
      <c r="D33" s="12">
        <v>395</v>
      </c>
      <c r="E33" s="28">
        <v>-8.6075949367088594E-2</v>
      </c>
      <c r="F33" s="12">
        <v>44</v>
      </c>
      <c r="G33" s="12">
        <v>9</v>
      </c>
      <c r="H33" s="12">
        <v>79</v>
      </c>
      <c r="I33" s="12">
        <v>56</v>
      </c>
      <c r="J33" s="12">
        <v>1</v>
      </c>
      <c r="K33" s="12">
        <v>2</v>
      </c>
      <c r="L33" s="12">
        <v>0</v>
      </c>
      <c r="M33" s="12">
        <v>0</v>
      </c>
      <c r="N33" s="12">
        <v>4</v>
      </c>
      <c r="O33" s="12">
        <v>2</v>
      </c>
      <c r="P33" s="21">
        <v>35</v>
      </c>
    </row>
    <row r="34" spans="1:16" x14ac:dyDescent="0.35">
      <c r="A34" s="27" t="s">
        <v>370</v>
      </c>
      <c r="B34" s="27" t="s">
        <v>371</v>
      </c>
      <c r="C34" s="12">
        <v>62</v>
      </c>
      <c r="D34" s="12">
        <v>116</v>
      </c>
      <c r="E34" s="28">
        <v>-0.46551724137931</v>
      </c>
      <c r="F34" s="12">
        <v>9</v>
      </c>
      <c r="G34" s="12">
        <v>1</v>
      </c>
      <c r="H34" s="12">
        <v>13</v>
      </c>
      <c r="I34" s="12">
        <v>8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2</v>
      </c>
    </row>
    <row r="35" spans="1:16" x14ac:dyDescent="0.35">
      <c r="A35" s="27" t="s">
        <v>372</v>
      </c>
      <c r="B35" s="27" t="s">
        <v>373</v>
      </c>
      <c r="C35" s="12">
        <v>263</v>
      </c>
      <c r="D35" s="12">
        <v>234</v>
      </c>
      <c r="E35" s="28">
        <v>0.123931623931624</v>
      </c>
      <c r="F35" s="12">
        <v>45</v>
      </c>
      <c r="G35" s="12">
        <v>5</v>
      </c>
      <c r="H35" s="12">
        <v>17</v>
      </c>
      <c r="I35" s="12">
        <v>17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1</v>
      </c>
      <c r="P35" s="21">
        <v>9</v>
      </c>
    </row>
    <row r="36" spans="1:16" ht="21" x14ac:dyDescent="0.35">
      <c r="A36" s="27" t="s">
        <v>374</v>
      </c>
      <c r="B36" s="27" t="s">
        <v>375</v>
      </c>
      <c r="C36" s="12">
        <v>153</v>
      </c>
      <c r="D36" s="12">
        <v>136</v>
      </c>
      <c r="E36" s="28">
        <v>0.125</v>
      </c>
      <c r="F36" s="12">
        <v>110</v>
      </c>
      <c r="G36" s="12">
        <v>65</v>
      </c>
      <c r="H36" s="12">
        <v>20</v>
      </c>
      <c r="I36" s="12">
        <v>61</v>
      </c>
      <c r="J36" s="12">
        <v>0</v>
      </c>
      <c r="K36" s="12">
        <v>1</v>
      </c>
      <c r="L36" s="12">
        <v>0</v>
      </c>
      <c r="M36" s="12">
        <v>0</v>
      </c>
      <c r="N36" s="12">
        <v>1</v>
      </c>
      <c r="O36" s="12">
        <v>1</v>
      </c>
      <c r="P36" s="21">
        <v>80</v>
      </c>
    </row>
    <row r="37" spans="1:16" ht="21" x14ac:dyDescent="0.35">
      <c r="A37" s="27" t="s">
        <v>376</v>
      </c>
      <c r="B37" s="27" t="s">
        <v>377</v>
      </c>
      <c r="C37" s="12">
        <v>83</v>
      </c>
      <c r="D37" s="12">
        <v>83</v>
      </c>
      <c r="E37" s="28">
        <v>0</v>
      </c>
      <c r="F37" s="12">
        <v>51</v>
      </c>
      <c r="G37" s="12">
        <v>26</v>
      </c>
      <c r="H37" s="12">
        <v>10</v>
      </c>
      <c r="I37" s="12">
        <v>30</v>
      </c>
      <c r="J37" s="12">
        <v>0</v>
      </c>
      <c r="K37" s="12">
        <v>0</v>
      </c>
      <c r="L37" s="12">
        <v>0</v>
      </c>
      <c r="M37" s="12">
        <v>0</v>
      </c>
      <c r="N37" s="12">
        <v>2</v>
      </c>
      <c r="O37" s="12">
        <v>0</v>
      </c>
      <c r="P37" s="21">
        <v>28</v>
      </c>
    </row>
    <row r="38" spans="1:16" ht="21" x14ac:dyDescent="0.35">
      <c r="A38" s="27" t="s">
        <v>378</v>
      </c>
      <c r="B38" s="27" t="s">
        <v>379</v>
      </c>
      <c r="C38" s="12">
        <v>52</v>
      </c>
      <c r="D38" s="12">
        <v>36</v>
      </c>
      <c r="E38" s="28">
        <v>0.44444444444444398</v>
      </c>
      <c r="F38" s="12">
        <v>32</v>
      </c>
      <c r="G38" s="12">
        <v>5</v>
      </c>
      <c r="H38" s="12">
        <v>6</v>
      </c>
      <c r="I38" s="12">
        <v>8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8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7" t="s">
        <v>384</v>
      </c>
      <c r="B41" s="27" t="s">
        <v>385</v>
      </c>
      <c r="C41" s="12">
        <v>137</v>
      </c>
      <c r="D41" s="12">
        <v>106</v>
      </c>
      <c r="E41" s="28">
        <v>0.29245283018867901</v>
      </c>
      <c r="F41" s="12">
        <v>17</v>
      </c>
      <c r="G41" s="12">
        <v>1</v>
      </c>
      <c r="H41" s="12">
        <v>9</v>
      </c>
      <c r="I41" s="12">
        <v>10</v>
      </c>
      <c r="J41" s="12">
        <v>0</v>
      </c>
      <c r="K41" s="12">
        <v>0</v>
      </c>
      <c r="L41" s="12">
        <v>0</v>
      </c>
      <c r="M41" s="12">
        <v>0</v>
      </c>
      <c r="N41" s="12">
        <v>3</v>
      </c>
      <c r="O41" s="12">
        <v>0</v>
      </c>
      <c r="P41" s="21">
        <v>5</v>
      </c>
    </row>
    <row r="42" spans="1:16" x14ac:dyDescent="0.35">
      <c r="A42" s="198" t="s">
        <v>386</v>
      </c>
      <c r="B42" s="199"/>
      <c r="C42" s="24">
        <v>1695</v>
      </c>
      <c r="D42" s="24">
        <v>1498</v>
      </c>
      <c r="E42" s="25">
        <v>0.13150867823765</v>
      </c>
      <c r="F42" s="24">
        <v>1105</v>
      </c>
      <c r="G42" s="24">
        <v>256</v>
      </c>
      <c r="H42" s="24">
        <v>237</v>
      </c>
      <c r="I42" s="24">
        <v>116</v>
      </c>
      <c r="J42" s="24">
        <v>12</v>
      </c>
      <c r="K42" s="24">
        <v>0</v>
      </c>
      <c r="L42" s="24">
        <v>0</v>
      </c>
      <c r="M42" s="24">
        <v>0</v>
      </c>
      <c r="N42" s="24">
        <v>7</v>
      </c>
      <c r="O42" s="24">
        <v>0</v>
      </c>
      <c r="P42" s="26">
        <v>117</v>
      </c>
    </row>
    <row r="43" spans="1:16" x14ac:dyDescent="0.35">
      <c r="A43" s="27" t="s">
        <v>387</v>
      </c>
      <c r="B43" s="27" t="s">
        <v>388</v>
      </c>
      <c r="C43" s="12">
        <v>9</v>
      </c>
      <c r="D43" s="12">
        <v>8</v>
      </c>
      <c r="E43" s="28">
        <v>0.125</v>
      </c>
      <c r="F43" s="12">
        <v>0</v>
      </c>
      <c r="G43" s="12">
        <v>0</v>
      </c>
      <c r="H43" s="12">
        <v>1</v>
      </c>
      <c r="I43" s="12">
        <v>2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1" x14ac:dyDescent="0.35">
      <c r="A44" s="27" t="s">
        <v>389</v>
      </c>
      <c r="B44" s="27" t="s">
        <v>390</v>
      </c>
      <c r="C44" s="12">
        <v>1663</v>
      </c>
      <c r="D44" s="12">
        <v>1464</v>
      </c>
      <c r="E44" s="28">
        <v>0.135928961748634</v>
      </c>
      <c r="F44" s="12">
        <v>1105</v>
      </c>
      <c r="G44" s="12">
        <v>256</v>
      </c>
      <c r="H44" s="12">
        <v>233</v>
      </c>
      <c r="I44" s="12">
        <v>114</v>
      </c>
      <c r="J44" s="12">
        <v>12</v>
      </c>
      <c r="K44" s="12">
        <v>0</v>
      </c>
      <c r="L44" s="12">
        <v>0</v>
      </c>
      <c r="M44" s="12">
        <v>0</v>
      </c>
      <c r="N44" s="12">
        <v>4</v>
      </c>
      <c r="O44" s="12">
        <v>0</v>
      </c>
      <c r="P44" s="21">
        <v>117</v>
      </c>
    </row>
    <row r="45" spans="1:16" x14ac:dyDescent="0.35">
      <c r="A45" s="27" t="s">
        <v>391</v>
      </c>
      <c r="B45" s="27" t="s">
        <v>392</v>
      </c>
      <c r="C45" s="12">
        <v>2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1" x14ac:dyDescent="0.35">
      <c r="A46" s="27" t="s">
        <v>393</v>
      </c>
      <c r="B46" s="27" t="s">
        <v>394</v>
      </c>
      <c r="C46" s="12">
        <v>7</v>
      </c>
      <c r="D46" s="12">
        <v>6</v>
      </c>
      <c r="E46" s="28">
        <v>0.16666666666666699</v>
      </c>
      <c r="F46" s="12">
        <v>0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0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7" t="s">
        <v>397</v>
      </c>
      <c r="B48" s="27" t="s">
        <v>398</v>
      </c>
      <c r="C48" s="12">
        <v>11</v>
      </c>
      <c r="D48" s="12">
        <v>19</v>
      </c>
      <c r="E48" s="28">
        <v>-0.42105263157894701</v>
      </c>
      <c r="F48" s="12">
        <v>0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2</v>
      </c>
      <c r="O48" s="12">
        <v>0</v>
      </c>
      <c r="P48" s="21">
        <v>0</v>
      </c>
    </row>
    <row r="49" spans="1:16" x14ac:dyDescent="0.35">
      <c r="A49" s="27" t="s">
        <v>399</v>
      </c>
      <c r="B49" s="27" t="s">
        <v>400</v>
      </c>
      <c r="C49" s="12">
        <v>3</v>
      </c>
      <c r="D49" s="12">
        <v>1</v>
      </c>
      <c r="E49" s="28">
        <v>2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8" t="s">
        <v>401</v>
      </c>
      <c r="B50" s="199"/>
      <c r="C50" s="24">
        <v>990</v>
      </c>
      <c r="D50" s="24">
        <v>805</v>
      </c>
      <c r="E50" s="25">
        <v>0.229813664596273</v>
      </c>
      <c r="F50" s="24">
        <v>72</v>
      </c>
      <c r="G50" s="24">
        <v>0</v>
      </c>
      <c r="H50" s="24">
        <v>166</v>
      </c>
      <c r="I50" s="24">
        <v>126</v>
      </c>
      <c r="J50" s="24">
        <v>92</v>
      </c>
      <c r="K50" s="24">
        <v>50</v>
      </c>
      <c r="L50" s="24">
        <v>0</v>
      </c>
      <c r="M50" s="24">
        <v>0</v>
      </c>
      <c r="N50" s="24">
        <v>33</v>
      </c>
      <c r="O50" s="24">
        <v>5</v>
      </c>
      <c r="P50" s="26">
        <v>55</v>
      </c>
    </row>
    <row r="51" spans="1:16" x14ac:dyDescent="0.35">
      <c r="A51" s="27" t="s">
        <v>402</v>
      </c>
      <c r="B51" s="27" t="s">
        <v>403</v>
      </c>
      <c r="C51" s="12">
        <v>636</v>
      </c>
      <c r="D51" s="12">
        <v>526</v>
      </c>
      <c r="E51" s="28">
        <v>0.209125475285171</v>
      </c>
      <c r="F51" s="12">
        <v>49</v>
      </c>
      <c r="G51" s="12">
        <v>0</v>
      </c>
      <c r="H51" s="12">
        <v>106</v>
      </c>
      <c r="I51" s="12">
        <v>76</v>
      </c>
      <c r="J51" s="12">
        <v>49</v>
      </c>
      <c r="K51" s="12">
        <v>33</v>
      </c>
      <c r="L51" s="12">
        <v>0</v>
      </c>
      <c r="M51" s="12">
        <v>0</v>
      </c>
      <c r="N51" s="12">
        <v>13</v>
      </c>
      <c r="O51" s="12">
        <v>5</v>
      </c>
      <c r="P51" s="21">
        <v>36</v>
      </c>
    </row>
    <row r="52" spans="1:16" x14ac:dyDescent="0.35">
      <c r="A52" s="27" t="s">
        <v>404</v>
      </c>
      <c r="B52" s="27" t="s">
        <v>405</v>
      </c>
      <c r="C52" s="12">
        <v>35</v>
      </c>
      <c r="D52" s="12">
        <v>4</v>
      </c>
      <c r="E52" s="28">
        <v>7.75</v>
      </c>
      <c r="F52" s="12">
        <v>10</v>
      </c>
      <c r="G52" s="12">
        <v>0</v>
      </c>
      <c r="H52" s="12">
        <v>1</v>
      </c>
      <c r="I52" s="12">
        <v>1</v>
      </c>
      <c r="J52" s="12">
        <v>4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1">
        <v>2</v>
      </c>
    </row>
    <row r="53" spans="1:16" x14ac:dyDescent="0.35">
      <c r="A53" s="27" t="s">
        <v>406</v>
      </c>
      <c r="B53" s="27" t="s">
        <v>407</v>
      </c>
      <c r="C53" s="12">
        <v>29</v>
      </c>
      <c r="D53" s="12">
        <v>49</v>
      </c>
      <c r="E53" s="28">
        <v>-0.40816326530612201</v>
      </c>
      <c r="F53" s="12">
        <v>2</v>
      </c>
      <c r="G53" s="12">
        <v>0</v>
      </c>
      <c r="H53" s="12">
        <v>15</v>
      </c>
      <c r="I53" s="12">
        <v>15</v>
      </c>
      <c r="J53" s="12">
        <v>4</v>
      </c>
      <c r="K53" s="12">
        <v>4</v>
      </c>
      <c r="L53" s="12">
        <v>0</v>
      </c>
      <c r="M53" s="12">
        <v>0</v>
      </c>
      <c r="N53" s="12">
        <v>3</v>
      </c>
      <c r="O53" s="12">
        <v>0</v>
      </c>
      <c r="P53" s="21">
        <v>8</v>
      </c>
    </row>
    <row r="54" spans="1:16" x14ac:dyDescent="0.35">
      <c r="A54" s="27" t="s">
        <v>408</v>
      </c>
      <c r="B54" s="27" t="s">
        <v>409</v>
      </c>
      <c r="C54" s="12">
        <v>5</v>
      </c>
      <c r="D54" s="12">
        <v>6</v>
      </c>
      <c r="E54" s="28">
        <v>-0.16666666666666699</v>
      </c>
      <c r="F54" s="12">
        <v>0</v>
      </c>
      <c r="G54" s="12">
        <v>0</v>
      </c>
      <c r="H54" s="12">
        <v>0</v>
      </c>
      <c r="I54" s="12">
        <v>0</v>
      </c>
      <c r="J54" s="12">
        <v>5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21">
        <v>0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2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35">
      <c r="A56" s="27" t="s">
        <v>412</v>
      </c>
      <c r="B56" s="27" t="s">
        <v>413</v>
      </c>
      <c r="C56" s="12">
        <v>25</v>
      </c>
      <c r="D56" s="12">
        <v>17</v>
      </c>
      <c r="E56" s="28">
        <v>0.47058823529411797</v>
      </c>
      <c r="F56" s="12">
        <v>2</v>
      </c>
      <c r="G56" s="12">
        <v>0</v>
      </c>
      <c r="H56" s="12">
        <v>3</v>
      </c>
      <c r="I56" s="12">
        <v>1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1</v>
      </c>
    </row>
    <row r="57" spans="1:16" ht="21" x14ac:dyDescent="0.35">
      <c r="A57" s="27" t="s">
        <v>414</v>
      </c>
      <c r="B57" s="27" t="s">
        <v>415</v>
      </c>
      <c r="C57" s="12">
        <v>15</v>
      </c>
      <c r="D57" s="12">
        <v>23</v>
      </c>
      <c r="E57" s="28">
        <v>-0.34782608695652201</v>
      </c>
      <c r="F57" s="12">
        <v>0</v>
      </c>
      <c r="G57" s="12">
        <v>0</v>
      </c>
      <c r="H57" s="12">
        <v>0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1" x14ac:dyDescent="0.35">
      <c r="A58" s="27" t="s">
        <v>416</v>
      </c>
      <c r="B58" s="27" t="s">
        <v>417</v>
      </c>
      <c r="C58" s="12">
        <v>1</v>
      </c>
      <c r="D58" s="12">
        <v>0</v>
      </c>
      <c r="E58" s="28">
        <v>0</v>
      </c>
      <c r="F58" s="12">
        <v>0</v>
      </c>
      <c r="G58" s="12">
        <v>0</v>
      </c>
      <c r="H58" s="12">
        <v>1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1</v>
      </c>
    </row>
    <row r="59" spans="1:16" ht="21" x14ac:dyDescent="0.35">
      <c r="A59" s="27" t="s">
        <v>418</v>
      </c>
      <c r="B59" s="27" t="s">
        <v>419</v>
      </c>
      <c r="C59" s="12">
        <v>6</v>
      </c>
      <c r="D59" s="12">
        <v>15</v>
      </c>
      <c r="E59" s="28">
        <v>-0.6</v>
      </c>
      <c r="F59" s="12">
        <v>1</v>
      </c>
      <c r="G59" s="12">
        <v>0</v>
      </c>
      <c r="H59" s="12">
        <v>2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1</v>
      </c>
    </row>
    <row r="60" spans="1:16" ht="21" x14ac:dyDescent="0.35">
      <c r="A60" s="27" t="s">
        <v>420</v>
      </c>
      <c r="B60" s="27" t="s">
        <v>421</v>
      </c>
      <c r="C60" s="12">
        <v>6</v>
      </c>
      <c r="D60" s="12">
        <v>1</v>
      </c>
      <c r="E60" s="28">
        <v>5</v>
      </c>
      <c r="F60" s="12">
        <v>1</v>
      </c>
      <c r="G60" s="12">
        <v>0</v>
      </c>
      <c r="H60" s="12">
        <v>2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1</v>
      </c>
    </row>
    <row r="61" spans="1:16" ht="21" x14ac:dyDescent="0.35">
      <c r="A61" s="27" t="s">
        <v>422</v>
      </c>
      <c r="B61" s="27" t="s">
        <v>423</v>
      </c>
      <c r="C61" s="12">
        <v>8</v>
      </c>
      <c r="D61" s="12">
        <v>8</v>
      </c>
      <c r="E61" s="28">
        <v>0</v>
      </c>
      <c r="F61" s="12">
        <v>0</v>
      </c>
      <c r="G61" s="12">
        <v>0</v>
      </c>
      <c r="H61" s="12">
        <v>3</v>
      </c>
      <c r="I61" s="12">
        <v>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0</v>
      </c>
    </row>
    <row r="62" spans="1:16" x14ac:dyDescent="0.35">
      <c r="A62" s="27" t="s">
        <v>424</v>
      </c>
      <c r="B62" s="27" t="s">
        <v>425</v>
      </c>
      <c r="C62" s="12">
        <v>16</v>
      </c>
      <c r="D62" s="12">
        <v>4</v>
      </c>
      <c r="E62" s="28">
        <v>3</v>
      </c>
      <c r="F62" s="12">
        <v>0</v>
      </c>
      <c r="G62" s="12">
        <v>0</v>
      </c>
      <c r="H62" s="12">
        <v>1</v>
      </c>
      <c r="I62" s="12">
        <v>4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2</v>
      </c>
    </row>
    <row r="63" spans="1:16" ht="21" x14ac:dyDescent="0.35">
      <c r="A63" s="27" t="s">
        <v>426</v>
      </c>
      <c r="B63" s="27" t="s">
        <v>427</v>
      </c>
      <c r="C63" s="12">
        <v>46</v>
      </c>
      <c r="D63" s="12">
        <v>41</v>
      </c>
      <c r="E63" s="28">
        <v>0.12195121951219499</v>
      </c>
      <c r="F63" s="12">
        <v>2</v>
      </c>
      <c r="G63" s="12">
        <v>0</v>
      </c>
      <c r="H63" s="12">
        <v>3</v>
      </c>
      <c r="I63" s="12">
        <v>4</v>
      </c>
      <c r="J63" s="12">
        <v>7</v>
      </c>
      <c r="K63" s="12">
        <v>3</v>
      </c>
      <c r="L63" s="12">
        <v>0</v>
      </c>
      <c r="M63" s="12">
        <v>0</v>
      </c>
      <c r="N63" s="12">
        <v>5</v>
      </c>
      <c r="O63" s="12">
        <v>0</v>
      </c>
      <c r="P63" s="21">
        <v>1</v>
      </c>
    </row>
    <row r="64" spans="1:16" ht="21" x14ac:dyDescent="0.35">
      <c r="A64" s="27" t="s">
        <v>428</v>
      </c>
      <c r="B64" s="27" t="s">
        <v>429</v>
      </c>
      <c r="C64" s="12">
        <v>126</v>
      </c>
      <c r="D64" s="12">
        <v>75</v>
      </c>
      <c r="E64" s="28">
        <v>0.68</v>
      </c>
      <c r="F64" s="12">
        <v>3</v>
      </c>
      <c r="G64" s="12">
        <v>0</v>
      </c>
      <c r="H64" s="12">
        <v>25</v>
      </c>
      <c r="I64" s="12">
        <v>14</v>
      </c>
      <c r="J64" s="12">
        <v>12</v>
      </c>
      <c r="K64" s="12">
        <v>4</v>
      </c>
      <c r="L64" s="12">
        <v>0</v>
      </c>
      <c r="M64" s="12">
        <v>0</v>
      </c>
      <c r="N64" s="12">
        <v>9</v>
      </c>
      <c r="O64" s="12">
        <v>0</v>
      </c>
      <c r="P64" s="21">
        <v>0</v>
      </c>
    </row>
    <row r="65" spans="1:16" ht="21" x14ac:dyDescent="0.35">
      <c r="A65" s="27" t="s">
        <v>430</v>
      </c>
      <c r="B65" s="27" t="s">
        <v>431</v>
      </c>
      <c r="C65" s="12">
        <v>7</v>
      </c>
      <c r="D65" s="12">
        <v>5</v>
      </c>
      <c r="E65" s="28">
        <v>0.4</v>
      </c>
      <c r="F65" s="12">
        <v>0</v>
      </c>
      <c r="G65" s="12">
        <v>0</v>
      </c>
      <c r="H65" s="12">
        <v>4</v>
      </c>
      <c r="I65" s="12">
        <v>2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12">
        <v>0</v>
      </c>
      <c r="P66" s="21">
        <v>0</v>
      </c>
    </row>
    <row r="67" spans="1:16" ht="21" x14ac:dyDescent="0.35">
      <c r="A67" s="27" t="s">
        <v>434</v>
      </c>
      <c r="B67" s="27" t="s">
        <v>435</v>
      </c>
      <c r="C67" s="12">
        <v>28</v>
      </c>
      <c r="D67" s="12">
        <v>24</v>
      </c>
      <c r="E67" s="28">
        <v>0.16666666666666699</v>
      </c>
      <c r="F67" s="12">
        <v>2</v>
      </c>
      <c r="G67" s="12">
        <v>0</v>
      </c>
      <c r="H67" s="12">
        <v>0</v>
      </c>
      <c r="I67" s="12">
        <v>0</v>
      </c>
      <c r="J67" s="12">
        <v>10</v>
      </c>
      <c r="K67" s="12">
        <v>2</v>
      </c>
      <c r="L67" s="12">
        <v>0</v>
      </c>
      <c r="M67" s="12">
        <v>0</v>
      </c>
      <c r="N67" s="12">
        <v>2</v>
      </c>
      <c r="O67" s="12">
        <v>0</v>
      </c>
      <c r="P67" s="21">
        <v>0</v>
      </c>
    </row>
    <row r="68" spans="1:16" ht="21" x14ac:dyDescent="0.35">
      <c r="A68" s="27" t="s">
        <v>436</v>
      </c>
      <c r="B68" s="27" t="s">
        <v>437</v>
      </c>
      <c r="C68" s="12">
        <v>1</v>
      </c>
      <c r="D68" s="12">
        <v>4</v>
      </c>
      <c r="E68" s="28">
        <v>-0.75</v>
      </c>
      <c r="F68" s="12">
        <v>0</v>
      </c>
      <c r="G68" s="12">
        <v>0</v>
      </c>
      <c r="H68" s="12">
        <v>0</v>
      </c>
      <c r="I68" s="12">
        <v>1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1" x14ac:dyDescent="0.35">
      <c r="A71" s="27" t="s">
        <v>442</v>
      </c>
      <c r="B71" s="27" t="s">
        <v>443</v>
      </c>
      <c r="C71" s="12">
        <v>0</v>
      </c>
      <c r="D71" s="12">
        <v>1</v>
      </c>
      <c r="E71" s="28">
        <v>-1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35">
      <c r="A72" s="198" t="s">
        <v>444</v>
      </c>
      <c r="B72" s="199"/>
      <c r="C72" s="24">
        <v>9</v>
      </c>
      <c r="D72" s="24">
        <v>10</v>
      </c>
      <c r="E72" s="25">
        <v>-0.1</v>
      </c>
      <c r="F72" s="24">
        <v>0</v>
      </c>
      <c r="G72" s="24">
        <v>0</v>
      </c>
      <c r="H72" s="24">
        <v>3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1</v>
      </c>
      <c r="O72" s="24">
        <v>0</v>
      </c>
      <c r="P72" s="26">
        <v>0</v>
      </c>
    </row>
    <row r="73" spans="1:16" x14ac:dyDescent="0.35">
      <c r="A73" s="27" t="s">
        <v>445</v>
      </c>
      <c r="B73" s="27" t="s">
        <v>446</v>
      </c>
      <c r="C73" s="12">
        <v>9</v>
      </c>
      <c r="D73" s="12">
        <v>10</v>
      </c>
      <c r="E73" s="28">
        <v>-0.1</v>
      </c>
      <c r="F73" s="12">
        <v>0</v>
      </c>
      <c r="G73" s="12">
        <v>0</v>
      </c>
      <c r="H73" s="12">
        <v>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1</v>
      </c>
      <c r="O73" s="12">
        <v>0</v>
      </c>
      <c r="P73" s="21">
        <v>0</v>
      </c>
    </row>
    <row r="74" spans="1:16" x14ac:dyDescent="0.35">
      <c r="A74" s="198" t="s">
        <v>447</v>
      </c>
      <c r="B74" s="199"/>
      <c r="C74" s="24">
        <v>212</v>
      </c>
      <c r="D74" s="24">
        <v>153</v>
      </c>
      <c r="E74" s="25">
        <v>0.38562091503267998</v>
      </c>
      <c r="F74" s="24">
        <v>8</v>
      </c>
      <c r="G74" s="24">
        <v>0</v>
      </c>
      <c r="H74" s="24">
        <v>29</v>
      </c>
      <c r="I74" s="24">
        <v>6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6">
        <v>0</v>
      </c>
    </row>
    <row r="75" spans="1:16" x14ac:dyDescent="0.35">
      <c r="A75" s="27" t="s">
        <v>448</v>
      </c>
      <c r="B75" s="27" t="s">
        <v>449</v>
      </c>
      <c r="C75" s="12">
        <v>62</v>
      </c>
      <c r="D75" s="12">
        <v>32</v>
      </c>
      <c r="E75" s="28">
        <v>0.9375</v>
      </c>
      <c r="F75" s="12">
        <v>3</v>
      </c>
      <c r="G75" s="12">
        <v>0</v>
      </c>
      <c r="H75" s="12">
        <v>5</v>
      </c>
      <c r="I75" s="12">
        <v>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0</v>
      </c>
    </row>
    <row r="76" spans="1:16" ht="21" x14ac:dyDescent="0.35">
      <c r="A76" s="27" t="s">
        <v>450</v>
      </c>
      <c r="B76" s="27" t="s">
        <v>451</v>
      </c>
      <c r="C76" s="12">
        <v>14</v>
      </c>
      <c r="D76" s="12">
        <v>1</v>
      </c>
      <c r="E76" s="28">
        <v>13</v>
      </c>
      <c r="F76" s="12">
        <v>0</v>
      </c>
      <c r="G76" s="12">
        <v>0</v>
      </c>
      <c r="H76" s="12">
        <v>2</v>
      </c>
      <c r="I76" s="12">
        <v>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35">
      <c r="A77" s="27" t="s">
        <v>452</v>
      </c>
      <c r="B77" s="27" t="s">
        <v>453</v>
      </c>
      <c r="C77" s="12">
        <v>58</v>
      </c>
      <c r="D77" s="12">
        <v>53</v>
      </c>
      <c r="E77" s="28">
        <v>9.4339622641509399E-2</v>
      </c>
      <c r="F77" s="12">
        <v>2</v>
      </c>
      <c r="G77" s="12">
        <v>0</v>
      </c>
      <c r="H77" s="12">
        <v>9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0</v>
      </c>
    </row>
    <row r="78" spans="1:16" x14ac:dyDescent="0.35">
      <c r="A78" s="27" t="s">
        <v>454</v>
      </c>
      <c r="B78" s="27" t="s">
        <v>455</v>
      </c>
      <c r="C78" s="12">
        <v>4</v>
      </c>
      <c r="D78" s="12">
        <v>4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1" x14ac:dyDescent="0.35">
      <c r="A79" s="27" t="s">
        <v>456</v>
      </c>
      <c r="B79" s="27" t="s">
        <v>457</v>
      </c>
      <c r="C79" s="12">
        <v>62</v>
      </c>
      <c r="D79" s="12">
        <v>51</v>
      </c>
      <c r="E79" s="28">
        <v>0.21568627450980399</v>
      </c>
      <c r="F79" s="12">
        <v>3</v>
      </c>
      <c r="G79" s="12">
        <v>0</v>
      </c>
      <c r="H79" s="12">
        <v>10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0</v>
      </c>
    </row>
    <row r="80" spans="1:16" ht="31.5" x14ac:dyDescent="0.35">
      <c r="A80" s="27" t="s">
        <v>458</v>
      </c>
      <c r="B80" s="27" t="s">
        <v>459</v>
      </c>
      <c r="C80" s="12">
        <v>3</v>
      </c>
      <c r="D80" s="12">
        <v>3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1" x14ac:dyDescent="0.35">
      <c r="A81" s="27" t="s">
        <v>460</v>
      </c>
      <c r="B81" s="27" t="s">
        <v>461</v>
      </c>
      <c r="C81" s="12">
        <v>9</v>
      </c>
      <c r="D81" s="12">
        <v>9</v>
      </c>
      <c r="E81" s="28">
        <v>0</v>
      </c>
      <c r="F81" s="12">
        <v>0</v>
      </c>
      <c r="G81" s="12">
        <v>0</v>
      </c>
      <c r="H81" s="12">
        <v>3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35">
      <c r="A82" s="198" t="s">
        <v>462</v>
      </c>
      <c r="B82" s="199"/>
      <c r="C82" s="24">
        <v>142</v>
      </c>
      <c r="D82" s="24">
        <v>147</v>
      </c>
      <c r="E82" s="25">
        <v>-3.4013605442176902E-2</v>
      </c>
      <c r="F82" s="24">
        <v>16</v>
      </c>
      <c r="G82" s="24">
        <v>1</v>
      </c>
      <c r="H82" s="24">
        <v>4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4</v>
      </c>
    </row>
    <row r="83" spans="1:16" x14ac:dyDescent="0.35">
      <c r="A83" s="27" t="s">
        <v>463</v>
      </c>
      <c r="B83" s="27" t="s">
        <v>464</v>
      </c>
      <c r="C83" s="12">
        <v>55</v>
      </c>
      <c r="D83" s="12">
        <v>59</v>
      </c>
      <c r="E83" s="28">
        <v>-6.7796610169491497E-2</v>
      </c>
      <c r="F83" s="12">
        <v>1</v>
      </c>
      <c r="G83" s="12">
        <v>0</v>
      </c>
      <c r="H83" s="12">
        <v>3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35">
      <c r="A84" s="27" t="s">
        <v>465</v>
      </c>
      <c r="B84" s="27" t="s">
        <v>466</v>
      </c>
      <c r="C84" s="12">
        <v>87</v>
      </c>
      <c r="D84" s="12">
        <v>88</v>
      </c>
      <c r="E84" s="28">
        <v>-1.13636363636364E-2</v>
      </c>
      <c r="F84" s="12">
        <v>15</v>
      </c>
      <c r="G84" s="12">
        <v>1</v>
      </c>
      <c r="H84" s="12">
        <v>1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4</v>
      </c>
    </row>
    <row r="85" spans="1:16" x14ac:dyDescent="0.35">
      <c r="A85" s="198" t="s">
        <v>467</v>
      </c>
      <c r="B85" s="199"/>
      <c r="C85" s="24">
        <v>286</v>
      </c>
      <c r="D85" s="24">
        <v>261</v>
      </c>
      <c r="E85" s="25">
        <v>9.5785440613026795E-2</v>
      </c>
      <c r="F85" s="24">
        <v>5</v>
      </c>
      <c r="G85" s="24">
        <v>0</v>
      </c>
      <c r="H85" s="24">
        <v>68</v>
      </c>
      <c r="I85" s="24">
        <v>37</v>
      </c>
      <c r="J85" s="24">
        <v>0</v>
      </c>
      <c r="K85" s="24">
        <v>0</v>
      </c>
      <c r="L85" s="24">
        <v>0</v>
      </c>
      <c r="M85" s="24">
        <v>0</v>
      </c>
      <c r="N85" s="24">
        <v>2</v>
      </c>
      <c r="O85" s="24">
        <v>0</v>
      </c>
      <c r="P85" s="26">
        <v>15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2</v>
      </c>
      <c r="E86" s="28">
        <v>-1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4</v>
      </c>
    </row>
    <row r="88" spans="1:16" ht="21" x14ac:dyDescent="0.3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1" x14ac:dyDescent="0.35">
      <c r="A89" s="27" t="s">
        <v>474</v>
      </c>
      <c r="B89" s="27" t="s">
        <v>475</v>
      </c>
      <c r="C89" s="12">
        <v>11</v>
      </c>
      <c r="D89" s="12">
        <v>19</v>
      </c>
      <c r="E89" s="28">
        <v>-0.42105263157894701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1" x14ac:dyDescent="0.35">
      <c r="A90" s="27" t="s">
        <v>476</v>
      </c>
      <c r="B90" s="27" t="s">
        <v>477</v>
      </c>
      <c r="C90" s="12">
        <v>2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35">
      <c r="A91" s="27" t="s">
        <v>478</v>
      </c>
      <c r="B91" s="27" t="s">
        <v>479</v>
      </c>
      <c r="C91" s="12">
        <v>32</v>
      </c>
      <c r="D91" s="12">
        <v>29</v>
      </c>
      <c r="E91" s="28">
        <v>0.10344827586206901</v>
      </c>
      <c r="F91" s="12">
        <v>0</v>
      </c>
      <c r="G91" s="12">
        <v>0</v>
      </c>
      <c r="H91" s="12">
        <v>0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1">
        <v>0</v>
      </c>
    </row>
    <row r="92" spans="1:16" x14ac:dyDescent="0.35">
      <c r="A92" s="27" t="s">
        <v>480</v>
      </c>
      <c r="B92" s="27" t="s">
        <v>481</v>
      </c>
      <c r="C92" s="12">
        <v>66</v>
      </c>
      <c r="D92" s="12">
        <v>53</v>
      </c>
      <c r="E92" s="28">
        <v>0.245283018867925</v>
      </c>
      <c r="F92" s="12">
        <v>2</v>
      </c>
      <c r="G92" s="12">
        <v>0</v>
      </c>
      <c r="H92" s="12">
        <v>10</v>
      </c>
      <c r="I92" s="12">
        <v>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3</v>
      </c>
    </row>
    <row r="93" spans="1:16" x14ac:dyDescent="0.35">
      <c r="A93" s="27" t="s">
        <v>482</v>
      </c>
      <c r="B93" s="27" t="s">
        <v>483</v>
      </c>
      <c r="C93" s="12">
        <v>15</v>
      </c>
      <c r="D93" s="12">
        <v>15</v>
      </c>
      <c r="E93" s="28">
        <v>0</v>
      </c>
      <c r="F93" s="12">
        <v>0</v>
      </c>
      <c r="G93" s="12">
        <v>0</v>
      </c>
      <c r="H93" s="12">
        <v>1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1">
        <v>1</v>
      </c>
    </row>
    <row r="94" spans="1:16" x14ac:dyDescent="0.35">
      <c r="A94" s="27" t="s">
        <v>484</v>
      </c>
      <c r="B94" s="27" t="s">
        <v>485</v>
      </c>
      <c r="C94" s="12">
        <v>158</v>
      </c>
      <c r="D94" s="12">
        <v>143</v>
      </c>
      <c r="E94" s="28">
        <v>0.10489510489510501</v>
      </c>
      <c r="F94" s="12">
        <v>3</v>
      </c>
      <c r="G94" s="12">
        <v>0</v>
      </c>
      <c r="H94" s="12">
        <v>56</v>
      </c>
      <c r="I94" s="12">
        <v>29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7</v>
      </c>
    </row>
    <row r="95" spans="1:16" ht="21" x14ac:dyDescent="0.35">
      <c r="A95" s="27" t="s">
        <v>486</v>
      </c>
      <c r="B95" s="27" t="s">
        <v>487</v>
      </c>
      <c r="C95" s="12">
        <v>1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7" t="s">
        <v>488</v>
      </c>
      <c r="B96" s="27" t="s">
        <v>489</v>
      </c>
      <c r="C96" s="12">
        <v>1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8" t="s">
        <v>490</v>
      </c>
      <c r="B97" s="199"/>
      <c r="C97" s="24">
        <v>8736</v>
      </c>
      <c r="D97" s="24">
        <v>8000</v>
      </c>
      <c r="E97" s="25">
        <v>9.1999999999999998E-2</v>
      </c>
      <c r="F97" s="24">
        <v>503</v>
      </c>
      <c r="G97" s="24">
        <v>275</v>
      </c>
      <c r="H97" s="24">
        <v>2610</v>
      </c>
      <c r="I97" s="24">
        <v>1827</v>
      </c>
      <c r="J97" s="24">
        <v>3</v>
      </c>
      <c r="K97" s="24">
        <v>3</v>
      </c>
      <c r="L97" s="24">
        <v>0</v>
      </c>
      <c r="M97" s="24">
        <v>0</v>
      </c>
      <c r="N97" s="24">
        <v>34</v>
      </c>
      <c r="O97" s="24">
        <v>59</v>
      </c>
      <c r="P97" s="26">
        <v>1015</v>
      </c>
    </row>
    <row r="98" spans="1:16" x14ac:dyDescent="0.35">
      <c r="A98" s="27" t="s">
        <v>491</v>
      </c>
      <c r="B98" s="27" t="s">
        <v>492</v>
      </c>
      <c r="C98" s="12">
        <v>2097</v>
      </c>
      <c r="D98" s="12">
        <v>1653</v>
      </c>
      <c r="E98" s="28">
        <v>0.26860254083484603</v>
      </c>
      <c r="F98" s="12">
        <v>187</v>
      </c>
      <c r="G98" s="12">
        <v>92</v>
      </c>
      <c r="H98" s="12">
        <v>693</v>
      </c>
      <c r="I98" s="12">
        <v>463</v>
      </c>
      <c r="J98" s="12">
        <v>0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21">
        <v>261</v>
      </c>
    </row>
    <row r="99" spans="1:16" x14ac:dyDescent="0.35">
      <c r="A99" s="27" t="s">
        <v>493</v>
      </c>
      <c r="B99" s="27" t="s">
        <v>494</v>
      </c>
      <c r="C99" s="12">
        <v>752</v>
      </c>
      <c r="D99" s="12">
        <v>860</v>
      </c>
      <c r="E99" s="28">
        <v>-0.125581395348837</v>
      </c>
      <c r="F99" s="12">
        <v>52</v>
      </c>
      <c r="G99" s="12">
        <v>42</v>
      </c>
      <c r="H99" s="12">
        <v>474</v>
      </c>
      <c r="I99" s="12">
        <v>315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5</v>
      </c>
      <c r="P99" s="21">
        <v>190</v>
      </c>
    </row>
    <row r="100" spans="1:16" ht="21" x14ac:dyDescent="0.35">
      <c r="A100" s="27" t="s">
        <v>495</v>
      </c>
      <c r="B100" s="27" t="s">
        <v>496</v>
      </c>
      <c r="C100" s="12">
        <v>319</v>
      </c>
      <c r="D100" s="12">
        <v>310</v>
      </c>
      <c r="E100" s="28">
        <v>2.9032258064516099E-2</v>
      </c>
      <c r="F100" s="12">
        <v>17</v>
      </c>
      <c r="G100" s="12">
        <v>3</v>
      </c>
      <c r="H100" s="12">
        <v>147</v>
      </c>
      <c r="I100" s="12">
        <v>123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8</v>
      </c>
      <c r="P100" s="21">
        <v>57</v>
      </c>
    </row>
    <row r="101" spans="1:16" x14ac:dyDescent="0.35">
      <c r="A101" s="27" t="s">
        <v>497</v>
      </c>
      <c r="B101" s="27" t="s">
        <v>498</v>
      </c>
      <c r="C101" s="12">
        <v>1379</v>
      </c>
      <c r="D101" s="12">
        <v>1540</v>
      </c>
      <c r="E101" s="28">
        <v>-0.104545454545454</v>
      </c>
      <c r="F101" s="12">
        <v>149</v>
      </c>
      <c r="G101" s="12">
        <v>91</v>
      </c>
      <c r="H101" s="12">
        <v>468</v>
      </c>
      <c r="I101" s="12">
        <v>336</v>
      </c>
      <c r="J101" s="12">
        <v>3</v>
      </c>
      <c r="K101" s="12">
        <v>2</v>
      </c>
      <c r="L101" s="12">
        <v>0</v>
      </c>
      <c r="M101" s="12">
        <v>0</v>
      </c>
      <c r="N101" s="12">
        <v>0</v>
      </c>
      <c r="O101" s="12">
        <v>43</v>
      </c>
      <c r="P101" s="21">
        <v>257</v>
      </c>
    </row>
    <row r="102" spans="1:16" x14ac:dyDescent="0.35">
      <c r="A102" s="27" t="s">
        <v>499</v>
      </c>
      <c r="B102" s="27" t="s">
        <v>500</v>
      </c>
      <c r="C102" s="12">
        <v>62</v>
      </c>
      <c r="D102" s="12">
        <v>52</v>
      </c>
      <c r="E102" s="28">
        <v>0.19230769230769201</v>
      </c>
      <c r="F102" s="12">
        <v>0</v>
      </c>
      <c r="G102" s="12">
        <v>0</v>
      </c>
      <c r="H102" s="12">
        <v>9</v>
      </c>
      <c r="I102" s="12">
        <v>10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1</v>
      </c>
    </row>
    <row r="103" spans="1:16" x14ac:dyDescent="0.35">
      <c r="A103" s="27" t="s">
        <v>501</v>
      </c>
      <c r="B103" s="27" t="s">
        <v>502</v>
      </c>
      <c r="C103" s="12">
        <v>100</v>
      </c>
      <c r="D103" s="12">
        <v>86</v>
      </c>
      <c r="E103" s="28">
        <v>0.162790697674419</v>
      </c>
      <c r="F103" s="12">
        <v>3</v>
      </c>
      <c r="G103" s="12">
        <v>0</v>
      </c>
      <c r="H103" s="12">
        <v>30</v>
      </c>
      <c r="I103" s="12">
        <v>18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1">
        <v>16</v>
      </c>
    </row>
    <row r="104" spans="1:16" x14ac:dyDescent="0.35">
      <c r="A104" s="27" t="s">
        <v>503</v>
      </c>
      <c r="B104" s="27" t="s">
        <v>504</v>
      </c>
      <c r="C104" s="12">
        <v>85</v>
      </c>
      <c r="D104" s="12">
        <v>99</v>
      </c>
      <c r="E104" s="28">
        <v>-0.14141414141414099</v>
      </c>
      <c r="F104" s="12">
        <v>3</v>
      </c>
      <c r="G104" s="12">
        <v>3</v>
      </c>
      <c r="H104" s="12">
        <v>11</v>
      </c>
      <c r="I104" s="12">
        <v>5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1">
        <v>1</v>
      </c>
    </row>
    <row r="105" spans="1:16" x14ac:dyDescent="0.35">
      <c r="A105" s="27" t="s">
        <v>505</v>
      </c>
      <c r="B105" s="27" t="s">
        <v>506</v>
      </c>
      <c r="C105" s="12">
        <v>2275</v>
      </c>
      <c r="D105" s="12">
        <v>1891</v>
      </c>
      <c r="E105" s="28">
        <v>0.20306716023268101</v>
      </c>
      <c r="F105" s="12">
        <v>24</v>
      </c>
      <c r="G105" s="12">
        <v>20</v>
      </c>
      <c r="H105" s="12">
        <v>412</v>
      </c>
      <c r="I105" s="12">
        <v>280</v>
      </c>
      <c r="J105" s="12">
        <v>0</v>
      </c>
      <c r="K105" s="12">
        <v>0</v>
      </c>
      <c r="L105" s="12">
        <v>0</v>
      </c>
      <c r="M105" s="12">
        <v>0</v>
      </c>
      <c r="N105" s="12">
        <v>13</v>
      </c>
      <c r="O105" s="12">
        <v>0</v>
      </c>
      <c r="P105" s="21">
        <v>128</v>
      </c>
    </row>
    <row r="106" spans="1:16" ht="21" x14ac:dyDescent="0.35">
      <c r="A106" s="27" t="s">
        <v>507</v>
      </c>
      <c r="B106" s="27" t="s">
        <v>508</v>
      </c>
      <c r="C106" s="12">
        <v>575</v>
      </c>
      <c r="D106" s="12">
        <v>512</v>
      </c>
      <c r="E106" s="28">
        <v>0.123046875</v>
      </c>
      <c r="F106" s="12">
        <v>10</v>
      </c>
      <c r="G106" s="12">
        <v>3</v>
      </c>
      <c r="H106" s="12">
        <v>92</v>
      </c>
      <c r="I106" s="12">
        <v>65</v>
      </c>
      <c r="J106" s="12">
        <v>0</v>
      </c>
      <c r="K106" s="12">
        <v>0</v>
      </c>
      <c r="L106" s="12">
        <v>0</v>
      </c>
      <c r="M106" s="12">
        <v>0</v>
      </c>
      <c r="N106" s="12">
        <v>9</v>
      </c>
      <c r="O106" s="12">
        <v>0</v>
      </c>
      <c r="P106" s="21">
        <v>17</v>
      </c>
    </row>
    <row r="107" spans="1:16" ht="21" x14ac:dyDescent="0.35">
      <c r="A107" s="27" t="s">
        <v>509</v>
      </c>
      <c r="B107" s="27" t="s">
        <v>510</v>
      </c>
      <c r="C107" s="12">
        <v>21</v>
      </c>
      <c r="D107" s="12">
        <v>14</v>
      </c>
      <c r="E107" s="28">
        <v>0.5</v>
      </c>
      <c r="F107" s="12">
        <v>0</v>
      </c>
      <c r="G107" s="12">
        <v>0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0</v>
      </c>
    </row>
    <row r="108" spans="1:16" x14ac:dyDescent="0.35">
      <c r="A108" s="27" t="s">
        <v>511</v>
      </c>
      <c r="B108" s="27" t="s">
        <v>512</v>
      </c>
      <c r="C108" s="12">
        <v>11</v>
      </c>
      <c r="D108" s="12">
        <v>4</v>
      </c>
      <c r="E108" s="28">
        <v>1.75</v>
      </c>
      <c r="F108" s="12">
        <v>0</v>
      </c>
      <c r="G108" s="12">
        <v>0</v>
      </c>
      <c r="H108" s="12">
        <v>7</v>
      </c>
      <c r="I108" s="12">
        <v>5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3</v>
      </c>
    </row>
    <row r="109" spans="1:16" x14ac:dyDescent="0.35">
      <c r="A109" s="27" t="s">
        <v>513</v>
      </c>
      <c r="B109" s="27" t="s">
        <v>514</v>
      </c>
      <c r="C109" s="12">
        <v>7</v>
      </c>
      <c r="D109" s="12">
        <v>12</v>
      </c>
      <c r="E109" s="28">
        <v>-0.41666666666666702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0</v>
      </c>
    </row>
    <row r="110" spans="1:16" ht="21" x14ac:dyDescent="0.35">
      <c r="A110" s="27" t="s">
        <v>515</v>
      </c>
      <c r="B110" s="27" t="s">
        <v>516</v>
      </c>
      <c r="C110" s="12">
        <v>0</v>
      </c>
      <c r="D110" s="12">
        <v>1</v>
      </c>
      <c r="E110" s="28">
        <v>-1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7" t="s">
        <v>517</v>
      </c>
      <c r="B111" s="27" t="s">
        <v>518</v>
      </c>
      <c r="C111" s="12">
        <v>836</v>
      </c>
      <c r="D111" s="12">
        <v>842</v>
      </c>
      <c r="E111" s="28">
        <v>-7.1258907363420396E-3</v>
      </c>
      <c r="F111" s="12">
        <v>57</v>
      </c>
      <c r="G111" s="12">
        <v>21</v>
      </c>
      <c r="H111" s="12">
        <v>210</v>
      </c>
      <c r="I111" s="12">
        <v>140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</v>
      </c>
      <c r="P111" s="21">
        <v>74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7" t="s">
        <v>521</v>
      </c>
      <c r="B113" s="27" t="s">
        <v>522</v>
      </c>
      <c r="C113" s="12">
        <v>5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35">
      <c r="A114" s="27" t="s">
        <v>523</v>
      </c>
      <c r="B114" s="27" t="s">
        <v>524</v>
      </c>
      <c r="C114" s="12">
        <v>12</v>
      </c>
      <c r="D114" s="12">
        <v>23</v>
      </c>
      <c r="E114" s="28">
        <v>-0.47826086956521702</v>
      </c>
      <c r="F114" s="12">
        <v>1</v>
      </c>
      <c r="G114" s="12">
        <v>0</v>
      </c>
      <c r="H114" s="12">
        <v>4</v>
      </c>
      <c r="I114" s="12">
        <v>2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1" x14ac:dyDescent="0.35">
      <c r="A115" s="27" t="s">
        <v>525</v>
      </c>
      <c r="B115" s="27" t="s">
        <v>526</v>
      </c>
      <c r="C115" s="12">
        <v>13</v>
      </c>
      <c r="D115" s="12">
        <v>9</v>
      </c>
      <c r="E115" s="28">
        <v>0.44444444444444398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1" x14ac:dyDescent="0.35">
      <c r="A116" s="27" t="s">
        <v>527</v>
      </c>
      <c r="B116" s="27" t="s">
        <v>528</v>
      </c>
      <c r="C116" s="12">
        <v>57</v>
      </c>
      <c r="D116" s="12">
        <v>31</v>
      </c>
      <c r="E116" s="28">
        <v>0.83870967741935498</v>
      </c>
      <c r="F116" s="12">
        <v>0</v>
      </c>
      <c r="G116" s="12">
        <v>0</v>
      </c>
      <c r="H116" s="12">
        <v>26</v>
      </c>
      <c r="I116" s="12">
        <v>17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1" x14ac:dyDescent="0.35">
      <c r="A117" s="27" t="s">
        <v>529</v>
      </c>
      <c r="B117" s="27" t="s">
        <v>530</v>
      </c>
      <c r="C117" s="12">
        <v>0</v>
      </c>
      <c r="D117" s="12">
        <v>1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1" x14ac:dyDescent="0.35">
      <c r="A118" s="27" t="s">
        <v>531</v>
      </c>
      <c r="B118" s="27" t="s">
        <v>532</v>
      </c>
      <c r="C118" s="12">
        <v>15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1" x14ac:dyDescent="0.35">
      <c r="A119" s="27" t="s">
        <v>533</v>
      </c>
      <c r="B119" s="27" t="s">
        <v>534</v>
      </c>
      <c r="C119" s="12">
        <v>2</v>
      </c>
      <c r="D119" s="12">
        <v>5</v>
      </c>
      <c r="E119" s="28">
        <v>-0.6</v>
      </c>
      <c r="F119" s="12">
        <v>0</v>
      </c>
      <c r="G119" s="12">
        <v>0</v>
      </c>
      <c r="H119" s="12">
        <v>1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7" t="s">
        <v>535</v>
      </c>
      <c r="B120" s="27" t="s">
        <v>536</v>
      </c>
      <c r="C120" s="12">
        <v>1</v>
      </c>
      <c r="D120" s="12">
        <v>4</v>
      </c>
      <c r="E120" s="28">
        <v>-0.75</v>
      </c>
      <c r="F120" s="12">
        <v>0</v>
      </c>
      <c r="G120" s="12">
        <v>0</v>
      </c>
      <c r="H120" s="12">
        <v>0</v>
      </c>
      <c r="I120" s="12">
        <v>2</v>
      </c>
      <c r="J120" s="12">
        <v>0</v>
      </c>
      <c r="K120" s="12">
        <v>0</v>
      </c>
      <c r="L120" s="12">
        <v>0</v>
      </c>
      <c r="M120" s="12">
        <v>0</v>
      </c>
      <c r="N120" s="12">
        <v>1</v>
      </c>
      <c r="O120" s="12">
        <v>0</v>
      </c>
      <c r="P120" s="21">
        <v>0</v>
      </c>
    </row>
    <row r="121" spans="1:16" x14ac:dyDescent="0.35">
      <c r="A121" s="27" t="s">
        <v>537</v>
      </c>
      <c r="B121" s="27" t="s">
        <v>538</v>
      </c>
      <c r="C121" s="12">
        <v>53</v>
      </c>
      <c r="D121" s="12">
        <v>51</v>
      </c>
      <c r="E121" s="28">
        <v>3.9215686274509803E-2</v>
      </c>
      <c r="F121" s="12">
        <v>0</v>
      </c>
      <c r="G121" s="12">
        <v>0</v>
      </c>
      <c r="H121" s="12">
        <v>8</v>
      </c>
      <c r="I121" s="12">
        <v>13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0</v>
      </c>
      <c r="P121" s="21">
        <v>2</v>
      </c>
    </row>
    <row r="122" spans="1:16" x14ac:dyDescent="0.35">
      <c r="A122" s="27" t="s">
        <v>539</v>
      </c>
      <c r="B122" s="27" t="s">
        <v>540</v>
      </c>
      <c r="C122" s="12">
        <v>18</v>
      </c>
      <c r="D122" s="12">
        <v>0</v>
      </c>
      <c r="E122" s="28">
        <v>0</v>
      </c>
      <c r="F122" s="12">
        <v>0</v>
      </c>
      <c r="G122" s="12">
        <v>0</v>
      </c>
      <c r="H122" s="12">
        <v>4</v>
      </c>
      <c r="I122" s="12">
        <v>22</v>
      </c>
      <c r="J122" s="12">
        <v>0</v>
      </c>
      <c r="K122" s="12">
        <v>0</v>
      </c>
      <c r="L122" s="12">
        <v>0</v>
      </c>
      <c r="M122" s="12">
        <v>0</v>
      </c>
      <c r="N122" s="12">
        <v>5</v>
      </c>
      <c r="O122" s="12">
        <v>0</v>
      </c>
      <c r="P122" s="21">
        <v>7</v>
      </c>
    </row>
    <row r="123" spans="1:16" x14ac:dyDescent="0.35">
      <c r="A123" s="27" t="s">
        <v>541</v>
      </c>
      <c r="B123" s="27" t="s">
        <v>542</v>
      </c>
      <c r="C123" s="12">
        <v>3</v>
      </c>
      <c r="D123" s="12">
        <v>0</v>
      </c>
      <c r="E123" s="28">
        <v>0</v>
      </c>
      <c r="F123" s="12">
        <v>0</v>
      </c>
      <c r="G123" s="12">
        <v>0</v>
      </c>
      <c r="H123" s="12">
        <v>1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x14ac:dyDescent="0.35">
      <c r="A124" s="27" t="s">
        <v>543</v>
      </c>
      <c r="B124" s="27" t="s">
        <v>544</v>
      </c>
      <c r="C124" s="12">
        <v>2</v>
      </c>
      <c r="D124" s="12">
        <v>0</v>
      </c>
      <c r="E124" s="28">
        <v>0</v>
      </c>
      <c r="F124" s="12">
        <v>0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7" t="s">
        <v>547</v>
      </c>
      <c r="B126" s="27" t="s">
        <v>548</v>
      </c>
      <c r="C126" s="12">
        <v>36</v>
      </c>
      <c r="D126" s="12">
        <v>0</v>
      </c>
      <c r="E126" s="28">
        <v>0</v>
      </c>
      <c r="F126" s="12">
        <v>0</v>
      </c>
      <c r="G126" s="12">
        <v>0</v>
      </c>
      <c r="H126" s="12">
        <v>9</v>
      </c>
      <c r="I126" s="12">
        <v>9</v>
      </c>
      <c r="J126" s="12">
        <v>0</v>
      </c>
      <c r="K126" s="12">
        <v>0</v>
      </c>
      <c r="L126" s="12">
        <v>0</v>
      </c>
      <c r="M126" s="12">
        <v>0</v>
      </c>
      <c r="N126" s="12">
        <v>3</v>
      </c>
      <c r="O126" s="12">
        <v>0</v>
      </c>
      <c r="P126" s="21">
        <v>1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1" x14ac:dyDescent="0.3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35">
      <c r="A131" s="198" t="s">
        <v>557</v>
      </c>
      <c r="B131" s="199"/>
      <c r="C131" s="24">
        <v>4</v>
      </c>
      <c r="D131" s="24">
        <v>6</v>
      </c>
      <c r="E131" s="25">
        <v>-0.33333333333333298</v>
      </c>
      <c r="F131" s="24">
        <v>0</v>
      </c>
      <c r="G131" s="24">
        <v>0</v>
      </c>
      <c r="H131" s="24">
        <v>7</v>
      </c>
      <c r="I131" s="24">
        <v>7</v>
      </c>
      <c r="J131" s="24">
        <v>0</v>
      </c>
      <c r="K131" s="24">
        <v>0</v>
      </c>
      <c r="L131" s="24">
        <v>0</v>
      </c>
      <c r="M131" s="24">
        <v>0</v>
      </c>
      <c r="N131" s="24">
        <v>9</v>
      </c>
      <c r="O131" s="24">
        <v>0</v>
      </c>
      <c r="P131" s="26">
        <v>1</v>
      </c>
    </row>
    <row r="132" spans="1:16" x14ac:dyDescent="0.35">
      <c r="A132" s="27" t="s">
        <v>558</v>
      </c>
      <c r="B132" s="27" t="s">
        <v>559</v>
      </c>
      <c r="C132" s="12">
        <v>2</v>
      </c>
      <c r="D132" s="12">
        <v>3</v>
      </c>
      <c r="E132" s="28">
        <v>-0.33333333333333298</v>
      </c>
      <c r="F132" s="12">
        <v>0</v>
      </c>
      <c r="G132" s="12">
        <v>0</v>
      </c>
      <c r="H132" s="12">
        <v>5</v>
      </c>
      <c r="I132" s="12">
        <v>5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1">
        <v>0</v>
      </c>
    </row>
    <row r="133" spans="1:16" x14ac:dyDescent="0.3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7" t="s">
        <v>562</v>
      </c>
      <c r="B134" s="27" t="s">
        <v>563</v>
      </c>
      <c r="C134" s="12">
        <v>2</v>
      </c>
      <c r="D134" s="12">
        <v>2</v>
      </c>
      <c r="E134" s="28">
        <v>0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3</v>
      </c>
      <c r="O134" s="12">
        <v>0</v>
      </c>
      <c r="P134" s="21">
        <v>1</v>
      </c>
    </row>
    <row r="135" spans="1:16" x14ac:dyDescent="0.35">
      <c r="A135" s="27" t="s">
        <v>564</v>
      </c>
      <c r="B135" s="27" t="s">
        <v>565</v>
      </c>
      <c r="C135" s="12">
        <v>0</v>
      </c>
      <c r="D135" s="12">
        <v>1</v>
      </c>
      <c r="E135" s="28">
        <v>-1</v>
      </c>
      <c r="F135" s="12">
        <v>0</v>
      </c>
      <c r="G135" s="12">
        <v>0</v>
      </c>
      <c r="H135" s="12">
        <v>1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3</v>
      </c>
      <c r="O135" s="12">
        <v>0</v>
      </c>
      <c r="P135" s="21">
        <v>0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35">
      <c r="A137" s="198" t="s">
        <v>568</v>
      </c>
      <c r="B137" s="199"/>
      <c r="C137" s="24">
        <v>53</v>
      </c>
      <c r="D137" s="24">
        <v>48</v>
      </c>
      <c r="E137" s="25">
        <v>0.104166666666667</v>
      </c>
      <c r="F137" s="24">
        <v>0</v>
      </c>
      <c r="G137" s="24">
        <v>0</v>
      </c>
      <c r="H137" s="24">
        <v>1</v>
      </c>
      <c r="I137" s="24">
        <v>3</v>
      </c>
      <c r="J137" s="24">
        <v>0</v>
      </c>
      <c r="K137" s="24">
        <v>0</v>
      </c>
      <c r="L137" s="24">
        <v>0</v>
      </c>
      <c r="M137" s="24">
        <v>0</v>
      </c>
      <c r="N137" s="24">
        <v>4</v>
      </c>
      <c r="O137" s="24">
        <v>0</v>
      </c>
      <c r="P137" s="26">
        <v>8</v>
      </c>
    </row>
    <row r="138" spans="1:16" ht="21" x14ac:dyDescent="0.35">
      <c r="A138" s="27" t="s">
        <v>569</v>
      </c>
      <c r="B138" s="27" t="s">
        <v>570</v>
      </c>
      <c r="C138" s="12">
        <v>11</v>
      </c>
      <c r="D138" s="12">
        <v>4</v>
      </c>
      <c r="E138" s="28">
        <v>1.75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3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1</v>
      </c>
    </row>
    <row r="140" spans="1:16" x14ac:dyDescent="0.35">
      <c r="A140" s="27" t="s">
        <v>573</v>
      </c>
      <c r="B140" s="27" t="s">
        <v>574</v>
      </c>
      <c r="C140" s="12">
        <v>1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1" x14ac:dyDescent="0.35">
      <c r="A142" s="27" t="s">
        <v>577</v>
      </c>
      <c r="B142" s="27" t="s">
        <v>578</v>
      </c>
      <c r="C142" s="12">
        <v>12</v>
      </c>
      <c r="D142" s="12">
        <v>41</v>
      </c>
      <c r="E142" s="28">
        <v>-0.707317073170732</v>
      </c>
      <c r="F142" s="12">
        <v>0</v>
      </c>
      <c r="G142" s="12">
        <v>0</v>
      </c>
      <c r="H142" s="12">
        <v>1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1">
        <v>4</v>
      </c>
    </row>
    <row r="143" spans="1:16" ht="21" x14ac:dyDescent="0.35">
      <c r="A143" s="27" t="s">
        <v>579</v>
      </c>
      <c r="B143" s="27" t="s">
        <v>580</v>
      </c>
      <c r="C143" s="12">
        <v>29</v>
      </c>
      <c r="D143" s="12">
        <v>3</v>
      </c>
      <c r="E143" s="28">
        <v>8.6666666666666696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3</v>
      </c>
      <c r="O143" s="12">
        <v>0</v>
      </c>
      <c r="P143" s="21">
        <v>3</v>
      </c>
    </row>
    <row r="144" spans="1:16" x14ac:dyDescent="0.35">
      <c r="A144" s="198" t="s">
        <v>581</v>
      </c>
      <c r="B144" s="199"/>
      <c r="C144" s="24">
        <v>11</v>
      </c>
      <c r="D144" s="24">
        <v>7</v>
      </c>
      <c r="E144" s="25">
        <v>0.57142857142857095</v>
      </c>
      <c r="F144" s="24">
        <v>3</v>
      </c>
      <c r="G144" s="24">
        <v>0</v>
      </c>
      <c r="H144" s="24">
        <v>3</v>
      </c>
      <c r="I144" s="24">
        <v>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8</v>
      </c>
    </row>
    <row r="145" spans="1:16" ht="21" x14ac:dyDescent="0.35">
      <c r="A145" s="27" t="s">
        <v>582</v>
      </c>
      <c r="B145" s="27" t="s">
        <v>583</v>
      </c>
      <c r="C145" s="12">
        <v>7</v>
      </c>
      <c r="D145" s="12">
        <v>5</v>
      </c>
      <c r="E145" s="28">
        <v>0.4</v>
      </c>
      <c r="F145" s="12">
        <v>0</v>
      </c>
      <c r="G145" s="12">
        <v>0</v>
      </c>
      <c r="H145" s="12">
        <v>2</v>
      </c>
      <c r="I145" s="12">
        <v>2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1</v>
      </c>
    </row>
    <row r="146" spans="1:16" ht="21" x14ac:dyDescent="0.35">
      <c r="A146" s="27" t="s">
        <v>584</v>
      </c>
      <c r="B146" s="27" t="s">
        <v>585</v>
      </c>
      <c r="C146" s="12">
        <v>4</v>
      </c>
      <c r="D146" s="12">
        <v>2</v>
      </c>
      <c r="E146" s="28">
        <v>1</v>
      </c>
      <c r="F146" s="12">
        <v>3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7</v>
      </c>
    </row>
    <row r="147" spans="1:16" x14ac:dyDescent="0.35">
      <c r="A147" s="198" t="s">
        <v>586</v>
      </c>
      <c r="B147" s="199"/>
      <c r="C147" s="24">
        <v>64</v>
      </c>
      <c r="D147" s="24">
        <v>80</v>
      </c>
      <c r="E147" s="25">
        <v>-0.2</v>
      </c>
      <c r="F147" s="24">
        <v>1</v>
      </c>
      <c r="G147" s="24">
        <v>0</v>
      </c>
      <c r="H147" s="24">
        <v>4</v>
      </c>
      <c r="I147" s="24">
        <v>2</v>
      </c>
      <c r="J147" s="24">
        <v>0</v>
      </c>
      <c r="K147" s="24">
        <v>0</v>
      </c>
      <c r="L147" s="24">
        <v>0</v>
      </c>
      <c r="M147" s="24">
        <v>0</v>
      </c>
      <c r="N147" s="24">
        <v>15</v>
      </c>
      <c r="O147" s="24">
        <v>0</v>
      </c>
      <c r="P147" s="26">
        <v>0</v>
      </c>
    </row>
    <row r="148" spans="1:16" x14ac:dyDescent="0.35">
      <c r="A148" s="27" t="s">
        <v>587</v>
      </c>
      <c r="B148" s="27" t="s">
        <v>588</v>
      </c>
      <c r="C148" s="12">
        <v>0</v>
      </c>
      <c r="D148" s="12">
        <v>4</v>
      </c>
      <c r="E148" s="28">
        <v>-1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1">
        <v>0</v>
      </c>
    </row>
    <row r="149" spans="1:16" x14ac:dyDescent="0.35">
      <c r="A149" s="27" t="s">
        <v>589</v>
      </c>
      <c r="B149" s="27" t="s">
        <v>590</v>
      </c>
      <c r="C149" s="12">
        <v>2</v>
      </c>
      <c r="D149" s="12">
        <v>3</v>
      </c>
      <c r="E149" s="28">
        <v>-0.33333333333333298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</v>
      </c>
      <c r="O149" s="12">
        <v>0</v>
      </c>
      <c r="P149" s="21">
        <v>0</v>
      </c>
    </row>
    <row r="150" spans="1:16" ht="21" x14ac:dyDescent="0.3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7" t="s">
        <v>593</v>
      </c>
      <c r="B151" s="27" t="s">
        <v>594</v>
      </c>
      <c r="C151" s="12">
        <v>9</v>
      </c>
      <c r="D151" s="12">
        <v>4</v>
      </c>
      <c r="E151" s="28">
        <v>1.25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7</v>
      </c>
      <c r="O151" s="12">
        <v>0</v>
      </c>
      <c r="P151" s="21">
        <v>0</v>
      </c>
    </row>
    <row r="152" spans="1:16" ht="21" x14ac:dyDescent="0.3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35">
      <c r="A153" s="27" t="s">
        <v>597</v>
      </c>
      <c r="B153" s="27" t="s">
        <v>598</v>
      </c>
      <c r="C153" s="12">
        <v>4</v>
      </c>
      <c r="D153" s="12">
        <v>3</v>
      </c>
      <c r="E153" s="28">
        <v>0.33333333333333298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35">
      <c r="A154" s="27" t="s">
        <v>599</v>
      </c>
      <c r="B154" s="27" t="s">
        <v>600</v>
      </c>
      <c r="C154" s="12">
        <v>7</v>
      </c>
      <c r="D154" s="12">
        <v>3</v>
      </c>
      <c r="E154" s="28">
        <v>1.3333333333333299</v>
      </c>
      <c r="F154" s="12">
        <v>1</v>
      </c>
      <c r="G154" s="12">
        <v>0</v>
      </c>
      <c r="H154" s="12">
        <v>2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1">
        <v>0</v>
      </c>
    </row>
    <row r="155" spans="1:16" x14ac:dyDescent="0.35">
      <c r="A155" s="27" t="s">
        <v>601</v>
      </c>
      <c r="B155" s="27" t="s">
        <v>602</v>
      </c>
      <c r="C155" s="12">
        <v>42</v>
      </c>
      <c r="D155" s="12">
        <v>63</v>
      </c>
      <c r="E155" s="28">
        <v>-0.33333333333333298</v>
      </c>
      <c r="F155" s="12">
        <v>0</v>
      </c>
      <c r="G155" s="12">
        <v>0</v>
      </c>
      <c r="H155" s="12">
        <v>1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6</v>
      </c>
      <c r="O155" s="12">
        <v>0</v>
      </c>
      <c r="P155" s="21">
        <v>0</v>
      </c>
    </row>
    <row r="156" spans="1:16" x14ac:dyDescent="0.35">
      <c r="A156" s="198" t="s">
        <v>603</v>
      </c>
      <c r="B156" s="199"/>
      <c r="C156" s="24">
        <v>11</v>
      </c>
      <c r="D156" s="24">
        <v>0</v>
      </c>
      <c r="E156" s="25">
        <v>0</v>
      </c>
      <c r="F156" s="24">
        <v>1</v>
      </c>
      <c r="G156" s="24">
        <v>0</v>
      </c>
      <c r="H156" s="24">
        <v>3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0</v>
      </c>
      <c r="P156" s="26">
        <v>0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7" t="s">
        <v>606</v>
      </c>
      <c r="B158" s="27" t="s">
        <v>607</v>
      </c>
      <c r="C158" s="12">
        <v>1</v>
      </c>
      <c r="D158" s="12">
        <v>0</v>
      </c>
      <c r="E158" s="28">
        <v>0</v>
      </c>
      <c r="F158" s="12">
        <v>1</v>
      </c>
      <c r="G158" s="12">
        <v>0</v>
      </c>
      <c r="H158" s="12">
        <v>1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7" t="s">
        <v>612</v>
      </c>
      <c r="B161" s="27" t="s">
        <v>613</v>
      </c>
      <c r="C161" s="12">
        <v>5</v>
      </c>
      <c r="D161" s="12">
        <v>0</v>
      </c>
      <c r="E161" s="28">
        <v>0</v>
      </c>
      <c r="F161" s="12">
        <v>0</v>
      </c>
      <c r="G161" s="12">
        <v>0</v>
      </c>
      <c r="H161" s="12">
        <v>2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35">
      <c r="A162" s="27" t="s">
        <v>614</v>
      </c>
      <c r="B162" s="27" t="s">
        <v>615</v>
      </c>
      <c r="C162" s="12">
        <v>0</v>
      </c>
      <c r="D162" s="12">
        <v>0</v>
      </c>
      <c r="E162" s="28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0</v>
      </c>
    </row>
    <row r="163" spans="1:16" ht="21" x14ac:dyDescent="0.35">
      <c r="A163" s="27" t="s">
        <v>616</v>
      </c>
      <c r="B163" s="27" t="s">
        <v>617</v>
      </c>
      <c r="C163" s="12">
        <v>0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35">
      <c r="A164" s="27" t="s">
        <v>618</v>
      </c>
      <c r="B164" s="27" t="s">
        <v>619</v>
      </c>
      <c r="C164" s="12">
        <v>2</v>
      </c>
      <c r="D164" s="12">
        <v>0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35">
      <c r="A165" s="27" t="s">
        <v>620</v>
      </c>
      <c r="B165" s="27" t="s">
        <v>621</v>
      </c>
      <c r="C165" s="12">
        <v>3</v>
      </c>
      <c r="D165" s="12">
        <v>0</v>
      </c>
      <c r="E165" s="28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1</v>
      </c>
      <c r="O165" s="12">
        <v>0</v>
      </c>
      <c r="P165" s="21">
        <v>0</v>
      </c>
    </row>
    <row r="166" spans="1:16" x14ac:dyDescent="0.35">
      <c r="A166" s="198" t="s">
        <v>622</v>
      </c>
      <c r="B166" s="199"/>
      <c r="C166" s="24">
        <v>610</v>
      </c>
      <c r="D166" s="24">
        <v>574</v>
      </c>
      <c r="E166" s="25">
        <v>6.2717770034843204E-2</v>
      </c>
      <c r="F166" s="24">
        <v>11</v>
      </c>
      <c r="G166" s="24">
        <v>2</v>
      </c>
      <c r="H166" s="24">
        <v>403</v>
      </c>
      <c r="I166" s="24">
        <v>258</v>
      </c>
      <c r="J166" s="24">
        <v>0</v>
      </c>
      <c r="K166" s="24">
        <v>0</v>
      </c>
      <c r="L166" s="24">
        <v>0</v>
      </c>
      <c r="M166" s="24">
        <v>0</v>
      </c>
      <c r="N166" s="24">
        <v>1</v>
      </c>
      <c r="O166" s="24">
        <v>12</v>
      </c>
      <c r="P166" s="26">
        <v>96</v>
      </c>
    </row>
    <row r="167" spans="1:16" ht="21" x14ac:dyDescent="0.35">
      <c r="A167" s="27" t="s">
        <v>623</v>
      </c>
      <c r="B167" s="27" t="s">
        <v>624</v>
      </c>
      <c r="C167" s="12">
        <v>14</v>
      </c>
      <c r="D167" s="12">
        <v>19</v>
      </c>
      <c r="E167" s="28">
        <v>-0.26315789473684198</v>
      </c>
      <c r="F167" s="12">
        <v>0</v>
      </c>
      <c r="G167" s="12">
        <v>0</v>
      </c>
      <c r="H167" s="12">
        <v>7</v>
      </c>
      <c r="I167" s="12">
        <v>5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4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35">
      <c r="A169" s="27" t="s">
        <v>627</v>
      </c>
      <c r="B169" s="27" t="s">
        <v>628</v>
      </c>
      <c r="C169" s="12">
        <v>1</v>
      </c>
      <c r="D169" s="12">
        <v>2</v>
      </c>
      <c r="E169" s="28">
        <v>-0.5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1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7" t="s">
        <v>631</v>
      </c>
      <c r="B171" s="27" t="s">
        <v>632</v>
      </c>
      <c r="C171" s="12">
        <v>0</v>
      </c>
      <c r="D171" s="12">
        <v>5</v>
      </c>
      <c r="E171" s="28">
        <v>-1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7" t="s">
        <v>635</v>
      </c>
      <c r="B173" s="27" t="s">
        <v>636</v>
      </c>
      <c r="C173" s="12">
        <v>338</v>
      </c>
      <c r="D173" s="12">
        <v>244</v>
      </c>
      <c r="E173" s="28">
        <v>0.38524590163934402</v>
      </c>
      <c r="F173" s="12">
        <v>5</v>
      </c>
      <c r="G173" s="12">
        <v>0</v>
      </c>
      <c r="H173" s="12">
        <v>201</v>
      </c>
      <c r="I173" s="12">
        <v>121</v>
      </c>
      <c r="J173" s="12">
        <v>0</v>
      </c>
      <c r="K173" s="12">
        <v>0</v>
      </c>
      <c r="L173" s="12">
        <v>0</v>
      </c>
      <c r="M173" s="12">
        <v>0</v>
      </c>
      <c r="N173" s="12">
        <v>1</v>
      </c>
      <c r="O173" s="12">
        <v>12</v>
      </c>
      <c r="P173" s="21">
        <v>58</v>
      </c>
    </row>
    <row r="174" spans="1:16" ht="21" x14ac:dyDescent="0.35">
      <c r="A174" s="27" t="s">
        <v>637</v>
      </c>
      <c r="B174" s="27" t="s">
        <v>638</v>
      </c>
      <c r="C174" s="12">
        <v>205</v>
      </c>
      <c r="D174" s="12">
        <v>251</v>
      </c>
      <c r="E174" s="28">
        <v>-0.18326693227091601</v>
      </c>
      <c r="F174" s="12">
        <v>5</v>
      </c>
      <c r="G174" s="12">
        <v>2</v>
      </c>
      <c r="H174" s="12">
        <v>157</v>
      </c>
      <c r="I174" s="12">
        <v>112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27</v>
      </c>
    </row>
    <row r="175" spans="1:16" x14ac:dyDescent="0.35">
      <c r="A175" s="27" t="s">
        <v>639</v>
      </c>
      <c r="B175" s="27" t="s">
        <v>640</v>
      </c>
      <c r="C175" s="12">
        <v>51</v>
      </c>
      <c r="D175" s="12">
        <v>53</v>
      </c>
      <c r="E175" s="28">
        <v>-3.77358490566038E-2</v>
      </c>
      <c r="F175" s="12">
        <v>1</v>
      </c>
      <c r="G175" s="12">
        <v>0</v>
      </c>
      <c r="H175" s="12">
        <v>35</v>
      </c>
      <c r="I175" s="12">
        <v>16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3</v>
      </c>
    </row>
    <row r="176" spans="1:16" ht="21" x14ac:dyDescent="0.35">
      <c r="A176" s="27" t="s">
        <v>641</v>
      </c>
      <c r="B176" s="27" t="s">
        <v>642</v>
      </c>
      <c r="C176" s="12">
        <v>1</v>
      </c>
      <c r="D176" s="12">
        <v>0</v>
      </c>
      <c r="E176" s="28">
        <v>0</v>
      </c>
      <c r="F176" s="12">
        <v>0</v>
      </c>
      <c r="G176" s="12">
        <v>0</v>
      </c>
      <c r="H176" s="12">
        <v>3</v>
      </c>
      <c r="I176" s="12">
        <v>3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3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35">
      <c r="A178" s="198" t="s">
        <v>645</v>
      </c>
      <c r="B178" s="199"/>
      <c r="C178" s="24">
        <v>1222</v>
      </c>
      <c r="D178" s="24">
        <v>981</v>
      </c>
      <c r="E178" s="25">
        <v>0.24566768603465799</v>
      </c>
      <c r="F178" s="24">
        <v>2017</v>
      </c>
      <c r="G178" s="24">
        <v>1350</v>
      </c>
      <c r="H178" s="24">
        <v>477</v>
      </c>
      <c r="I178" s="24">
        <v>376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1594</v>
      </c>
    </row>
    <row r="179" spans="1:16" ht="21" x14ac:dyDescent="0.35">
      <c r="A179" s="27" t="s">
        <v>646</v>
      </c>
      <c r="B179" s="27" t="s">
        <v>647</v>
      </c>
      <c r="C179" s="12">
        <v>4</v>
      </c>
      <c r="D179" s="12">
        <v>6</v>
      </c>
      <c r="E179" s="28">
        <v>-0.33333333333333298</v>
      </c>
      <c r="F179" s="12">
        <v>7</v>
      </c>
      <c r="G179" s="12">
        <v>3</v>
      </c>
      <c r="H179" s="12">
        <v>2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0</v>
      </c>
    </row>
    <row r="180" spans="1:16" ht="21" x14ac:dyDescent="0.35">
      <c r="A180" s="27" t="s">
        <v>648</v>
      </c>
      <c r="B180" s="27" t="s">
        <v>649</v>
      </c>
      <c r="C180" s="12">
        <v>658</v>
      </c>
      <c r="D180" s="12">
        <v>598</v>
      </c>
      <c r="E180" s="28">
        <v>0.10033444816053499</v>
      </c>
      <c r="F180" s="12">
        <v>1240</v>
      </c>
      <c r="G180" s="12">
        <v>891</v>
      </c>
      <c r="H180" s="12">
        <v>197</v>
      </c>
      <c r="I180" s="12">
        <v>158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1018</v>
      </c>
    </row>
    <row r="181" spans="1:16" x14ac:dyDescent="0.35">
      <c r="A181" s="27" t="s">
        <v>650</v>
      </c>
      <c r="B181" s="27" t="s">
        <v>651</v>
      </c>
      <c r="C181" s="12">
        <v>62</v>
      </c>
      <c r="D181" s="12">
        <v>32</v>
      </c>
      <c r="E181" s="28">
        <v>0.9375</v>
      </c>
      <c r="F181" s="12">
        <v>23</v>
      </c>
      <c r="G181" s="12">
        <v>16</v>
      </c>
      <c r="H181" s="12">
        <v>35</v>
      </c>
      <c r="I181" s="12">
        <v>29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6</v>
      </c>
    </row>
    <row r="182" spans="1:16" ht="21" x14ac:dyDescent="0.35">
      <c r="A182" s="27" t="s">
        <v>652</v>
      </c>
      <c r="B182" s="27" t="s">
        <v>653</v>
      </c>
      <c r="C182" s="12">
        <v>10</v>
      </c>
      <c r="D182" s="12">
        <v>0</v>
      </c>
      <c r="E182" s="28">
        <v>0</v>
      </c>
      <c r="F182" s="12">
        <v>4</v>
      </c>
      <c r="G182" s="12">
        <v>1</v>
      </c>
      <c r="H182" s="12">
        <v>5</v>
      </c>
      <c r="I182" s="12">
        <v>3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1" x14ac:dyDescent="0.35">
      <c r="A183" s="27" t="s">
        <v>654</v>
      </c>
      <c r="B183" s="27" t="s">
        <v>655</v>
      </c>
      <c r="C183" s="12">
        <v>71</v>
      </c>
      <c r="D183" s="12">
        <v>40</v>
      </c>
      <c r="E183" s="28">
        <v>0.77500000000000002</v>
      </c>
      <c r="F183" s="12">
        <v>99</v>
      </c>
      <c r="G183" s="12">
        <v>42</v>
      </c>
      <c r="H183" s="12">
        <v>48</v>
      </c>
      <c r="I183" s="12">
        <v>43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74</v>
      </c>
    </row>
    <row r="184" spans="1:16" x14ac:dyDescent="0.35">
      <c r="A184" s="27" t="s">
        <v>656</v>
      </c>
      <c r="B184" s="27" t="s">
        <v>657</v>
      </c>
      <c r="C184" s="12">
        <v>404</v>
      </c>
      <c r="D184" s="12">
        <v>301</v>
      </c>
      <c r="E184" s="28">
        <v>0.34219269102990002</v>
      </c>
      <c r="F184" s="12">
        <v>633</v>
      </c>
      <c r="G184" s="12">
        <v>396</v>
      </c>
      <c r="H184" s="12">
        <v>181</v>
      </c>
      <c r="I184" s="12">
        <v>137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492</v>
      </c>
    </row>
    <row r="185" spans="1:16" ht="21" x14ac:dyDescent="0.35">
      <c r="A185" s="27" t="s">
        <v>658</v>
      </c>
      <c r="B185" s="27" t="s">
        <v>659</v>
      </c>
      <c r="C185" s="12">
        <v>13</v>
      </c>
      <c r="D185" s="12">
        <v>4</v>
      </c>
      <c r="E185" s="28">
        <v>2.25</v>
      </c>
      <c r="F185" s="12">
        <v>11</v>
      </c>
      <c r="G185" s="12">
        <v>1</v>
      </c>
      <c r="H185" s="12">
        <v>9</v>
      </c>
      <c r="I185" s="12">
        <v>5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4</v>
      </c>
    </row>
    <row r="186" spans="1:16" x14ac:dyDescent="0.35">
      <c r="A186" s="198" t="s">
        <v>660</v>
      </c>
      <c r="B186" s="199"/>
      <c r="C186" s="24">
        <v>437</v>
      </c>
      <c r="D186" s="24">
        <v>397</v>
      </c>
      <c r="E186" s="25">
        <v>0.100755667506297</v>
      </c>
      <c r="F186" s="24">
        <v>30</v>
      </c>
      <c r="G186" s="24">
        <v>9</v>
      </c>
      <c r="H186" s="24">
        <v>120</v>
      </c>
      <c r="I186" s="24">
        <v>65</v>
      </c>
      <c r="J186" s="24">
        <v>0</v>
      </c>
      <c r="K186" s="24">
        <v>0</v>
      </c>
      <c r="L186" s="24">
        <v>0</v>
      </c>
      <c r="M186" s="24">
        <v>0</v>
      </c>
      <c r="N186" s="24">
        <v>19</v>
      </c>
      <c r="O186" s="24">
        <v>0</v>
      </c>
      <c r="P186" s="26">
        <v>54</v>
      </c>
    </row>
    <row r="187" spans="1:16" x14ac:dyDescent="0.35">
      <c r="A187" s="27" t="s">
        <v>661</v>
      </c>
      <c r="B187" s="27" t="s">
        <v>662</v>
      </c>
      <c r="C187" s="12">
        <v>3</v>
      </c>
      <c r="D187" s="12">
        <v>12</v>
      </c>
      <c r="E187" s="28">
        <v>-0.75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x14ac:dyDescent="0.3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7" t="s">
        <v>665</v>
      </c>
      <c r="B189" s="27" t="s">
        <v>666</v>
      </c>
      <c r="C189" s="12">
        <v>156</v>
      </c>
      <c r="D189" s="12">
        <v>132</v>
      </c>
      <c r="E189" s="28">
        <v>0.18181818181818199</v>
      </c>
      <c r="F189" s="12">
        <v>15</v>
      </c>
      <c r="G189" s="12">
        <v>6</v>
      </c>
      <c r="H189" s="12">
        <v>56</v>
      </c>
      <c r="I189" s="12">
        <v>36</v>
      </c>
      <c r="J189" s="12">
        <v>0</v>
      </c>
      <c r="K189" s="12">
        <v>0</v>
      </c>
      <c r="L189" s="12">
        <v>0</v>
      </c>
      <c r="M189" s="12">
        <v>0</v>
      </c>
      <c r="N189" s="12">
        <v>7</v>
      </c>
      <c r="O189" s="12">
        <v>0</v>
      </c>
      <c r="P189" s="21">
        <v>42</v>
      </c>
    </row>
    <row r="190" spans="1:16" ht="21" x14ac:dyDescent="0.35">
      <c r="A190" s="27" t="s">
        <v>667</v>
      </c>
      <c r="B190" s="27" t="s">
        <v>668</v>
      </c>
      <c r="C190" s="12">
        <v>5</v>
      </c>
      <c r="D190" s="12">
        <v>1</v>
      </c>
      <c r="E190" s="28">
        <v>4</v>
      </c>
      <c r="F190" s="12">
        <v>0</v>
      </c>
      <c r="G190" s="12">
        <v>0</v>
      </c>
      <c r="H190" s="12">
        <v>0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1.5" x14ac:dyDescent="0.35">
      <c r="A191" s="27" t="s">
        <v>669</v>
      </c>
      <c r="B191" s="27" t="s">
        <v>670</v>
      </c>
      <c r="C191" s="12">
        <v>41</v>
      </c>
      <c r="D191" s="12">
        <v>40</v>
      </c>
      <c r="E191" s="28">
        <v>2.5000000000000001E-2</v>
      </c>
      <c r="F191" s="12">
        <v>5</v>
      </c>
      <c r="G191" s="12">
        <v>1</v>
      </c>
      <c r="H191" s="12">
        <v>13</v>
      </c>
      <c r="I191" s="12">
        <v>10</v>
      </c>
      <c r="J191" s="12">
        <v>0</v>
      </c>
      <c r="K191" s="12">
        <v>0</v>
      </c>
      <c r="L191" s="12">
        <v>0</v>
      </c>
      <c r="M191" s="12">
        <v>0</v>
      </c>
      <c r="N191" s="12">
        <v>4</v>
      </c>
      <c r="O191" s="12">
        <v>0</v>
      </c>
      <c r="P191" s="21">
        <v>2</v>
      </c>
    </row>
    <row r="192" spans="1:16" ht="21" x14ac:dyDescent="0.35">
      <c r="A192" s="27" t="s">
        <v>671</v>
      </c>
      <c r="B192" s="27" t="s">
        <v>672</v>
      </c>
      <c r="C192" s="12">
        <v>1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7" t="s">
        <v>673</v>
      </c>
      <c r="B193" s="27" t="s">
        <v>674</v>
      </c>
      <c r="C193" s="12">
        <v>51</v>
      </c>
      <c r="D193" s="12">
        <v>60</v>
      </c>
      <c r="E193" s="28">
        <v>-0.15</v>
      </c>
      <c r="F193" s="12">
        <v>2</v>
      </c>
      <c r="G193" s="12">
        <v>1</v>
      </c>
      <c r="H193" s="12">
        <v>18</v>
      </c>
      <c r="I193" s="12">
        <v>13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1">
        <v>3</v>
      </c>
    </row>
    <row r="194" spans="1:16" x14ac:dyDescent="0.35">
      <c r="A194" s="27" t="s">
        <v>675</v>
      </c>
      <c r="B194" s="27" t="s">
        <v>676</v>
      </c>
      <c r="C194" s="12">
        <v>10</v>
      </c>
      <c r="D194" s="12">
        <v>0</v>
      </c>
      <c r="E194" s="28">
        <v>0</v>
      </c>
      <c r="F194" s="12">
        <v>0</v>
      </c>
      <c r="G194" s="12">
        <v>0</v>
      </c>
      <c r="H194" s="12">
        <v>13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2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1" x14ac:dyDescent="0.35">
      <c r="A196" s="27" t="s">
        <v>679</v>
      </c>
      <c r="B196" s="27" t="s">
        <v>680</v>
      </c>
      <c r="C196" s="12">
        <v>14</v>
      </c>
      <c r="D196" s="12">
        <v>9</v>
      </c>
      <c r="E196" s="28">
        <v>0.55555555555555503</v>
      </c>
      <c r="F196" s="12">
        <v>2</v>
      </c>
      <c r="G196" s="12">
        <v>0</v>
      </c>
      <c r="H196" s="12">
        <v>1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1</v>
      </c>
      <c r="O196" s="12">
        <v>0</v>
      </c>
      <c r="P196" s="21">
        <v>3</v>
      </c>
    </row>
    <row r="197" spans="1:16" x14ac:dyDescent="0.35">
      <c r="A197" s="27" t="s">
        <v>681</v>
      </c>
      <c r="B197" s="27" t="s">
        <v>682</v>
      </c>
      <c r="C197" s="12">
        <v>147</v>
      </c>
      <c r="D197" s="12">
        <v>137</v>
      </c>
      <c r="E197" s="28">
        <v>7.2992700729927001E-2</v>
      </c>
      <c r="F197" s="12">
        <v>4</v>
      </c>
      <c r="G197" s="12">
        <v>0</v>
      </c>
      <c r="H197" s="12">
        <v>16</v>
      </c>
      <c r="I197" s="12">
        <v>4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x14ac:dyDescent="0.35">
      <c r="A198" s="27" t="s">
        <v>683</v>
      </c>
      <c r="B198" s="27" t="s">
        <v>684</v>
      </c>
      <c r="C198" s="12">
        <v>1</v>
      </c>
      <c r="D198" s="12">
        <v>2</v>
      </c>
      <c r="E198" s="28">
        <v>-0.5</v>
      </c>
      <c r="F198" s="12">
        <v>1</v>
      </c>
      <c r="G198" s="12">
        <v>1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1</v>
      </c>
      <c r="O198" s="12">
        <v>0</v>
      </c>
      <c r="P198" s="21">
        <v>1</v>
      </c>
    </row>
    <row r="199" spans="1:16" x14ac:dyDescent="0.35">
      <c r="A199" s="27" t="s">
        <v>685</v>
      </c>
      <c r="B199" s="27" t="s">
        <v>686</v>
      </c>
      <c r="C199" s="12">
        <v>8</v>
      </c>
      <c r="D199" s="12">
        <v>4</v>
      </c>
      <c r="E199" s="28">
        <v>1</v>
      </c>
      <c r="F199" s="12">
        <v>1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5</v>
      </c>
      <c r="O199" s="12">
        <v>0</v>
      </c>
      <c r="P199" s="21">
        <v>3</v>
      </c>
    </row>
    <row r="200" spans="1:16" ht="21" x14ac:dyDescent="0.3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35">
      <c r="A201" s="198" t="s">
        <v>689</v>
      </c>
      <c r="B201" s="199"/>
      <c r="C201" s="24">
        <v>12</v>
      </c>
      <c r="D201" s="24">
        <v>27</v>
      </c>
      <c r="E201" s="25">
        <v>-0.55555555555555503</v>
      </c>
      <c r="F201" s="24">
        <v>0</v>
      </c>
      <c r="G201" s="24">
        <v>0</v>
      </c>
      <c r="H201" s="24">
        <v>2</v>
      </c>
      <c r="I201" s="24">
        <v>1</v>
      </c>
      <c r="J201" s="24">
        <v>0</v>
      </c>
      <c r="K201" s="24">
        <v>0</v>
      </c>
      <c r="L201" s="24">
        <v>2</v>
      </c>
      <c r="M201" s="24">
        <v>3</v>
      </c>
      <c r="N201" s="24">
        <v>11</v>
      </c>
      <c r="O201" s="24">
        <v>0</v>
      </c>
      <c r="P201" s="26">
        <v>0</v>
      </c>
    </row>
    <row r="202" spans="1:16" x14ac:dyDescent="0.35">
      <c r="A202" s="27" t="s">
        <v>690</v>
      </c>
      <c r="B202" s="27" t="s">
        <v>691</v>
      </c>
      <c r="C202" s="12">
        <v>5</v>
      </c>
      <c r="D202" s="12">
        <v>13</v>
      </c>
      <c r="E202" s="28">
        <v>-0.61538461538461497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</v>
      </c>
      <c r="O202" s="12">
        <v>0</v>
      </c>
      <c r="P202" s="21">
        <v>0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35">
      <c r="A204" s="27" t="s">
        <v>694</v>
      </c>
      <c r="B204" s="27" t="s">
        <v>695</v>
      </c>
      <c r="C204" s="12">
        <v>1</v>
      </c>
      <c r="D204" s="12">
        <v>2</v>
      </c>
      <c r="E204" s="28">
        <v>-0.5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1" x14ac:dyDescent="0.35">
      <c r="A205" s="27" t="s">
        <v>696</v>
      </c>
      <c r="B205" s="27" t="s">
        <v>697</v>
      </c>
      <c r="C205" s="12">
        <v>2</v>
      </c>
      <c r="D205" s="12">
        <v>2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1" x14ac:dyDescent="0.3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3</v>
      </c>
      <c r="O206" s="12">
        <v>0</v>
      </c>
      <c r="P206" s="21">
        <v>0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7" t="s">
        <v>702</v>
      </c>
      <c r="B208" s="27" t="s">
        <v>703</v>
      </c>
      <c r="C208" s="12">
        <v>1</v>
      </c>
      <c r="D208" s="12">
        <v>1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7" t="s">
        <v>706</v>
      </c>
      <c r="B210" s="27" t="s">
        <v>707</v>
      </c>
      <c r="C210" s="12">
        <v>1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x14ac:dyDescent="0.35">
      <c r="A211" s="27" t="s">
        <v>708</v>
      </c>
      <c r="B211" s="27" t="s">
        <v>709</v>
      </c>
      <c r="C211" s="12">
        <v>0</v>
      </c>
      <c r="D211" s="12">
        <v>3</v>
      </c>
      <c r="E211" s="28">
        <v>-1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3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3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21">
        <v>0</v>
      </c>
    </row>
    <row r="214" spans="1:16" x14ac:dyDescent="0.35">
      <c r="A214" s="27" t="s">
        <v>714</v>
      </c>
      <c r="B214" s="27" t="s">
        <v>715</v>
      </c>
      <c r="C214" s="12">
        <v>2</v>
      </c>
      <c r="D214" s="12">
        <v>2</v>
      </c>
      <c r="E214" s="28">
        <v>0</v>
      </c>
      <c r="F214" s="12">
        <v>0</v>
      </c>
      <c r="G214" s="12">
        <v>0</v>
      </c>
      <c r="H214" s="12">
        <v>1</v>
      </c>
      <c r="I214" s="12">
        <v>1</v>
      </c>
      <c r="J214" s="12">
        <v>0</v>
      </c>
      <c r="K214" s="12">
        <v>0</v>
      </c>
      <c r="L214" s="12">
        <v>2</v>
      </c>
      <c r="M214" s="12">
        <v>3</v>
      </c>
      <c r="N214" s="12">
        <v>3</v>
      </c>
      <c r="O214" s="12">
        <v>0</v>
      </c>
      <c r="P214" s="21">
        <v>0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21" x14ac:dyDescent="0.35">
      <c r="A218" s="27" t="s">
        <v>722</v>
      </c>
      <c r="B218" s="27" t="s">
        <v>723</v>
      </c>
      <c r="C218" s="12">
        <v>0</v>
      </c>
      <c r="D218" s="12">
        <v>4</v>
      </c>
      <c r="E218" s="28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0</v>
      </c>
      <c r="P218" s="21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35">
      <c r="A223" s="198" t="s">
        <v>732</v>
      </c>
      <c r="B223" s="199"/>
      <c r="C223" s="24">
        <v>1347</v>
      </c>
      <c r="D223" s="24">
        <v>1222</v>
      </c>
      <c r="E223" s="25">
        <v>0.102291325695581</v>
      </c>
      <c r="F223" s="24">
        <v>411</v>
      </c>
      <c r="G223" s="24">
        <v>235</v>
      </c>
      <c r="H223" s="24">
        <v>412</v>
      </c>
      <c r="I223" s="24">
        <v>301</v>
      </c>
      <c r="J223" s="24">
        <v>1</v>
      </c>
      <c r="K223" s="24">
        <v>0</v>
      </c>
      <c r="L223" s="24">
        <v>0</v>
      </c>
      <c r="M223" s="24">
        <v>0</v>
      </c>
      <c r="N223" s="24">
        <v>3</v>
      </c>
      <c r="O223" s="24">
        <v>11</v>
      </c>
      <c r="P223" s="26">
        <v>327</v>
      </c>
    </row>
    <row r="224" spans="1:16" x14ac:dyDescent="0.35">
      <c r="A224" s="27" t="s">
        <v>733</v>
      </c>
      <c r="B224" s="27" t="s">
        <v>734</v>
      </c>
      <c r="C224" s="12">
        <v>11</v>
      </c>
      <c r="D224" s="12">
        <v>4</v>
      </c>
      <c r="E224" s="28">
        <v>1.75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7" t="s">
        <v>741</v>
      </c>
      <c r="B228" s="27" t="s">
        <v>742</v>
      </c>
      <c r="C228" s="12">
        <v>1</v>
      </c>
      <c r="D228" s="12">
        <v>1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7" t="s">
        <v>743</v>
      </c>
      <c r="B229" s="27" t="s">
        <v>744</v>
      </c>
      <c r="C229" s="12">
        <v>2</v>
      </c>
      <c r="D229" s="12">
        <v>2</v>
      </c>
      <c r="E229" s="28">
        <v>0</v>
      </c>
      <c r="F229" s="12">
        <v>0</v>
      </c>
      <c r="G229" s="12">
        <v>0</v>
      </c>
      <c r="H229" s="12">
        <v>1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1" x14ac:dyDescent="0.3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35">
      <c r="A231" s="27" t="s">
        <v>747</v>
      </c>
      <c r="B231" s="27" t="s">
        <v>748</v>
      </c>
      <c r="C231" s="12">
        <v>58</v>
      </c>
      <c r="D231" s="12">
        <v>46</v>
      </c>
      <c r="E231" s="28">
        <v>0.26086956521739102</v>
      </c>
      <c r="F231" s="12">
        <v>1</v>
      </c>
      <c r="G231" s="12">
        <v>0</v>
      </c>
      <c r="H231" s="12">
        <v>9</v>
      </c>
      <c r="I231" s="12">
        <v>8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1">
        <v>1</v>
      </c>
    </row>
    <row r="232" spans="1:16" x14ac:dyDescent="0.35">
      <c r="A232" s="27" t="s">
        <v>749</v>
      </c>
      <c r="B232" s="27" t="s">
        <v>750</v>
      </c>
      <c r="C232" s="12">
        <v>41</v>
      </c>
      <c r="D232" s="12">
        <v>48</v>
      </c>
      <c r="E232" s="28">
        <v>-0.14583333333333301</v>
      </c>
      <c r="F232" s="12">
        <v>2</v>
      </c>
      <c r="G232" s="12">
        <v>0</v>
      </c>
      <c r="H232" s="12">
        <v>5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</v>
      </c>
    </row>
    <row r="233" spans="1:16" x14ac:dyDescent="0.35">
      <c r="A233" s="27" t="s">
        <v>751</v>
      </c>
      <c r="B233" s="27" t="s">
        <v>752</v>
      </c>
      <c r="C233" s="12">
        <v>35</v>
      </c>
      <c r="D233" s="12">
        <v>29</v>
      </c>
      <c r="E233" s="28">
        <v>0.20689655172413801</v>
      </c>
      <c r="F233" s="12">
        <v>0</v>
      </c>
      <c r="G233" s="12">
        <v>0</v>
      </c>
      <c r="H233" s="12">
        <v>6</v>
      </c>
      <c r="I233" s="12">
        <v>5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2</v>
      </c>
    </row>
    <row r="234" spans="1:16" ht="21" x14ac:dyDescent="0.35">
      <c r="A234" s="27" t="s">
        <v>753</v>
      </c>
      <c r="B234" s="27" t="s">
        <v>754</v>
      </c>
      <c r="C234" s="12">
        <v>10</v>
      </c>
      <c r="D234" s="12">
        <v>4</v>
      </c>
      <c r="E234" s="28">
        <v>1.5</v>
      </c>
      <c r="F234" s="12">
        <v>1</v>
      </c>
      <c r="G234" s="12">
        <v>0</v>
      </c>
      <c r="H234" s="12">
        <v>12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5</v>
      </c>
    </row>
    <row r="235" spans="1:16" ht="21" x14ac:dyDescent="0.35">
      <c r="A235" s="27" t="s">
        <v>755</v>
      </c>
      <c r="B235" s="27" t="s">
        <v>756</v>
      </c>
      <c r="C235" s="12">
        <v>6</v>
      </c>
      <c r="D235" s="12">
        <v>3</v>
      </c>
      <c r="E235" s="28">
        <v>1</v>
      </c>
      <c r="F235" s="12">
        <v>0</v>
      </c>
      <c r="G235" s="12">
        <v>0</v>
      </c>
      <c r="H235" s="12">
        <v>2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35">
      <c r="A236" s="27" t="s">
        <v>757</v>
      </c>
      <c r="B236" s="27" t="s">
        <v>758</v>
      </c>
      <c r="C236" s="12">
        <v>5</v>
      </c>
      <c r="D236" s="12">
        <v>4</v>
      </c>
      <c r="E236" s="28">
        <v>0.25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1" x14ac:dyDescent="0.3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7" t="s">
        <v>761</v>
      </c>
      <c r="B238" s="27" t="s">
        <v>762</v>
      </c>
      <c r="C238" s="12">
        <v>1178</v>
      </c>
      <c r="D238" s="12">
        <v>1081</v>
      </c>
      <c r="E238" s="28">
        <v>8.9731729879740998E-2</v>
      </c>
      <c r="F238" s="12">
        <v>407</v>
      </c>
      <c r="G238" s="12">
        <v>235</v>
      </c>
      <c r="H238" s="12">
        <v>377</v>
      </c>
      <c r="I238" s="12">
        <v>282</v>
      </c>
      <c r="J238" s="12">
        <v>1</v>
      </c>
      <c r="K238" s="12">
        <v>0</v>
      </c>
      <c r="L238" s="12">
        <v>0</v>
      </c>
      <c r="M238" s="12">
        <v>0</v>
      </c>
      <c r="N238" s="12">
        <v>0</v>
      </c>
      <c r="O238" s="12">
        <v>11</v>
      </c>
      <c r="P238" s="21">
        <v>318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8" t="s">
        <v>773</v>
      </c>
      <c r="B244" s="199"/>
      <c r="C244" s="24">
        <v>35</v>
      </c>
      <c r="D244" s="24">
        <v>30</v>
      </c>
      <c r="E244" s="25">
        <v>0.16666666666666699</v>
      </c>
      <c r="F244" s="24">
        <v>0</v>
      </c>
      <c r="G244" s="24">
        <v>0</v>
      </c>
      <c r="H244" s="24">
        <v>11</v>
      </c>
      <c r="I244" s="24">
        <v>9</v>
      </c>
      <c r="J244" s="24">
        <v>0</v>
      </c>
      <c r="K244" s="24">
        <v>0</v>
      </c>
      <c r="L244" s="24">
        <v>0</v>
      </c>
      <c r="M244" s="24">
        <v>0</v>
      </c>
      <c r="N244" s="24">
        <v>8</v>
      </c>
      <c r="O244" s="24">
        <v>0</v>
      </c>
      <c r="P244" s="26">
        <v>0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7" t="s">
        <v>778</v>
      </c>
      <c r="B247" s="27" t="s">
        <v>779</v>
      </c>
      <c r="C247" s="12">
        <v>1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35">
      <c r="A249" s="27" t="s">
        <v>782</v>
      </c>
      <c r="B249" s="27" t="s">
        <v>783</v>
      </c>
      <c r="C249" s="12">
        <v>32</v>
      </c>
      <c r="D249" s="12">
        <v>9</v>
      </c>
      <c r="E249" s="28">
        <v>2.5555555555555598</v>
      </c>
      <c r="F249" s="12">
        <v>0</v>
      </c>
      <c r="G249" s="12">
        <v>0</v>
      </c>
      <c r="H249" s="12">
        <v>9</v>
      </c>
      <c r="I249" s="12">
        <v>9</v>
      </c>
      <c r="J249" s="12">
        <v>0</v>
      </c>
      <c r="K249" s="12">
        <v>0</v>
      </c>
      <c r="L249" s="12">
        <v>0</v>
      </c>
      <c r="M249" s="12">
        <v>0</v>
      </c>
      <c r="N249" s="12">
        <v>8</v>
      </c>
      <c r="O249" s="12">
        <v>0</v>
      </c>
      <c r="P249" s="21">
        <v>0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3</v>
      </c>
      <c r="E252" s="28">
        <v>-1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1</v>
      </c>
      <c r="E254" s="28">
        <v>-1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3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12</v>
      </c>
      <c r="E258" s="28">
        <v>-1</v>
      </c>
      <c r="F258" s="12">
        <v>0</v>
      </c>
      <c r="G258" s="12">
        <v>0</v>
      </c>
      <c r="H258" s="12">
        <v>2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7" t="s">
        <v>806</v>
      </c>
      <c r="B261" s="27" t="s">
        <v>807</v>
      </c>
      <c r="C261" s="12">
        <v>2</v>
      </c>
      <c r="D261" s="12">
        <v>2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7" t="s">
        <v>822</v>
      </c>
      <c r="B269" s="27" t="s">
        <v>823</v>
      </c>
      <c r="C269" s="12">
        <v>0</v>
      </c>
      <c r="D269" s="12">
        <v>3</v>
      </c>
      <c r="E269" s="28">
        <v>-1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8" t="s">
        <v>826</v>
      </c>
      <c r="B271" s="199"/>
      <c r="C271" s="24">
        <v>865</v>
      </c>
      <c r="D271" s="24">
        <v>926</v>
      </c>
      <c r="E271" s="25">
        <v>-6.5874730021598299E-2</v>
      </c>
      <c r="F271" s="24">
        <v>168</v>
      </c>
      <c r="G271" s="24">
        <v>112</v>
      </c>
      <c r="H271" s="24">
        <v>534</v>
      </c>
      <c r="I271" s="24">
        <v>428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13</v>
      </c>
      <c r="P271" s="26">
        <v>363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35">
      <c r="A273" s="27" t="s">
        <v>829</v>
      </c>
      <c r="B273" s="27" t="s">
        <v>830</v>
      </c>
      <c r="C273" s="12">
        <v>480</v>
      </c>
      <c r="D273" s="12">
        <v>567</v>
      </c>
      <c r="E273" s="28">
        <v>-0.15343915343915299</v>
      </c>
      <c r="F273" s="12">
        <v>114</v>
      </c>
      <c r="G273" s="12">
        <v>70</v>
      </c>
      <c r="H273" s="12">
        <v>390</v>
      </c>
      <c r="I273" s="12">
        <v>292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1">
        <v>150</v>
      </c>
    </row>
    <row r="274" spans="1:16" ht="21" x14ac:dyDescent="0.35">
      <c r="A274" s="27" t="s">
        <v>831</v>
      </c>
      <c r="B274" s="27" t="s">
        <v>832</v>
      </c>
      <c r="C274" s="12">
        <v>322</v>
      </c>
      <c r="D274" s="12">
        <v>281</v>
      </c>
      <c r="E274" s="28">
        <v>0.14590747330960799</v>
      </c>
      <c r="F274" s="12">
        <v>47</v>
      </c>
      <c r="G274" s="12">
        <v>40</v>
      </c>
      <c r="H274" s="12">
        <v>117</v>
      </c>
      <c r="I274" s="12">
        <v>119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207</v>
      </c>
    </row>
    <row r="275" spans="1:16" ht="21" x14ac:dyDescent="0.3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35">
      <c r="A276" s="27" t="s">
        <v>835</v>
      </c>
      <c r="B276" s="27" t="s">
        <v>836</v>
      </c>
      <c r="C276" s="12">
        <v>16</v>
      </c>
      <c r="D276" s="12">
        <v>16</v>
      </c>
      <c r="E276" s="28">
        <v>0</v>
      </c>
      <c r="F276" s="12">
        <v>0</v>
      </c>
      <c r="G276" s="12">
        <v>1</v>
      </c>
      <c r="H276" s="12">
        <v>4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2</v>
      </c>
    </row>
    <row r="277" spans="1:16" x14ac:dyDescent="0.35">
      <c r="A277" s="27" t="s">
        <v>837</v>
      </c>
      <c r="B277" s="27" t="s">
        <v>838</v>
      </c>
      <c r="C277" s="12">
        <v>32</v>
      </c>
      <c r="D277" s="12">
        <v>35</v>
      </c>
      <c r="E277" s="28">
        <v>-8.5714285714285701E-2</v>
      </c>
      <c r="F277" s="12">
        <v>7</v>
      </c>
      <c r="G277" s="12">
        <v>1</v>
      </c>
      <c r="H277" s="12">
        <v>14</v>
      </c>
      <c r="I277" s="12">
        <v>9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3</v>
      </c>
    </row>
    <row r="278" spans="1:16" ht="21" x14ac:dyDescent="0.35">
      <c r="A278" s="27" t="s">
        <v>839</v>
      </c>
      <c r="B278" s="27" t="s">
        <v>840</v>
      </c>
      <c r="C278" s="12">
        <v>15</v>
      </c>
      <c r="D278" s="12">
        <v>7</v>
      </c>
      <c r="E278" s="28">
        <v>1.1428571428571399</v>
      </c>
      <c r="F278" s="12">
        <v>0</v>
      </c>
      <c r="G278" s="12">
        <v>0</v>
      </c>
      <c r="H278" s="12">
        <v>6</v>
      </c>
      <c r="I278" s="12">
        <v>4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1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2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1</v>
      </c>
      <c r="I280" s="12">
        <v>2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7</v>
      </c>
      <c r="E291" s="28">
        <v>-1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7" t="s">
        <v>871</v>
      </c>
      <c r="B294" s="27" t="s">
        <v>872</v>
      </c>
      <c r="C294" s="12">
        <v>0</v>
      </c>
      <c r="D294" s="12">
        <v>13</v>
      </c>
      <c r="E294" s="28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12</v>
      </c>
      <c r="P294" s="21">
        <v>0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8" t="s">
        <v>905</v>
      </c>
      <c r="B312" s="199"/>
      <c r="C312" s="24">
        <v>0</v>
      </c>
      <c r="D312" s="24">
        <v>2</v>
      </c>
      <c r="E312" s="25">
        <v>-1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1</v>
      </c>
      <c r="O312" s="24">
        <v>0</v>
      </c>
      <c r="P312" s="26">
        <v>0</v>
      </c>
    </row>
    <row r="313" spans="1:16" x14ac:dyDescent="0.35">
      <c r="A313" s="27" t="s">
        <v>906</v>
      </c>
      <c r="B313" s="27" t="s">
        <v>907</v>
      </c>
      <c r="C313" s="12">
        <v>0</v>
      </c>
      <c r="D313" s="12">
        <v>2</v>
      </c>
      <c r="E313" s="28">
        <v>-1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1</v>
      </c>
      <c r="O313" s="12">
        <v>0</v>
      </c>
      <c r="P313" s="21">
        <v>0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8" t="s">
        <v>916</v>
      </c>
      <c r="B318" s="199"/>
      <c r="C318" s="24">
        <v>0</v>
      </c>
      <c r="D318" s="24">
        <v>12</v>
      </c>
      <c r="E318" s="25">
        <v>-1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39</v>
      </c>
      <c r="O318" s="24">
        <v>0</v>
      </c>
      <c r="P318" s="26">
        <v>0</v>
      </c>
    </row>
    <row r="319" spans="1:16" x14ac:dyDescent="0.35">
      <c r="A319" s="27" t="s">
        <v>917</v>
      </c>
      <c r="B319" s="27" t="s">
        <v>918</v>
      </c>
      <c r="C319" s="12">
        <v>0</v>
      </c>
      <c r="D319" s="12">
        <v>12</v>
      </c>
      <c r="E319" s="28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39</v>
      </c>
      <c r="O319" s="12">
        <v>0</v>
      </c>
      <c r="P319" s="21">
        <v>0</v>
      </c>
    </row>
    <row r="320" spans="1:16" x14ac:dyDescent="0.3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8" t="s">
        <v>924</v>
      </c>
      <c r="B323" s="199"/>
      <c r="C323" s="24">
        <v>2405</v>
      </c>
      <c r="D323" s="24">
        <v>1391</v>
      </c>
      <c r="E323" s="25">
        <v>0.72897196261682196</v>
      </c>
      <c r="F323" s="24">
        <v>83</v>
      </c>
      <c r="G323" s="24">
        <v>26</v>
      </c>
      <c r="H323" s="24">
        <v>313</v>
      </c>
      <c r="I323" s="24">
        <v>70</v>
      </c>
      <c r="J323" s="24">
        <v>0</v>
      </c>
      <c r="K323" s="24">
        <v>0</v>
      </c>
      <c r="L323" s="24">
        <v>0</v>
      </c>
      <c r="M323" s="24">
        <v>0</v>
      </c>
      <c r="N323" s="24">
        <v>26</v>
      </c>
      <c r="O323" s="24">
        <v>0</v>
      </c>
      <c r="P323" s="26">
        <v>21</v>
      </c>
    </row>
    <row r="324" spans="1:16" x14ac:dyDescent="0.35">
      <c r="A324" s="27" t="s">
        <v>925</v>
      </c>
      <c r="B324" s="27" t="s">
        <v>926</v>
      </c>
      <c r="C324" s="12">
        <v>2405</v>
      </c>
      <c r="D324" s="12">
        <v>1391</v>
      </c>
      <c r="E324" s="28">
        <v>0.72897196261682196</v>
      </c>
      <c r="F324" s="12">
        <v>83</v>
      </c>
      <c r="G324" s="12">
        <v>26</v>
      </c>
      <c r="H324" s="12">
        <v>313</v>
      </c>
      <c r="I324" s="12">
        <v>70</v>
      </c>
      <c r="J324" s="12">
        <v>0</v>
      </c>
      <c r="K324" s="12">
        <v>0</v>
      </c>
      <c r="L324" s="12">
        <v>0</v>
      </c>
      <c r="M324" s="12">
        <v>0</v>
      </c>
      <c r="N324" s="12">
        <v>26</v>
      </c>
      <c r="O324" s="12">
        <v>0</v>
      </c>
      <c r="P324" s="21">
        <v>21</v>
      </c>
    </row>
    <row r="325" spans="1:16" x14ac:dyDescent="0.35">
      <c r="A325" s="198" t="s">
        <v>927</v>
      </c>
      <c r="B325" s="199"/>
      <c r="C325" s="24">
        <v>6</v>
      </c>
      <c r="D325" s="24">
        <v>3</v>
      </c>
      <c r="E325" s="25">
        <v>1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1</v>
      </c>
      <c r="L325" s="24">
        <v>0</v>
      </c>
      <c r="M325" s="24">
        <v>0</v>
      </c>
      <c r="N325" s="24">
        <v>1</v>
      </c>
      <c r="O325" s="24">
        <v>0</v>
      </c>
      <c r="P325" s="26">
        <v>1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1</v>
      </c>
      <c r="O326" s="12">
        <v>0</v>
      </c>
      <c r="P326" s="21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7" t="s">
        <v>932</v>
      </c>
      <c r="B328" s="27" t="s">
        <v>933</v>
      </c>
      <c r="C328" s="12">
        <v>6</v>
      </c>
      <c r="D328" s="12">
        <v>3</v>
      </c>
      <c r="E328" s="28">
        <v>1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1</v>
      </c>
      <c r="L328" s="12">
        <v>0</v>
      </c>
      <c r="M328" s="12">
        <v>0</v>
      </c>
      <c r="N328" s="12">
        <v>0</v>
      </c>
      <c r="O328" s="12">
        <v>0</v>
      </c>
      <c r="P328" s="21">
        <v>1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200" t="s">
        <v>956</v>
      </c>
      <c r="B341" s="201"/>
      <c r="C341" s="29">
        <v>25118</v>
      </c>
      <c r="D341" s="29">
        <v>23077</v>
      </c>
      <c r="E341" s="30">
        <v>8.8443038523204898E-2</v>
      </c>
      <c r="F341" s="29">
        <v>5992</v>
      </c>
      <c r="G341" s="29">
        <v>2875</v>
      </c>
      <c r="H341" s="29">
        <v>6416</v>
      </c>
      <c r="I341" s="29">
        <v>4482</v>
      </c>
      <c r="J341" s="29">
        <v>150</v>
      </c>
      <c r="K341" s="29">
        <v>79</v>
      </c>
      <c r="L341" s="29">
        <v>3</v>
      </c>
      <c r="M341" s="29">
        <v>6</v>
      </c>
      <c r="N341" s="29">
        <v>242</v>
      </c>
      <c r="O341" s="29">
        <v>132</v>
      </c>
      <c r="P341" s="29">
        <v>4922</v>
      </c>
    </row>
    <row r="342" spans="1:16" x14ac:dyDescent="0.35">
      <c r="A342" s="17"/>
    </row>
  </sheetData>
  <sheetProtection algorithmName="SHA-512" hashValue="TAS4LSSpFyAvC/jS5dkVW7SDsTtABb3gl7CX8vgJd7ShDDcBUXpc2Sc79Tp0sV2j2i/ZYkXoiYiJwQaVYlAOHA==" saltValue="BM5GS42Wp2mXPBM4e4Tdu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9062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1" t="s">
        <v>960</v>
      </c>
      <c r="B7" s="11" t="s">
        <v>961</v>
      </c>
      <c r="C7" s="21">
        <v>4</v>
      </c>
    </row>
    <row r="8" spans="1:3" x14ac:dyDescent="0.35">
      <c r="A8" s="192"/>
      <c r="B8" s="11" t="s">
        <v>334</v>
      </c>
      <c r="C8" s="21">
        <v>216</v>
      </c>
    </row>
    <row r="9" spans="1:3" x14ac:dyDescent="0.35">
      <c r="A9" s="192"/>
      <c r="B9" s="11" t="s">
        <v>962</v>
      </c>
      <c r="C9" s="21">
        <v>50</v>
      </c>
    </row>
    <row r="10" spans="1:3" x14ac:dyDescent="0.35">
      <c r="A10" s="192"/>
      <c r="B10" s="11" t="s">
        <v>963</v>
      </c>
      <c r="C10" s="21">
        <v>12</v>
      </c>
    </row>
    <row r="11" spans="1:3" x14ac:dyDescent="0.35">
      <c r="A11" s="192"/>
      <c r="B11" s="11" t="s">
        <v>964</v>
      </c>
      <c r="C11" s="21">
        <v>45</v>
      </c>
    </row>
    <row r="12" spans="1:3" x14ac:dyDescent="0.35">
      <c r="A12" s="192"/>
      <c r="B12" s="11" t="s">
        <v>965</v>
      </c>
      <c r="C12" s="21">
        <v>96</v>
      </c>
    </row>
    <row r="13" spans="1:3" x14ac:dyDescent="0.35">
      <c r="A13" s="192"/>
      <c r="B13" s="11" t="s">
        <v>966</v>
      </c>
      <c r="C13" s="21">
        <v>178</v>
      </c>
    </row>
    <row r="14" spans="1:3" x14ac:dyDescent="0.35">
      <c r="A14" s="192"/>
      <c r="B14" s="11" t="s">
        <v>518</v>
      </c>
      <c r="C14" s="21">
        <v>102</v>
      </c>
    </row>
    <row r="15" spans="1:3" x14ac:dyDescent="0.35">
      <c r="A15" s="192"/>
      <c r="B15" s="11" t="s">
        <v>967</v>
      </c>
      <c r="C15" s="21">
        <v>31</v>
      </c>
    </row>
    <row r="16" spans="1:3" x14ac:dyDescent="0.35">
      <c r="A16" s="192"/>
      <c r="B16" s="11" t="s">
        <v>968</v>
      </c>
      <c r="C16" s="21">
        <v>1</v>
      </c>
    </row>
    <row r="17" spans="1:3" x14ac:dyDescent="0.35">
      <c r="A17" s="192"/>
      <c r="B17" s="11" t="s">
        <v>651</v>
      </c>
      <c r="C17" s="21">
        <v>0</v>
      </c>
    </row>
    <row r="18" spans="1:3" x14ac:dyDescent="0.35">
      <c r="A18" s="192"/>
      <c r="B18" s="11" t="s">
        <v>969</v>
      </c>
      <c r="C18" s="21">
        <v>17</v>
      </c>
    </row>
    <row r="19" spans="1:3" x14ac:dyDescent="0.35">
      <c r="A19" s="192"/>
      <c r="B19" s="11" t="s">
        <v>970</v>
      </c>
      <c r="C19" s="21">
        <v>98</v>
      </c>
    </row>
    <row r="20" spans="1:3" x14ac:dyDescent="0.35">
      <c r="A20" s="192"/>
      <c r="B20" s="11" t="s">
        <v>971</v>
      </c>
      <c r="C20" s="21">
        <v>29</v>
      </c>
    </row>
    <row r="21" spans="1:3" x14ac:dyDescent="0.35">
      <c r="A21" s="192"/>
      <c r="B21" s="11" t="s">
        <v>972</v>
      </c>
      <c r="C21" s="21">
        <v>28</v>
      </c>
    </row>
    <row r="22" spans="1:3" x14ac:dyDescent="0.35">
      <c r="A22" s="192"/>
      <c r="B22" s="11" t="s">
        <v>973</v>
      </c>
      <c r="C22" s="21">
        <v>8</v>
      </c>
    </row>
    <row r="23" spans="1:3" x14ac:dyDescent="0.35">
      <c r="A23" s="192"/>
      <c r="B23" s="11" t="s">
        <v>974</v>
      </c>
      <c r="C23" s="21">
        <v>2</v>
      </c>
    </row>
    <row r="24" spans="1:3" x14ac:dyDescent="0.35">
      <c r="A24" s="192"/>
      <c r="B24" s="11" t="s">
        <v>111</v>
      </c>
      <c r="C24" s="21">
        <v>97</v>
      </c>
    </row>
    <row r="25" spans="1:3" x14ac:dyDescent="0.35">
      <c r="A25" s="192"/>
      <c r="B25" s="11" t="s">
        <v>975</v>
      </c>
      <c r="C25" s="21">
        <v>30</v>
      </c>
    </row>
    <row r="26" spans="1:3" x14ac:dyDescent="0.35">
      <c r="A26" s="193"/>
      <c r="B26" s="11" t="s">
        <v>976</v>
      </c>
      <c r="C26" s="21">
        <v>0</v>
      </c>
    </row>
    <row r="27" spans="1:3" x14ac:dyDescent="0.35">
      <c r="A27" s="191" t="s">
        <v>977</v>
      </c>
      <c r="B27" s="11" t="s">
        <v>978</v>
      </c>
      <c r="C27" s="21">
        <v>270</v>
      </c>
    </row>
    <row r="28" spans="1:3" x14ac:dyDescent="0.35">
      <c r="A28" s="192"/>
      <c r="B28" s="11" t="s">
        <v>979</v>
      </c>
      <c r="C28" s="21">
        <v>140</v>
      </c>
    </row>
    <row r="29" spans="1:3" x14ac:dyDescent="0.35">
      <c r="A29" s="193"/>
      <c r="B29" s="11" t="s">
        <v>980</v>
      </c>
      <c r="C29" s="21">
        <v>0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334</v>
      </c>
    </row>
    <row r="34" spans="1:3" x14ac:dyDescent="0.35">
      <c r="A34" s="191" t="s">
        <v>983</v>
      </c>
      <c r="B34" s="11" t="s">
        <v>984</v>
      </c>
      <c r="C34" s="21">
        <v>5</v>
      </c>
    </row>
    <row r="35" spans="1:3" x14ac:dyDescent="0.35">
      <c r="A35" s="192"/>
      <c r="B35" s="11" t="s">
        <v>985</v>
      </c>
      <c r="C35" s="21">
        <v>25</v>
      </c>
    </row>
    <row r="36" spans="1:3" x14ac:dyDescent="0.35">
      <c r="A36" s="192"/>
      <c r="B36" s="11" t="s">
        <v>986</v>
      </c>
      <c r="C36" s="21">
        <v>3</v>
      </c>
    </row>
    <row r="37" spans="1:3" x14ac:dyDescent="0.35">
      <c r="A37" s="193"/>
      <c r="B37" s="11" t="s">
        <v>987</v>
      </c>
      <c r="C37" s="21">
        <v>46</v>
      </c>
    </row>
    <row r="38" spans="1:3" x14ac:dyDescent="0.35">
      <c r="A38" s="10" t="s">
        <v>988</v>
      </c>
      <c r="B38" s="15"/>
      <c r="C38" s="21">
        <v>7</v>
      </c>
    </row>
    <row r="39" spans="1:3" x14ac:dyDescent="0.35">
      <c r="A39" s="10" t="s">
        <v>989</v>
      </c>
      <c r="B39" s="15"/>
      <c r="C39" s="21">
        <v>141</v>
      </c>
    </row>
    <row r="40" spans="1:3" x14ac:dyDescent="0.35">
      <c r="A40" s="10" t="s">
        <v>990</v>
      </c>
      <c r="B40" s="15"/>
      <c r="C40" s="21">
        <v>30</v>
      </c>
    </row>
    <row r="41" spans="1:3" x14ac:dyDescent="0.35">
      <c r="A41" s="10" t="s">
        <v>991</v>
      </c>
      <c r="B41" s="15"/>
      <c r="C41" s="21">
        <v>31</v>
      </c>
    </row>
    <row r="42" spans="1:3" x14ac:dyDescent="0.35">
      <c r="A42" s="10" t="s">
        <v>992</v>
      </c>
      <c r="B42" s="15"/>
      <c r="C42" s="21">
        <v>1</v>
      </c>
    </row>
    <row r="43" spans="1:3" x14ac:dyDescent="0.35">
      <c r="A43" s="10" t="s">
        <v>993</v>
      </c>
      <c r="B43" s="15"/>
      <c r="C43" s="21">
        <v>5</v>
      </c>
    </row>
    <row r="44" spans="1:3" x14ac:dyDescent="0.35">
      <c r="A44" s="10" t="s">
        <v>994</v>
      </c>
      <c r="B44" s="15"/>
      <c r="C44" s="21">
        <v>0</v>
      </c>
    </row>
    <row r="45" spans="1:3" x14ac:dyDescent="0.35">
      <c r="A45" s="10" t="s">
        <v>995</v>
      </c>
      <c r="B45" s="15"/>
      <c r="C45" s="21">
        <v>10</v>
      </c>
    </row>
    <row r="46" spans="1:3" x14ac:dyDescent="0.35">
      <c r="A46" s="10" t="s">
        <v>980</v>
      </c>
      <c r="B46" s="15"/>
      <c r="C46" s="21">
        <v>24</v>
      </c>
    </row>
    <row r="47" spans="1:3" x14ac:dyDescent="0.35">
      <c r="A47" s="191" t="s">
        <v>996</v>
      </c>
      <c r="B47" s="11" t="s">
        <v>997</v>
      </c>
      <c r="C47" s="21">
        <v>17</v>
      </c>
    </row>
    <row r="48" spans="1:3" x14ac:dyDescent="0.35">
      <c r="A48" s="192"/>
      <c r="B48" s="11" t="s">
        <v>998</v>
      </c>
      <c r="C48" s="21">
        <v>58</v>
      </c>
    </row>
    <row r="49" spans="1:3" x14ac:dyDescent="0.35">
      <c r="A49" s="192"/>
      <c r="B49" s="11" t="s">
        <v>999</v>
      </c>
      <c r="C49" s="21">
        <v>0</v>
      </c>
    </row>
    <row r="50" spans="1:3" x14ac:dyDescent="0.35">
      <c r="A50" s="192"/>
      <c r="B50" s="11" t="s">
        <v>1000</v>
      </c>
      <c r="C50" s="21">
        <v>0</v>
      </c>
    </row>
    <row r="51" spans="1:3" x14ac:dyDescent="0.35">
      <c r="A51" s="193"/>
      <c r="B51" s="11" t="s">
        <v>1001</v>
      </c>
      <c r="C51" s="21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42</v>
      </c>
    </row>
    <row r="56" spans="1:3" x14ac:dyDescent="0.35">
      <c r="A56" s="191" t="s">
        <v>79</v>
      </c>
      <c r="B56" s="11" t="s">
        <v>1003</v>
      </c>
      <c r="C56" s="21">
        <v>20</v>
      </c>
    </row>
    <row r="57" spans="1:3" x14ac:dyDescent="0.35">
      <c r="A57" s="193"/>
      <c r="B57" s="11" t="s">
        <v>1004</v>
      </c>
      <c r="C57" s="21">
        <v>239</v>
      </c>
    </row>
    <row r="58" spans="1:3" x14ac:dyDescent="0.35">
      <c r="A58" s="191" t="s">
        <v>1005</v>
      </c>
      <c r="B58" s="11" t="s">
        <v>1006</v>
      </c>
      <c r="C58" s="21">
        <v>0</v>
      </c>
    </row>
    <row r="59" spans="1:3" x14ac:dyDescent="0.35">
      <c r="A59" s="193"/>
      <c r="B59" s="11" t="s">
        <v>1007</v>
      </c>
      <c r="C59" s="21">
        <v>0</v>
      </c>
    </row>
    <row r="60" spans="1:3" x14ac:dyDescent="0.35">
      <c r="A60" s="191" t="s">
        <v>1008</v>
      </c>
      <c r="B60" s="11" t="s">
        <v>1006</v>
      </c>
      <c r="C60" s="21">
        <v>27</v>
      </c>
    </row>
    <row r="61" spans="1:3" x14ac:dyDescent="0.35">
      <c r="A61" s="193"/>
      <c r="B61" s="11" t="s">
        <v>1007</v>
      </c>
      <c r="C61" s="21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1" t="s">
        <v>245</v>
      </c>
      <c r="B65" s="11" t="s">
        <v>20</v>
      </c>
      <c r="C65" s="21">
        <v>1454</v>
      </c>
    </row>
    <row r="66" spans="1:3" x14ac:dyDescent="0.35">
      <c r="A66" s="192"/>
      <c r="B66" s="11" t="s">
        <v>1010</v>
      </c>
      <c r="C66" s="21">
        <v>234</v>
      </c>
    </row>
    <row r="67" spans="1:3" x14ac:dyDescent="0.35">
      <c r="A67" s="192"/>
      <c r="B67" s="11" t="s">
        <v>1011</v>
      </c>
      <c r="C67" s="21">
        <v>423</v>
      </c>
    </row>
    <row r="68" spans="1:3" x14ac:dyDescent="0.35">
      <c r="A68" s="193"/>
      <c r="B68" s="11" t="s">
        <v>1012</v>
      </c>
      <c r="C68" s="21">
        <v>155</v>
      </c>
    </row>
    <row r="69" spans="1:3" x14ac:dyDescent="0.35">
      <c r="A69" s="191" t="s">
        <v>1013</v>
      </c>
      <c r="B69" s="11" t="s">
        <v>1014</v>
      </c>
      <c r="C69" s="21">
        <v>142</v>
      </c>
    </row>
    <row r="70" spans="1:3" x14ac:dyDescent="0.35">
      <c r="A70" s="192"/>
      <c r="B70" s="11" t="s">
        <v>1015</v>
      </c>
      <c r="C70" s="21">
        <v>0</v>
      </c>
    </row>
    <row r="71" spans="1:3" x14ac:dyDescent="0.35">
      <c r="A71" s="193"/>
      <c r="B71" s="11" t="s">
        <v>1016</v>
      </c>
      <c r="C71" s="21">
        <v>0</v>
      </c>
    </row>
    <row r="72" spans="1:3" x14ac:dyDescent="0.35">
      <c r="A72" s="191" t="s">
        <v>1017</v>
      </c>
      <c r="B72" s="11" t="s">
        <v>1018</v>
      </c>
      <c r="C72" s="21">
        <v>704</v>
      </c>
    </row>
    <row r="73" spans="1:3" x14ac:dyDescent="0.35">
      <c r="A73" s="192"/>
      <c r="B73" s="11" t="s">
        <v>1019</v>
      </c>
      <c r="C73" s="21">
        <v>152</v>
      </c>
    </row>
    <row r="74" spans="1:3" x14ac:dyDescent="0.35">
      <c r="A74" s="192"/>
      <c r="B74" s="11" t="s">
        <v>1020</v>
      </c>
      <c r="C74" s="21">
        <v>3</v>
      </c>
    </row>
    <row r="75" spans="1:3" x14ac:dyDescent="0.35">
      <c r="A75" s="192"/>
      <c r="B75" s="11" t="s">
        <v>1021</v>
      </c>
      <c r="C75" s="21">
        <v>465</v>
      </c>
    </row>
    <row r="76" spans="1:3" x14ac:dyDescent="0.35">
      <c r="A76" s="193"/>
      <c r="B76" s="11" t="s">
        <v>1012</v>
      </c>
      <c r="C76" s="21">
        <v>351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6</v>
      </c>
    </row>
    <row r="81" spans="1:3" x14ac:dyDescent="0.35">
      <c r="A81" s="10" t="s">
        <v>1024</v>
      </c>
      <c r="B81" s="15"/>
      <c r="C81" s="21">
        <v>0</v>
      </c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1" t="s">
        <v>1027</v>
      </c>
      <c r="B86" s="11" t="s">
        <v>1018</v>
      </c>
      <c r="C86" s="21">
        <v>253</v>
      </c>
    </row>
    <row r="87" spans="1:3" x14ac:dyDescent="0.35">
      <c r="A87" s="193"/>
      <c r="B87" s="11" t="s">
        <v>1012</v>
      </c>
      <c r="C87" s="21">
        <v>1968</v>
      </c>
    </row>
    <row r="88" spans="1:3" x14ac:dyDescent="0.35">
      <c r="A88" s="191" t="s">
        <v>1028</v>
      </c>
      <c r="B88" s="11" t="s">
        <v>1018</v>
      </c>
      <c r="C88" s="21">
        <v>548</v>
      </c>
    </row>
    <row r="89" spans="1:3" x14ac:dyDescent="0.35">
      <c r="A89" s="193"/>
      <c r="B89" s="11" t="s">
        <v>1012</v>
      </c>
      <c r="C89" s="21">
        <v>1165</v>
      </c>
    </row>
    <row r="90" spans="1:3" x14ac:dyDescent="0.35">
      <c r="A90" s="191" t="s">
        <v>1029</v>
      </c>
      <c r="B90" s="11" t="s">
        <v>1018</v>
      </c>
      <c r="C90" s="21">
        <v>645</v>
      </c>
    </row>
    <row r="91" spans="1:3" x14ac:dyDescent="0.35">
      <c r="A91" s="193"/>
      <c r="B91" s="11" t="s">
        <v>1012</v>
      </c>
      <c r="C91" s="21">
        <v>1482</v>
      </c>
    </row>
    <row r="92" spans="1:3" x14ac:dyDescent="0.35">
      <c r="A92" s="191" t="s">
        <v>1030</v>
      </c>
      <c r="B92" s="11" t="s">
        <v>1018</v>
      </c>
      <c r="C92" s="21">
        <v>0</v>
      </c>
    </row>
    <row r="93" spans="1:3" x14ac:dyDescent="0.35">
      <c r="A93" s="193"/>
      <c r="B93" s="11" t="s">
        <v>1012</v>
      </c>
      <c r="C93" s="21">
        <v>0</v>
      </c>
    </row>
    <row r="94" spans="1:3" x14ac:dyDescent="0.35">
      <c r="A94" s="191" t="s">
        <v>1031</v>
      </c>
      <c r="B94" s="11" t="s">
        <v>1018</v>
      </c>
      <c r="C94" s="21">
        <v>36</v>
      </c>
    </row>
    <row r="95" spans="1:3" x14ac:dyDescent="0.35">
      <c r="A95" s="193"/>
      <c r="B95" s="11" t="s">
        <v>1012</v>
      </c>
      <c r="C95" s="21">
        <v>12</v>
      </c>
    </row>
    <row r="96" spans="1:3" x14ac:dyDescent="0.35">
      <c r="A96" s="191" t="s">
        <v>1032</v>
      </c>
      <c r="B96" s="11" t="s">
        <v>1018</v>
      </c>
      <c r="C96" s="21">
        <v>0</v>
      </c>
    </row>
    <row r="97" spans="1:3" x14ac:dyDescent="0.35">
      <c r="A97" s="193"/>
      <c r="B97" s="11" t="s">
        <v>1012</v>
      </c>
      <c r="C97" s="21">
        <v>0</v>
      </c>
    </row>
    <row r="98" spans="1:3" x14ac:dyDescent="0.35">
      <c r="A98" s="191" t="s">
        <v>1033</v>
      </c>
      <c r="B98" s="11" t="s">
        <v>1018</v>
      </c>
      <c r="C98" s="21">
        <v>1</v>
      </c>
    </row>
    <row r="99" spans="1:3" x14ac:dyDescent="0.35">
      <c r="A99" s="193"/>
      <c r="B99" s="11" t="s">
        <v>1012</v>
      </c>
      <c r="C99" s="21">
        <v>0</v>
      </c>
    </row>
    <row r="100" spans="1:3" x14ac:dyDescent="0.35">
      <c r="A100" s="10" t="s">
        <v>1034</v>
      </c>
      <c r="B100" s="15"/>
      <c r="C100" s="21">
        <v>6</v>
      </c>
    </row>
    <row r="101" spans="1:3" x14ac:dyDescent="0.35">
      <c r="A101" s="10" t="s">
        <v>1035</v>
      </c>
      <c r="B101" s="15"/>
      <c r="C101" s="21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1" t="s">
        <v>1037</v>
      </c>
      <c r="B105" s="11" t="s">
        <v>1038</v>
      </c>
      <c r="C105" s="21">
        <v>0</v>
      </c>
    </row>
    <row r="106" spans="1:3" x14ac:dyDescent="0.35">
      <c r="A106" s="193"/>
      <c r="B106" s="11" t="s">
        <v>1039</v>
      </c>
      <c r="C106" s="21">
        <v>59</v>
      </c>
    </row>
    <row r="107" spans="1:3" x14ac:dyDescent="0.35">
      <c r="A107" s="10" t="s">
        <v>1040</v>
      </c>
      <c r="B107" s="15"/>
      <c r="C107" s="21">
        <v>17</v>
      </c>
    </row>
    <row r="108" spans="1:3" x14ac:dyDescent="0.35">
      <c r="A108" s="10" t="s">
        <v>1041</v>
      </c>
      <c r="B108" s="15"/>
      <c r="C108" s="21">
        <v>0</v>
      </c>
    </row>
    <row r="109" spans="1:3" x14ac:dyDescent="0.35">
      <c r="A109" s="10" t="s">
        <v>1042</v>
      </c>
      <c r="B109" s="15"/>
      <c r="C109" s="21">
        <v>0</v>
      </c>
    </row>
    <row r="110" spans="1:3" x14ac:dyDescent="0.35">
      <c r="A110" s="10" t="s">
        <v>1043</v>
      </c>
      <c r="B110" s="15"/>
      <c r="C110" s="21">
        <v>1</v>
      </c>
    </row>
    <row r="111" spans="1:3" x14ac:dyDescent="0.35">
      <c r="A111" s="10" t="s">
        <v>1044</v>
      </c>
      <c r="B111" s="15"/>
      <c r="C111" s="21">
        <v>0</v>
      </c>
    </row>
    <row r="112" spans="1:3" x14ac:dyDescent="0.35">
      <c r="A112" s="10" t="s">
        <v>1045</v>
      </c>
      <c r="B112" s="15"/>
      <c r="C112" s="21">
        <v>9</v>
      </c>
    </row>
    <row r="113" spans="1:1" x14ac:dyDescent="0.35">
      <c r="A113" s="17"/>
    </row>
  </sheetData>
  <sheetProtection algorithmName="SHA-512" hashValue="kz1t/durfkrRRwInVM4EemJaTsaka6MzSN/g8CUa4Kqfq5+4Ze514Mk4FMO1MqhTZwnlovzJ9UKzElAYUss1fg==" saltValue="PDbfeSRowU74vjmoPlWecQ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1" t="s">
        <v>1048</v>
      </c>
      <c r="B5" s="32" t="s">
        <v>1049</v>
      </c>
      <c r="C5" s="21">
        <v>422</v>
      </c>
    </row>
    <row r="6" spans="1:3" x14ac:dyDescent="0.35">
      <c r="A6" s="192"/>
      <c r="B6" s="32" t="s">
        <v>304</v>
      </c>
      <c r="C6" s="21">
        <v>876</v>
      </c>
    </row>
    <row r="7" spans="1:3" x14ac:dyDescent="0.35">
      <c r="A7" s="192"/>
      <c r="B7" s="32" t="s">
        <v>1050</v>
      </c>
      <c r="C7" s="21">
        <v>108</v>
      </c>
    </row>
    <row r="8" spans="1:3" x14ac:dyDescent="0.35">
      <c r="A8" s="192"/>
      <c r="B8" s="32" t="s">
        <v>1051</v>
      </c>
      <c r="C8" s="21">
        <v>1</v>
      </c>
    </row>
    <row r="9" spans="1:3" x14ac:dyDescent="0.35">
      <c r="A9" s="192"/>
      <c r="B9" s="32" t="s">
        <v>1052</v>
      </c>
      <c r="C9" s="21">
        <v>8</v>
      </c>
    </row>
    <row r="10" spans="1:3" x14ac:dyDescent="0.35">
      <c r="A10" s="192"/>
      <c r="B10" s="32" t="s">
        <v>1053</v>
      </c>
      <c r="C10" s="21">
        <v>0</v>
      </c>
    </row>
    <row r="11" spans="1:3" x14ac:dyDescent="0.35">
      <c r="A11" s="193"/>
      <c r="B11" s="32" t="s">
        <v>1054</v>
      </c>
      <c r="C11" s="21">
        <v>0</v>
      </c>
    </row>
    <row r="12" spans="1:3" x14ac:dyDescent="0.35">
      <c r="A12" s="191" t="s">
        <v>1055</v>
      </c>
      <c r="B12" s="32" t="s">
        <v>65</v>
      </c>
      <c r="C12" s="21">
        <v>305</v>
      </c>
    </row>
    <row r="13" spans="1:3" x14ac:dyDescent="0.35">
      <c r="A13" s="192"/>
      <c r="B13" s="32" t="s">
        <v>1056</v>
      </c>
      <c r="C13" s="21">
        <v>212</v>
      </c>
    </row>
    <row r="14" spans="1:3" x14ac:dyDescent="0.35">
      <c r="A14" s="192"/>
      <c r="B14" s="32" t="s">
        <v>1057</v>
      </c>
      <c r="C14" s="21">
        <v>164</v>
      </c>
    </row>
    <row r="15" spans="1:3" x14ac:dyDescent="0.35">
      <c r="A15" s="193"/>
      <c r="B15" s="32" t="s">
        <v>1058</v>
      </c>
      <c r="C15" s="21">
        <v>118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/>
    </row>
    <row r="20" spans="1:3" x14ac:dyDescent="0.35">
      <c r="A20" s="10" t="s">
        <v>1061</v>
      </c>
      <c r="B20" s="33"/>
      <c r="C20" s="22"/>
    </row>
    <row r="21" spans="1:3" x14ac:dyDescent="0.35">
      <c r="A21" s="10" t="s">
        <v>1062</v>
      </c>
      <c r="B21" s="33"/>
      <c r="C21" s="22"/>
    </row>
    <row r="22" spans="1:3" x14ac:dyDescent="0.35">
      <c r="A22" s="10" t="s">
        <v>1063</v>
      </c>
      <c r="B22" s="33"/>
      <c r="C22" s="22"/>
    </row>
    <row r="23" spans="1:3" x14ac:dyDescent="0.35">
      <c r="A23" s="10" t="s">
        <v>1064</v>
      </c>
      <c r="B23" s="33"/>
      <c r="C23" s="22"/>
    </row>
    <row r="24" spans="1:3" x14ac:dyDescent="0.35">
      <c r="A24" s="10" t="s">
        <v>1065</v>
      </c>
      <c r="B24" s="33"/>
      <c r="C24" s="22"/>
    </row>
    <row r="25" spans="1:3" x14ac:dyDescent="0.35">
      <c r="A25" s="10" t="s">
        <v>1066</v>
      </c>
      <c r="B25" s="33"/>
      <c r="C25" s="22"/>
    </row>
    <row r="26" spans="1:3" x14ac:dyDescent="0.35">
      <c r="A26" s="10" t="s">
        <v>1067</v>
      </c>
      <c r="B26" s="33"/>
      <c r="C26" s="22"/>
    </row>
    <row r="27" spans="1:3" x14ac:dyDescent="0.35">
      <c r="A27" s="10" t="s">
        <v>1068</v>
      </c>
      <c r="B27" s="33"/>
      <c r="C27" s="22"/>
    </row>
    <row r="28" spans="1:3" x14ac:dyDescent="0.35">
      <c r="A28" s="10" t="s">
        <v>1069</v>
      </c>
      <c r="B28" s="33"/>
      <c r="C28" s="22"/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1">
        <v>0</v>
      </c>
    </row>
    <row r="33" spans="1:6" x14ac:dyDescent="0.35">
      <c r="A33" s="10" t="s">
        <v>1072</v>
      </c>
      <c r="B33" s="33"/>
      <c r="C33" s="21">
        <v>6</v>
      </c>
    </row>
    <row r="34" spans="1:6" x14ac:dyDescent="0.35">
      <c r="A34" s="10" t="s">
        <v>1073</v>
      </c>
      <c r="B34" s="33"/>
      <c r="C34" s="21">
        <v>17</v>
      </c>
    </row>
    <row r="35" spans="1:6" x14ac:dyDescent="0.35">
      <c r="A35" s="10" t="s">
        <v>1074</v>
      </c>
      <c r="B35" s="33"/>
      <c r="C35" s="21">
        <v>51</v>
      </c>
    </row>
    <row r="36" spans="1:6" x14ac:dyDescent="0.35">
      <c r="A36" s="10" t="s">
        <v>1075</v>
      </c>
      <c r="B36" s="33"/>
      <c r="C36" s="21">
        <v>26</v>
      </c>
    </row>
    <row r="37" spans="1:6" x14ac:dyDescent="0.35">
      <c r="A37" s="10" t="s">
        <v>1076</v>
      </c>
      <c r="B37" s="33"/>
      <c r="C37" s="21">
        <v>14</v>
      </c>
    </row>
    <row r="38" spans="1:6" x14ac:dyDescent="0.35">
      <c r="A38" s="10" t="s">
        <v>1077</v>
      </c>
      <c r="B38" s="33"/>
      <c r="C38" s="21">
        <v>3</v>
      </c>
    </row>
    <row r="39" spans="1:6" x14ac:dyDescent="0.35">
      <c r="A39" s="10" t="s">
        <v>1078</v>
      </c>
      <c r="B39" s="33"/>
      <c r="C39" s="21">
        <v>2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1">
        <v>11</v>
      </c>
    </row>
    <row r="44" spans="1:6" x14ac:dyDescent="0.35">
      <c r="A44" s="10" t="s">
        <v>114</v>
      </c>
      <c r="B44" s="33"/>
      <c r="C44" s="21">
        <v>1</v>
      </c>
    </row>
    <row r="45" spans="1:6" x14ac:dyDescent="0.35">
      <c r="A45" s="10" t="s">
        <v>1080</v>
      </c>
      <c r="B45" s="33"/>
      <c r="C45" s="21">
        <v>9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8" t="s">
        <v>960</v>
      </c>
      <c r="B48" s="11" t="s">
        <v>1083</v>
      </c>
      <c r="C48" s="12">
        <v>0</v>
      </c>
      <c r="D48" s="12">
        <v>1</v>
      </c>
      <c r="E48" s="12">
        <v>0</v>
      </c>
      <c r="F48" s="21">
        <v>0</v>
      </c>
    </row>
    <row r="49" spans="1:6" x14ac:dyDescent="0.35">
      <c r="A49" s="189"/>
      <c r="B49" s="11" t="s">
        <v>1084</v>
      </c>
      <c r="C49" s="12">
        <v>0</v>
      </c>
      <c r="D49" s="12">
        <v>3</v>
      </c>
      <c r="E49" s="12">
        <v>2</v>
      </c>
      <c r="F49" s="21">
        <v>1</v>
      </c>
    </row>
    <row r="50" spans="1:6" x14ac:dyDescent="0.35">
      <c r="A50" s="189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35">
      <c r="A51" s="189"/>
      <c r="B51" s="11" t="s">
        <v>1086</v>
      </c>
      <c r="C51" s="12">
        <v>1</v>
      </c>
      <c r="D51" s="12">
        <v>0</v>
      </c>
      <c r="E51" s="12">
        <v>0</v>
      </c>
      <c r="F51" s="21">
        <v>0</v>
      </c>
    </row>
    <row r="52" spans="1:6" x14ac:dyDescent="0.35">
      <c r="A52" s="189"/>
      <c r="B52" s="11" t="s">
        <v>334</v>
      </c>
      <c r="C52" s="12">
        <v>11</v>
      </c>
      <c r="D52" s="12">
        <v>11</v>
      </c>
      <c r="E52" s="12">
        <v>0</v>
      </c>
      <c r="F52" s="21">
        <v>9</v>
      </c>
    </row>
    <row r="53" spans="1:6" x14ac:dyDescent="0.35">
      <c r="A53" s="189"/>
      <c r="B53" s="11" t="s">
        <v>1087</v>
      </c>
      <c r="C53" s="16"/>
      <c r="D53" s="16"/>
      <c r="E53" s="12">
        <v>1</v>
      </c>
      <c r="F53" s="22"/>
    </row>
    <row r="54" spans="1:6" x14ac:dyDescent="0.35">
      <c r="A54" s="189"/>
      <c r="B54" s="11" t="s">
        <v>1088</v>
      </c>
      <c r="C54" s="16"/>
      <c r="D54" s="16"/>
      <c r="E54" s="16"/>
      <c r="F54" s="22"/>
    </row>
    <row r="55" spans="1:6" x14ac:dyDescent="0.35">
      <c r="A55" s="189"/>
      <c r="B55" s="11" t="s">
        <v>1089</v>
      </c>
      <c r="C55" s="12">
        <v>23</v>
      </c>
      <c r="D55" s="12">
        <v>1</v>
      </c>
      <c r="E55" s="16"/>
      <c r="F55" s="22"/>
    </row>
    <row r="56" spans="1:6" x14ac:dyDescent="0.35">
      <c r="A56" s="189"/>
      <c r="B56" s="11" t="s">
        <v>1090</v>
      </c>
      <c r="C56" s="12">
        <v>2</v>
      </c>
      <c r="D56" s="12">
        <v>0</v>
      </c>
      <c r="E56" s="12">
        <v>0</v>
      </c>
      <c r="F56" s="21">
        <v>0</v>
      </c>
    </row>
    <row r="57" spans="1:6" x14ac:dyDescent="0.35">
      <c r="A57" s="189"/>
      <c r="B57" s="11" t="s">
        <v>1091</v>
      </c>
      <c r="C57" s="12">
        <v>25</v>
      </c>
      <c r="D57" s="12">
        <v>4</v>
      </c>
      <c r="E57" s="12">
        <v>3</v>
      </c>
      <c r="F57" s="21">
        <v>3</v>
      </c>
    </row>
    <row r="58" spans="1:6" x14ac:dyDescent="0.35">
      <c r="A58" s="189"/>
      <c r="B58" s="11" t="s">
        <v>1092</v>
      </c>
      <c r="C58" s="12">
        <v>31</v>
      </c>
      <c r="D58" s="12">
        <v>4</v>
      </c>
      <c r="E58" s="12">
        <v>3</v>
      </c>
      <c r="F58" s="21">
        <v>3</v>
      </c>
    </row>
    <row r="59" spans="1:6" x14ac:dyDescent="0.35">
      <c r="A59" s="189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35">
      <c r="A60" s="189"/>
      <c r="B60" s="11" t="s">
        <v>405</v>
      </c>
      <c r="C60" s="12">
        <v>17</v>
      </c>
      <c r="D60" s="12">
        <v>0</v>
      </c>
      <c r="E60" s="12">
        <v>0</v>
      </c>
      <c r="F60" s="21">
        <v>0</v>
      </c>
    </row>
    <row r="61" spans="1:6" x14ac:dyDescent="0.35">
      <c r="A61" s="189"/>
      <c r="B61" s="11" t="s">
        <v>1094</v>
      </c>
      <c r="C61" s="12">
        <v>5</v>
      </c>
      <c r="D61" s="12">
        <v>1</v>
      </c>
      <c r="E61" s="12">
        <v>0</v>
      </c>
      <c r="F61" s="21">
        <v>0</v>
      </c>
    </row>
    <row r="62" spans="1:6" x14ac:dyDescent="0.35">
      <c r="A62" s="189"/>
      <c r="B62" s="11" t="s">
        <v>1095</v>
      </c>
      <c r="C62" s="12">
        <v>0</v>
      </c>
      <c r="D62" s="12">
        <v>0</v>
      </c>
      <c r="E62" s="12">
        <v>0</v>
      </c>
      <c r="F62" s="21">
        <v>0</v>
      </c>
    </row>
    <row r="63" spans="1:6" x14ac:dyDescent="0.35">
      <c r="A63" s="189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35">
      <c r="A64" s="189"/>
      <c r="B64" s="11" t="s">
        <v>1097</v>
      </c>
      <c r="C64" s="12">
        <v>35</v>
      </c>
      <c r="D64" s="12">
        <v>6</v>
      </c>
      <c r="E64" s="12">
        <v>2</v>
      </c>
      <c r="F64" s="21">
        <v>2</v>
      </c>
    </row>
    <row r="65" spans="1:6" x14ac:dyDescent="0.35">
      <c r="A65" s="189"/>
      <c r="B65" s="11" t="s">
        <v>1098</v>
      </c>
      <c r="C65" s="12">
        <v>3</v>
      </c>
      <c r="D65" s="12">
        <v>0</v>
      </c>
      <c r="E65" s="12">
        <v>0</v>
      </c>
      <c r="F65" s="21">
        <v>0</v>
      </c>
    </row>
    <row r="66" spans="1:6" x14ac:dyDescent="0.35">
      <c r="A66" s="190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35">
      <c r="A67" s="202" t="s">
        <v>1100</v>
      </c>
      <c r="B67" s="203"/>
      <c r="C67" s="29">
        <v>153</v>
      </c>
      <c r="D67" s="29">
        <v>31</v>
      </c>
      <c r="E67" s="29">
        <v>11</v>
      </c>
      <c r="F67" s="29">
        <v>18</v>
      </c>
    </row>
    <row r="68" spans="1:6" x14ac:dyDescent="0.35">
      <c r="A68" s="188" t="s">
        <v>977</v>
      </c>
      <c r="B68" s="11" t="s">
        <v>1101</v>
      </c>
      <c r="C68" s="16"/>
      <c r="D68" s="16"/>
      <c r="E68" s="16"/>
      <c r="F68" s="22"/>
    </row>
    <row r="69" spans="1:6" x14ac:dyDescent="0.35">
      <c r="A69" s="189"/>
      <c r="B69" s="11" t="s">
        <v>1102</v>
      </c>
      <c r="C69" s="16"/>
      <c r="D69" s="16"/>
      <c r="E69" s="16"/>
      <c r="F69" s="22"/>
    </row>
    <row r="70" spans="1:6" x14ac:dyDescent="0.35">
      <c r="A70" s="190"/>
      <c r="B70" s="11" t="s">
        <v>111</v>
      </c>
      <c r="C70" s="12">
        <v>26</v>
      </c>
      <c r="D70" s="12">
        <v>3</v>
      </c>
      <c r="E70" s="16"/>
      <c r="F70" s="21">
        <v>2</v>
      </c>
    </row>
    <row r="71" spans="1:6" x14ac:dyDescent="0.35">
      <c r="A71" s="202" t="s">
        <v>1103</v>
      </c>
      <c r="B71" s="203"/>
      <c r="C71" s="29">
        <v>26</v>
      </c>
      <c r="D71" s="29">
        <v>3</v>
      </c>
      <c r="E71" s="34"/>
      <c r="F71" s="29">
        <v>2</v>
      </c>
    </row>
    <row r="72" spans="1:6" x14ac:dyDescent="0.35">
      <c r="A72" s="17"/>
    </row>
  </sheetData>
  <sheetProtection algorithmName="SHA-512" hashValue="EAsIKFKy3vO37cFApDCnTTWrOaBbIYNFErikpHcEfk0WuIWuqGYWEk6moMdx2emRPeHSGN2VjTWkTv4snNQs3Q==" saltValue="uNumaw9OYxCTYX8+bsOTR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5" t="s">
        <v>15</v>
      </c>
      <c r="C4" s="9" t="s">
        <v>3</v>
      </c>
    </row>
    <row r="5" spans="1:3" x14ac:dyDescent="0.35">
      <c r="A5" s="188" t="s">
        <v>1106</v>
      </c>
      <c r="B5" s="11" t="s">
        <v>1107</v>
      </c>
      <c r="C5" s="21">
        <v>2187</v>
      </c>
    </row>
    <row r="6" spans="1:3" x14ac:dyDescent="0.35">
      <c r="A6" s="189"/>
      <c r="B6" s="11" t="s">
        <v>1049</v>
      </c>
      <c r="C6" s="21">
        <v>319</v>
      </c>
    </row>
    <row r="7" spans="1:3" x14ac:dyDescent="0.35">
      <c r="A7" s="189"/>
      <c r="B7" s="11" t="s">
        <v>1108</v>
      </c>
      <c r="C7" s="21">
        <v>3626</v>
      </c>
    </row>
    <row r="8" spans="1:3" x14ac:dyDescent="0.35">
      <c r="A8" s="189"/>
      <c r="B8" s="11" t="s">
        <v>1109</v>
      </c>
      <c r="C8" s="21">
        <v>555</v>
      </c>
    </row>
    <row r="9" spans="1:3" x14ac:dyDescent="0.35">
      <c r="A9" s="189"/>
      <c r="B9" s="11" t="s">
        <v>1051</v>
      </c>
      <c r="C9" s="21">
        <v>17</v>
      </c>
    </row>
    <row r="10" spans="1:3" x14ac:dyDescent="0.35">
      <c r="A10" s="189"/>
      <c r="B10" s="11" t="s">
        <v>1052</v>
      </c>
      <c r="C10" s="21">
        <v>23</v>
      </c>
    </row>
    <row r="11" spans="1:3" x14ac:dyDescent="0.35">
      <c r="A11" s="189"/>
      <c r="B11" s="11" t="s">
        <v>1110</v>
      </c>
      <c r="C11" s="21">
        <v>1</v>
      </c>
    </row>
    <row r="12" spans="1:3" x14ac:dyDescent="0.35">
      <c r="A12" s="190"/>
      <c r="B12" s="11" t="s">
        <v>1111</v>
      </c>
      <c r="C12" s="21">
        <v>1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5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1484</v>
      </c>
    </row>
    <row r="17" spans="1:3" x14ac:dyDescent="0.35">
      <c r="A17" s="20" t="s">
        <v>1114</v>
      </c>
      <c r="B17" s="15"/>
      <c r="C17" s="21">
        <v>254</v>
      </c>
    </row>
    <row r="18" spans="1:3" x14ac:dyDescent="0.35">
      <c r="A18" s="20" t="s">
        <v>1115</v>
      </c>
      <c r="B18" s="15"/>
      <c r="C18" s="21">
        <v>939</v>
      </c>
    </row>
    <row r="19" spans="1:3" x14ac:dyDescent="0.35">
      <c r="A19" s="20" t="s">
        <v>1116</v>
      </c>
      <c r="B19" s="15"/>
      <c r="C19" s="21">
        <v>153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5" t="s">
        <v>15</v>
      </c>
      <c r="C22" s="9" t="s">
        <v>3</v>
      </c>
    </row>
    <row r="23" spans="1:3" x14ac:dyDescent="0.35">
      <c r="A23" s="20" t="s">
        <v>1118</v>
      </c>
      <c r="B23" s="15"/>
      <c r="C23" s="21">
        <v>10</v>
      </c>
    </row>
    <row r="24" spans="1:3" x14ac:dyDescent="0.35">
      <c r="A24" s="20" t="s">
        <v>1119</v>
      </c>
      <c r="B24" s="15"/>
      <c r="C24" s="21">
        <v>86</v>
      </c>
    </row>
    <row r="25" spans="1:3" x14ac:dyDescent="0.35">
      <c r="A25" s="20" t="s">
        <v>1120</v>
      </c>
      <c r="B25" s="15"/>
      <c r="C25" s="21">
        <v>6</v>
      </c>
    </row>
    <row r="26" spans="1:3" x14ac:dyDescent="0.35">
      <c r="A26" s="20" t="s">
        <v>1121</v>
      </c>
      <c r="B26" s="15"/>
      <c r="C26" s="21">
        <v>2</v>
      </c>
    </row>
    <row r="27" spans="1:3" x14ac:dyDescent="0.35">
      <c r="A27" s="20" t="s">
        <v>1122</v>
      </c>
      <c r="B27" s="15"/>
      <c r="C27" s="21">
        <v>8</v>
      </c>
    </row>
    <row r="28" spans="1:3" x14ac:dyDescent="0.35">
      <c r="A28" s="20" t="s">
        <v>1123</v>
      </c>
      <c r="B28" s="15"/>
      <c r="C28" s="21">
        <v>1092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5" t="s">
        <v>15</v>
      </c>
      <c r="C31" s="9" t="s">
        <v>3</v>
      </c>
    </row>
    <row r="32" spans="1:3" x14ac:dyDescent="0.35">
      <c r="A32" s="20" t="s">
        <v>1125</v>
      </c>
      <c r="B32" s="15"/>
      <c r="C32" s="22"/>
    </row>
    <row r="33" spans="1:3" x14ac:dyDescent="0.35">
      <c r="A33" s="20" t="s">
        <v>1126</v>
      </c>
      <c r="B33" s="15"/>
      <c r="C33" s="21">
        <v>1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5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35</v>
      </c>
    </row>
    <row r="38" spans="1:3" x14ac:dyDescent="0.35">
      <c r="A38" s="20" t="s">
        <v>1128</v>
      </c>
      <c r="B38" s="15"/>
      <c r="C38" s="21">
        <v>20</v>
      </c>
    </row>
    <row r="39" spans="1:3" x14ac:dyDescent="0.35">
      <c r="A39" s="20" t="s">
        <v>1129</v>
      </c>
      <c r="B39" s="15"/>
      <c r="C39" s="21">
        <v>442</v>
      </c>
    </row>
    <row r="40" spans="1:3" x14ac:dyDescent="0.35">
      <c r="A40" s="20" t="s">
        <v>1130</v>
      </c>
      <c r="B40" s="15"/>
      <c r="C40" s="21">
        <v>339</v>
      </c>
    </row>
    <row r="41" spans="1:3" x14ac:dyDescent="0.35">
      <c r="A41" s="20" t="s">
        <v>1131</v>
      </c>
      <c r="B41" s="15"/>
      <c r="C41" s="21">
        <v>392</v>
      </c>
    </row>
    <row r="42" spans="1:3" x14ac:dyDescent="0.35">
      <c r="A42" s="20" t="s">
        <v>1132</v>
      </c>
      <c r="B42" s="15"/>
      <c r="C42" s="21">
        <v>50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5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29</v>
      </c>
    </row>
    <row r="47" spans="1:3" x14ac:dyDescent="0.35">
      <c r="A47" s="20" t="s">
        <v>1135</v>
      </c>
      <c r="B47" s="15"/>
      <c r="C47" s="21">
        <v>18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5" t="s">
        <v>15</v>
      </c>
      <c r="C50" s="9" t="s">
        <v>3</v>
      </c>
    </row>
    <row r="51" spans="1:6" x14ac:dyDescent="0.35">
      <c r="A51" s="188" t="s">
        <v>1137</v>
      </c>
      <c r="B51" s="11" t="s">
        <v>1138</v>
      </c>
      <c r="C51" s="22"/>
    </row>
    <row r="52" spans="1:6" x14ac:dyDescent="0.35">
      <c r="A52" s="189"/>
      <c r="B52" s="11" t="s">
        <v>1139</v>
      </c>
      <c r="C52" s="22"/>
    </row>
    <row r="53" spans="1:6" x14ac:dyDescent="0.35">
      <c r="A53" s="189"/>
      <c r="B53" s="11" t="s">
        <v>1140</v>
      </c>
      <c r="C53" s="22"/>
    </row>
    <row r="54" spans="1:6" x14ac:dyDescent="0.35">
      <c r="A54" s="190"/>
      <c r="B54" s="11" t="s">
        <v>1141</v>
      </c>
      <c r="C54" s="22"/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5" t="s">
        <v>15</v>
      </c>
      <c r="C57" s="9" t="s">
        <v>3</v>
      </c>
    </row>
    <row r="58" spans="1:6" x14ac:dyDescent="0.35">
      <c r="A58" s="20" t="s">
        <v>104</v>
      </c>
      <c r="B58" s="15"/>
      <c r="C58" s="21">
        <v>7</v>
      </c>
    </row>
    <row r="59" spans="1:6" x14ac:dyDescent="0.35">
      <c r="A59" s="20" t="s">
        <v>114</v>
      </c>
      <c r="B59" s="15"/>
      <c r="C59" s="21">
        <v>1</v>
      </c>
    </row>
    <row r="60" spans="1:6" x14ac:dyDescent="0.35">
      <c r="A60" s="20" t="s">
        <v>1080</v>
      </c>
      <c r="B60" s="15"/>
      <c r="C60" s="21">
        <v>6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8" t="s">
        <v>960</v>
      </c>
      <c r="B63" s="11" t="s">
        <v>1083</v>
      </c>
      <c r="C63" s="12">
        <v>1</v>
      </c>
      <c r="D63" s="12">
        <v>0</v>
      </c>
      <c r="E63" s="12">
        <v>1</v>
      </c>
      <c r="F63" s="21">
        <v>0</v>
      </c>
    </row>
    <row r="64" spans="1:6" x14ac:dyDescent="0.35">
      <c r="A64" s="189"/>
      <c r="B64" s="11" t="s">
        <v>1084</v>
      </c>
      <c r="C64" s="12">
        <v>0</v>
      </c>
      <c r="D64" s="12">
        <v>2</v>
      </c>
      <c r="E64" s="12">
        <v>2</v>
      </c>
      <c r="F64" s="21">
        <v>1</v>
      </c>
    </row>
    <row r="65" spans="1:6" x14ac:dyDescent="0.35">
      <c r="A65" s="189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35">
      <c r="A66" s="189"/>
      <c r="B66" s="11" t="s">
        <v>1086</v>
      </c>
      <c r="C66" s="12">
        <v>0</v>
      </c>
      <c r="D66" s="12">
        <v>0</v>
      </c>
      <c r="E66" s="12">
        <v>2</v>
      </c>
      <c r="F66" s="21">
        <v>0</v>
      </c>
    </row>
    <row r="67" spans="1:6" x14ac:dyDescent="0.35">
      <c r="A67" s="189"/>
      <c r="B67" s="11" t="s">
        <v>334</v>
      </c>
      <c r="C67" s="12">
        <v>187</v>
      </c>
      <c r="D67" s="12">
        <v>41</v>
      </c>
      <c r="E67" s="12">
        <v>6</v>
      </c>
      <c r="F67" s="21">
        <v>16</v>
      </c>
    </row>
    <row r="68" spans="1:6" x14ac:dyDescent="0.35">
      <c r="A68" s="189"/>
      <c r="B68" s="11" t="s">
        <v>1142</v>
      </c>
      <c r="C68" s="12">
        <v>1048</v>
      </c>
      <c r="D68" s="12">
        <v>843</v>
      </c>
      <c r="E68" s="12">
        <v>106</v>
      </c>
      <c r="F68" s="21">
        <v>457</v>
      </c>
    </row>
    <row r="69" spans="1:6" x14ac:dyDescent="0.35">
      <c r="A69" s="189"/>
      <c r="B69" s="11" t="s">
        <v>1143</v>
      </c>
      <c r="C69" s="12">
        <v>1041</v>
      </c>
      <c r="D69" s="12">
        <v>20</v>
      </c>
      <c r="E69" s="12">
        <v>8</v>
      </c>
      <c r="F69" s="21">
        <v>6</v>
      </c>
    </row>
    <row r="70" spans="1:6" x14ac:dyDescent="0.35">
      <c r="A70" s="189"/>
      <c r="B70" s="11" t="s">
        <v>1089</v>
      </c>
      <c r="C70" s="12">
        <v>24</v>
      </c>
      <c r="D70" s="12">
        <v>30</v>
      </c>
      <c r="E70" s="12">
        <v>4</v>
      </c>
      <c r="F70" s="21">
        <v>15</v>
      </c>
    </row>
    <row r="71" spans="1:6" x14ac:dyDescent="0.35">
      <c r="A71" s="189"/>
      <c r="B71" s="11" t="s">
        <v>1144</v>
      </c>
      <c r="C71" s="12">
        <v>3</v>
      </c>
      <c r="D71" s="12">
        <v>0</v>
      </c>
      <c r="E71" s="12">
        <v>0</v>
      </c>
      <c r="F71" s="21">
        <v>0</v>
      </c>
    </row>
    <row r="72" spans="1:6" x14ac:dyDescent="0.35">
      <c r="A72" s="189"/>
      <c r="B72" s="11" t="s">
        <v>1145</v>
      </c>
      <c r="C72" s="12">
        <v>228</v>
      </c>
      <c r="D72" s="12">
        <v>398</v>
      </c>
      <c r="E72" s="12">
        <v>41</v>
      </c>
      <c r="F72" s="21">
        <v>196</v>
      </c>
    </row>
    <row r="73" spans="1:6" x14ac:dyDescent="0.35">
      <c r="A73" s="189"/>
      <c r="B73" s="11" t="s">
        <v>1146</v>
      </c>
      <c r="C73" s="12">
        <v>121</v>
      </c>
      <c r="D73" s="12">
        <v>188</v>
      </c>
      <c r="E73" s="12">
        <v>25</v>
      </c>
      <c r="F73" s="21">
        <v>126</v>
      </c>
    </row>
    <row r="74" spans="1:6" x14ac:dyDescent="0.35">
      <c r="A74" s="189"/>
      <c r="B74" s="11" t="s">
        <v>1093</v>
      </c>
      <c r="C74" s="12">
        <v>13</v>
      </c>
      <c r="D74" s="12">
        <v>5</v>
      </c>
      <c r="E74" s="16"/>
      <c r="F74" s="21">
        <v>1</v>
      </c>
    </row>
    <row r="75" spans="1:6" x14ac:dyDescent="0.35">
      <c r="A75" s="189"/>
      <c r="B75" s="11" t="s">
        <v>405</v>
      </c>
      <c r="C75" s="12">
        <v>18</v>
      </c>
      <c r="D75" s="12">
        <v>15</v>
      </c>
      <c r="E75" s="12">
        <v>8</v>
      </c>
      <c r="F75" s="21">
        <v>3</v>
      </c>
    </row>
    <row r="76" spans="1:6" x14ac:dyDescent="0.35">
      <c r="A76" s="189"/>
      <c r="B76" s="11" t="s">
        <v>1094</v>
      </c>
      <c r="C76" s="12">
        <v>0</v>
      </c>
      <c r="D76" s="12">
        <v>3</v>
      </c>
      <c r="E76" s="12">
        <v>3</v>
      </c>
      <c r="F76" s="21">
        <v>1</v>
      </c>
    </row>
    <row r="77" spans="1:6" x14ac:dyDescent="0.35">
      <c r="A77" s="189"/>
      <c r="B77" s="11" t="s">
        <v>1095</v>
      </c>
      <c r="C77" s="12">
        <v>0</v>
      </c>
      <c r="D77" s="12">
        <v>0</v>
      </c>
      <c r="E77" s="12">
        <v>0</v>
      </c>
      <c r="F77" s="21">
        <v>0</v>
      </c>
    </row>
    <row r="78" spans="1:6" x14ac:dyDescent="0.35">
      <c r="A78" s="189"/>
      <c r="B78" s="11" t="s">
        <v>1096</v>
      </c>
      <c r="C78" s="12">
        <v>0</v>
      </c>
      <c r="D78" s="12">
        <v>0</v>
      </c>
      <c r="E78" s="12">
        <v>0</v>
      </c>
      <c r="F78" s="21">
        <v>0</v>
      </c>
    </row>
    <row r="79" spans="1:6" x14ac:dyDescent="0.35">
      <c r="A79" s="189"/>
      <c r="B79" s="11" t="s">
        <v>1097</v>
      </c>
      <c r="C79" s="12">
        <v>715</v>
      </c>
      <c r="D79" s="12">
        <v>542</v>
      </c>
      <c r="E79" s="12">
        <v>91</v>
      </c>
      <c r="F79" s="21">
        <v>309</v>
      </c>
    </row>
    <row r="80" spans="1:6" x14ac:dyDescent="0.35">
      <c r="A80" s="189"/>
      <c r="B80" s="11" t="s">
        <v>1098</v>
      </c>
      <c r="C80" s="12">
        <v>4</v>
      </c>
      <c r="D80" s="12">
        <v>2</v>
      </c>
      <c r="E80" s="12">
        <v>0</v>
      </c>
      <c r="F80" s="21">
        <v>0</v>
      </c>
    </row>
    <row r="81" spans="1:6" x14ac:dyDescent="0.35">
      <c r="A81" s="190"/>
      <c r="B81" s="11" t="s">
        <v>1099</v>
      </c>
      <c r="C81" s="12">
        <v>0</v>
      </c>
      <c r="D81" s="12">
        <v>8</v>
      </c>
      <c r="E81" s="12">
        <v>2</v>
      </c>
      <c r="F81" s="21">
        <v>6</v>
      </c>
    </row>
    <row r="82" spans="1:6" x14ac:dyDescent="0.35">
      <c r="A82" s="204" t="s">
        <v>1100</v>
      </c>
      <c r="B82" s="205"/>
      <c r="C82" s="29">
        <v>3403</v>
      </c>
      <c r="D82" s="29">
        <v>2097</v>
      </c>
      <c r="E82" s="29">
        <v>299</v>
      </c>
      <c r="F82" s="29">
        <v>1137</v>
      </c>
    </row>
    <row r="83" spans="1:6" x14ac:dyDescent="0.35">
      <c r="A83" s="188" t="s">
        <v>1147</v>
      </c>
      <c r="B83" s="11" t="s">
        <v>1101</v>
      </c>
      <c r="C83" s="16"/>
      <c r="D83" s="16"/>
      <c r="E83" s="16"/>
      <c r="F83" s="22"/>
    </row>
    <row r="84" spans="1:6" x14ac:dyDescent="0.35">
      <c r="A84" s="189"/>
      <c r="B84" s="11" t="s">
        <v>1102</v>
      </c>
      <c r="C84" s="16"/>
      <c r="D84" s="16"/>
      <c r="E84" s="16"/>
      <c r="F84" s="22"/>
    </row>
    <row r="85" spans="1:6" x14ac:dyDescent="0.35">
      <c r="A85" s="190"/>
      <c r="B85" s="11" t="s">
        <v>111</v>
      </c>
      <c r="C85" s="16"/>
      <c r="D85" s="12">
        <v>288</v>
      </c>
      <c r="E85" s="12">
        <v>47</v>
      </c>
      <c r="F85" s="21">
        <v>144</v>
      </c>
    </row>
    <row r="86" spans="1:6" x14ac:dyDescent="0.35">
      <c r="A86" s="204" t="s">
        <v>1148</v>
      </c>
      <c r="B86" s="205"/>
      <c r="C86" s="34"/>
      <c r="D86" s="29">
        <v>288</v>
      </c>
      <c r="E86" s="29">
        <v>47</v>
      </c>
      <c r="F86" s="29">
        <v>144</v>
      </c>
    </row>
    <row r="87" spans="1:6" x14ac:dyDescent="0.35">
      <c r="A87" s="17"/>
    </row>
  </sheetData>
  <sheetProtection algorithmName="SHA-512" hashValue="CedD7GFmJob3sEyt3mg38MG4rqHYCJ7hnwY4QoMNX8a+xU4MsuISRfkXEb4fjDwqogmzU7jFQLLIWne+QWsttA==" saltValue="KqI/NI1FX7wjyVq8pFrnq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12</v>
      </c>
    </row>
    <row r="6" spans="1:3" x14ac:dyDescent="0.35">
      <c r="A6" s="10" t="s">
        <v>1152</v>
      </c>
      <c r="B6" s="15"/>
      <c r="C6" s="21">
        <v>29</v>
      </c>
    </row>
    <row r="7" spans="1:3" x14ac:dyDescent="0.35">
      <c r="A7" s="10" t="s">
        <v>1153</v>
      </c>
      <c r="B7" s="15"/>
      <c r="C7" s="21">
        <v>2</v>
      </c>
    </row>
    <row r="8" spans="1:3" x14ac:dyDescent="0.35">
      <c r="A8" s="10" t="s">
        <v>1154</v>
      </c>
      <c r="B8" s="15"/>
      <c r="C8" s="21">
        <v>0</v>
      </c>
    </row>
    <row r="9" spans="1:3" x14ac:dyDescent="0.35">
      <c r="A9" s="10" t="s">
        <v>1155</v>
      </c>
      <c r="B9" s="15"/>
      <c r="C9" s="21">
        <v>0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25</v>
      </c>
    </row>
    <row r="14" spans="1:3" x14ac:dyDescent="0.35">
      <c r="A14" s="10" t="s">
        <v>1152</v>
      </c>
      <c r="B14" s="15"/>
      <c r="C14" s="21">
        <v>61</v>
      </c>
    </row>
    <row r="15" spans="1:3" x14ac:dyDescent="0.35">
      <c r="A15" s="10" t="s">
        <v>1157</v>
      </c>
      <c r="B15" s="15"/>
      <c r="C15" s="21">
        <v>2</v>
      </c>
    </row>
    <row r="16" spans="1:3" x14ac:dyDescent="0.35">
      <c r="A16" s="10" t="s">
        <v>1154</v>
      </c>
      <c r="B16" s="15"/>
      <c r="C16" s="21">
        <v>0</v>
      </c>
    </row>
    <row r="17" spans="1:3" x14ac:dyDescent="0.35">
      <c r="A17" s="10" t="s">
        <v>1155</v>
      </c>
      <c r="B17" s="15"/>
      <c r="C17" s="21">
        <v>0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5</v>
      </c>
    </row>
    <row r="22" spans="1:3" x14ac:dyDescent="0.35">
      <c r="A22" s="10" t="s">
        <v>1159</v>
      </c>
      <c r="B22" s="15"/>
      <c r="C22" s="21">
        <v>5</v>
      </c>
    </row>
    <row r="23" spans="1:3" x14ac:dyDescent="0.35">
      <c r="A23" s="10" t="s">
        <v>1160</v>
      </c>
      <c r="B23" s="15"/>
      <c r="C23" s="21">
        <v>1</v>
      </c>
    </row>
    <row r="24" spans="1:3" x14ac:dyDescent="0.35">
      <c r="A24" s="10" t="s">
        <v>1161</v>
      </c>
      <c r="B24" s="15"/>
      <c r="C24" s="21">
        <v>0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3</v>
      </c>
    </row>
    <row r="29" spans="1:3" x14ac:dyDescent="0.35">
      <c r="A29" s="10" t="s">
        <v>1164</v>
      </c>
      <c r="B29" s="15"/>
      <c r="C29" s="21">
        <v>9</v>
      </c>
    </row>
    <row r="30" spans="1:3" x14ac:dyDescent="0.35">
      <c r="A30" s="10" t="s">
        <v>1165</v>
      </c>
      <c r="B30" s="15"/>
      <c r="C30" s="21">
        <v>11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>
        <v>0</v>
      </c>
    </row>
    <row r="35" spans="1:3" x14ac:dyDescent="0.35">
      <c r="A35" s="10" t="s">
        <v>1168</v>
      </c>
      <c r="B35" s="15"/>
      <c r="C35" s="21">
        <v>7</v>
      </c>
    </row>
    <row r="36" spans="1:3" x14ac:dyDescent="0.35">
      <c r="A36" s="10" t="s">
        <v>1169</v>
      </c>
      <c r="B36" s="15"/>
      <c r="C36" s="21">
        <v>0</v>
      </c>
    </row>
    <row r="37" spans="1:3" x14ac:dyDescent="0.35">
      <c r="A37" s="17"/>
    </row>
  </sheetData>
  <sheetProtection algorithmName="SHA-512" hashValue="+xlZFdX1xGLp5Sb9ZiBRUka+9QgG93KtsOZrBebTtUD82EStb+qulL6ZZeAKJwpmR/H4gBjyVqz5ZFn6eG7i9g==" saltValue="DOA/Mnqt8y7neNkWbP2lo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17</v>
      </c>
    </row>
    <row r="6" spans="1:3" x14ac:dyDescent="0.35">
      <c r="A6" s="10" t="s">
        <v>1173</v>
      </c>
      <c r="B6" s="15"/>
      <c r="C6" s="21">
        <v>150</v>
      </c>
    </row>
    <row r="7" spans="1:3" x14ac:dyDescent="0.35">
      <c r="A7" s="10" t="s">
        <v>1174</v>
      </c>
      <c r="B7" s="15"/>
      <c r="C7" s="21">
        <v>81</v>
      </c>
    </row>
    <row r="8" spans="1:3" x14ac:dyDescent="0.35">
      <c r="A8" s="10" t="s">
        <v>1175</v>
      </c>
      <c r="B8" s="15"/>
      <c r="C8" s="21">
        <v>38</v>
      </c>
    </row>
    <row r="9" spans="1:3" x14ac:dyDescent="0.35">
      <c r="A9" s="10" t="s">
        <v>1176</v>
      </c>
      <c r="B9" s="15"/>
      <c r="C9" s="21">
        <v>0</v>
      </c>
    </row>
    <row r="10" spans="1:3" x14ac:dyDescent="0.35">
      <c r="A10" s="10" t="s">
        <v>1177</v>
      </c>
      <c r="B10" s="15"/>
      <c r="C10" s="21">
        <v>0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>
        <v>15</v>
      </c>
    </row>
    <row r="15" spans="1:3" x14ac:dyDescent="0.35">
      <c r="A15" s="10" t="s">
        <v>1180</v>
      </c>
      <c r="B15" s="15"/>
      <c r="C15" s="21">
        <v>2</v>
      </c>
    </row>
    <row r="16" spans="1:3" x14ac:dyDescent="0.35">
      <c r="A16" s="10" t="s">
        <v>1181</v>
      </c>
      <c r="B16" s="15"/>
      <c r="C16" s="21">
        <v>0</v>
      </c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2</v>
      </c>
    </row>
    <row r="21" spans="1:3" x14ac:dyDescent="0.35">
      <c r="A21" s="10" t="s">
        <v>1184</v>
      </c>
      <c r="B21" s="15"/>
      <c r="C21" s="21">
        <v>17</v>
      </c>
    </row>
    <row r="22" spans="1:3" x14ac:dyDescent="0.35">
      <c r="A22" s="10" t="s">
        <v>1185</v>
      </c>
      <c r="B22" s="15"/>
      <c r="C22" s="21">
        <v>6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>
        <v>0</v>
      </c>
    </row>
    <row r="27" spans="1:3" x14ac:dyDescent="0.35">
      <c r="A27" s="10" t="s">
        <v>1188</v>
      </c>
      <c r="B27" s="15"/>
      <c r="C27" s="21">
        <v>0</v>
      </c>
    </row>
    <row r="28" spans="1:3" x14ac:dyDescent="0.35">
      <c r="A28" s="10" t="s">
        <v>1189</v>
      </c>
      <c r="B28" s="15"/>
      <c r="C28" s="21">
        <v>0</v>
      </c>
    </row>
    <row r="29" spans="1:3" x14ac:dyDescent="0.35">
      <c r="A29" s="10" t="s">
        <v>1190</v>
      </c>
      <c r="B29" s="15"/>
      <c r="C29" s="21">
        <v>0</v>
      </c>
    </row>
    <row r="30" spans="1:3" x14ac:dyDescent="0.35">
      <c r="A30" s="10" t="s">
        <v>1191</v>
      </c>
      <c r="B30" s="15"/>
      <c r="C30" s="21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>
        <v>0</v>
      </c>
    </row>
    <row r="35" spans="1:3" x14ac:dyDescent="0.35">
      <c r="A35" s="10" t="s">
        <v>1194</v>
      </c>
      <c r="B35" s="15"/>
      <c r="C35" s="21">
        <v>0</v>
      </c>
    </row>
    <row r="36" spans="1:3" x14ac:dyDescent="0.35">
      <c r="A36" s="10" t="s">
        <v>1195</v>
      </c>
      <c r="B36" s="15"/>
      <c r="C36" s="21">
        <v>3</v>
      </c>
    </row>
    <row r="37" spans="1:3" x14ac:dyDescent="0.35">
      <c r="A37" s="10" t="s">
        <v>1113</v>
      </c>
      <c r="B37" s="15"/>
      <c r="C37" s="21">
        <v>1</v>
      </c>
    </row>
    <row r="38" spans="1:3" x14ac:dyDescent="0.35">
      <c r="A38" s="10" t="s">
        <v>1196</v>
      </c>
      <c r="B38" s="15"/>
      <c r="C38" s="21">
        <v>1</v>
      </c>
    </row>
    <row r="39" spans="1:3" x14ac:dyDescent="0.35">
      <c r="A39" s="10" t="s">
        <v>1197</v>
      </c>
      <c r="B39" s="15"/>
      <c r="C39" s="21">
        <v>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>
        <v>1</v>
      </c>
    </row>
    <row r="44" spans="1:3" x14ac:dyDescent="0.35">
      <c r="A44" s="10" t="s">
        <v>1194</v>
      </c>
      <c r="B44" s="15"/>
      <c r="C44" s="21">
        <v>0</v>
      </c>
    </row>
    <row r="45" spans="1:3" x14ac:dyDescent="0.35">
      <c r="A45" s="10" t="s">
        <v>1195</v>
      </c>
      <c r="B45" s="15"/>
      <c r="C45" s="21">
        <v>1</v>
      </c>
    </row>
    <row r="46" spans="1:3" x14ac:dyDescent="0.35">
      <c r="A46" s="10" t="s">
        <v>1113</v>
      </c>
      <c r="B46" s="15"/>
      <c r="C46" s="21">
        <v>1</v>
      </c>
    </row>
    <row r="47" spans="1:3" x14ac:dyDescent="0.35">
      <c r="A47" s="10" t="s">
        <v>1196</v>
      </c>
      <c r="B47" s="15"/>
      <c r="C47" s="21">
        <v>3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>
        <v>0</v>
      </c>
    </row>
    <row r="52" spans="1:3" x14ac:dyDescent="0.35">
      <c r="A52" s="10" t="s">
        <v>1194</v>
      </c>
      <c r="B52" s="15"/>
      <c r="C52" s="21">
        <v>0</v>
      </c>
    </row>
    <row r="53" spans="1:3" x14ac:dyDescent="0.35">
      <c r="A53" s="10" t="s">
        <v>1195</v>
      </c>
      <c r="B53" s="15"/>
      <c r="C53" s="21">
        <v>9</v>
      </c>
    </row>
    <row r="54" spans="1:3" x14ac:dyDescent="0.35">
      <c r="A54" s="10" t="s">
        <v>1113</v>
      </c>
      <c r="B54" s="15"/>
      <c r="C54" s="21">
        <v>2</v>
      </c>
    </row>
    <row r="55" spans="1:3" x14ac:dyDescent="0.35">
      <c r="A55" s="10" t="s">
        <v>1196</v>
      </c>
      <c r="B55" s="15"/>
      <c r="C55" s="21">
        <v>1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>
        <v>0</v>
      </c>
    </row>
    <row r="60" spans="1:3" x14ac:dyDescent="0.35">
      <c r="A60" s="10" t="s">
        <v>1194</v>
      </c>
      <c r="B60" s="15"/>
      <c r="C60" s="21">
        <v>0</v>
      </c>
    </row>
    <row r="61" spans="1:3" x14ac:dyDescent="0.35">
      <c r="A61" s="10" t="s">
        <v>1195</v>
      </c>
      <c r="B61" s="15"/>
      <c r="C61" s="21">
        <v>2</v>
      </c>
    </row>
    <row r="62" spans="1:3" x14ac:dyDescent="0.35">
      <c r="A62" s="10" t="s">
        <v>1113</v>
      </c>
      <c r="B62" s="15"/>
      <c r="C62" s="21">
        <v>0</v>
      </c>
    </row>
    <row r="63" spans="1:3" x14ac:dyDescent="0.35">
      <c r="A63" s="10" t="s">
        <v>1196</v>
      </c>
      <c r="B63" s="15"/>
      <c r="C63" s="21">
        <v>0</v>
      </c>
    </row>
    <row r="64" spans="1:3" x14ac:dyDescent="0.35">
      <c r="A64" s="17"/>
    </row>
  </sheetData>
  <sheetProtection algorithmName="SHA-512" hashValue="GwSxsYygE2/d20GLumjora16ZfWkl6rbeyxvon4/aL40oNnALlLEW1L3jP2lnnhOaKjKbtoQUb2K/pa6l3xQEA==" saltValue="PBe4W0p63Bhgjuytpqbc+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2" t="s">
        <v>645</v>
      </c>
      <c r="B4" s="203"/>
      <c r="C4" s="29">
        <v>1222</v>
      </c>
      <c r="D4" s="29">
        <v>981</v>
      </c>
      <c r="E4" s="30">
        <v>0</v>
      </c>
      <c r="F4" s="29">
        <v>2017</v>
      </c>
      <c r="G4" s="29">
        <v>1350</v>
      </c>
      <c r="H4" s="29">
        <v>477</v>
      </c>
      <c r="I4" s="29">
        <v>376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1594</v>
      </c>
    </row>
    <row r="5" spans="1:16" ht="42" x14ac:dyDescent="0.35">
      <c r="A5" s="36" t="s">
        <v>646</v>
      </c>
      <c r="B5" s="36" t="s">
        <v>647</v>
      </c>
      <c r="C5" s="12">
        <v>4</v>
      </c>
      <c r="D5" s="12">
        <v>6</v>
      </c>
      <c r="E5" s="28">
        <v>-1</v>
      </c>
      <c r="F5" s="12">
        <v>7</v>
      </c>
      <c r="G5" s="12">
        <v>3</v>
      </c>
      <c r="H5" s="12">
        <v>2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0</v>
      </c>
    </row>
    <row r="6" spans="1:16" ht="31.5" x14ac:dyDescent="0.35">
      <c r="A6" s="36" t="s">
        <v>648</v>
      </c>
      <c r="B6" s="36" t="s">
        <v>649</v>
      </c>
      <c r="C6" s="12">
        <v>658</v>
      </c>
      <c r="D6" s="12">
        <v>598</v>
      </c>
      <c r="E6" s="28">
        <v>0</v>
      </c>
      <c r="F6" s="12">
        <v>1240</v>
      </c>
      <c r="G6" s="12">
        <v>891</v>
      </c>
      <c r="H6" s="12">
        <v>197</v>
      </c>
      <c r="I6" s="12">
        <v>158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1018</v>
      </c>
    </row>
    <row r="7" spans="1:16" ht="21" x14ac:dyDescent="0.35">
      <c r="A7" s="36" t="s">
        <v>650</v>
      </c>
      <c r="B7" s="36" t="s">
        <v>651</v>
      </c>
      <c r="C7" s="12">
        <v>62</v>
      </c>
      <c r="D7" s="12">
        <v>32</v>
      </c>
      <c r="E7" s="28">
        <v>0</v>
      </c>
      <c r="F7" s="12">
        <v>23</v>
      </c>
      <c r="G7" s="12">
        <v>16</v>
      </c>
      <c r="H7" s="12">
        <v>35</v>
      </c>
      <c r="I7" s="12">
        <v>29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6</v>
      </c>
    </row>
    <row r="8" spans="1:16" ht="31.5" x14ac:dyDescent="0.35">
      <c r="A8" s="36" t="s">
        <v>652</v>
      </c>
      <c r="B8" s="36" t="s">
        <v>653</v>
      </c>
      <c r="C8" s="12">
        <v>10</v>
      </c>
      <c r="D8" s="12">
        <v>0</v>
      </c>
      <c r="E8" s="28">
        <v>0</v>
      </c>
      <c r="F8" s="12">
        <v>4</v>
      </c>
      <c r="G8" s="12">
        <v>1</v>
      </c>
      <c r="H8" s="12">
        <v>5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2" x14ac:dyDescent="0.35">
      <c r="A9" s="36" t="s">
        <v>654</v>
      </c>
      <c r="B9" s="36" t="s">
        <v>655</v>
      </c>
      <c r="C9" s="12">
        <v>71</v>
      </c>
      <c r="D9" s="12">
        <v>40</v>
      </c>
      <c r="E9" s="28">
        <v>0</v>
      </c>
      <c r="F9" s="12">
        <v>99</v>
      </c>
      <c r="G9" s="12">
        <v>42</v>
      </c>
      <c r="H9" s="12">
        <v>48</v>
      </c>
      <c r="I9" s="12">
        <v>43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74</v>
      </c>
    </row>
    <row r="10" spans="1:16" ht="21" x14ac:dyDescent="0.35">
      <c r="A10" s="36" t="s">
        <v>656</v>
      </c>
      <c r="B10" s="36" t="s">
        <v>657</v>
      </c>
      <c r="C10" s="12">
        <v>404</v>
      </c>
      <c r="D10" s="12">
        <v>301</v>
      </c>
      <c r="E10" s="28">
        <v>0</v>
      </c>
      <c r="F10" s="12">
        <v>633</v>
      </c>
      <c r="G10" s="12">
        <v>396</v>
      </c>
      <c r="H10" s="12">
        <v>181</v>
      </c>
      <c r="I10" s="12">
        <v>137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492</v>
      </c>
    </row>
    <row r="11" spans="1:16" ht="31.5" x14ac:dyDescent="0.35">
      <c r="A11" s="36" t="s">
        <v>658</v>
      </c>
      <c r="B11" s="36" t="s">
        <v>659</v>
      </c>
      <c r="C11" s="12">
        <v>13</v>
      </c>
      <c r="D11" s="12">
        <v>4</v>
      </c>
      <c r="E11" s="28">
        <v>2</v>
      </c>
      <c r="F11" s="12">
        <v>11</v>
      </c>
      <c r="G11" s="12">
        <v>1</v>
      </c>
      <c r="H11" s="12">
        <v>9</v>
      </c>
      <c r="I11" s="12">
        <v>5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4</v>
      </c>
    </row>
    <row r="12" spans="1:16" x14ac:dyDescent="0.35">
      <c r="A12" s="17"/>
    </row>
  </sheetData>
  <sheetProtection algorithmName="SHA-512" hashValue="7t0dZJJPWfQhh0ogWRThiOaH3yKBbRtse9KrkSZYVd3O7bwr77SjKGxcw6ND1KjNSczx4hrhYbWEjcTbws2ldA==" saltValue="QFIV2Yv032aNl8wnkQPxo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ECEF0-0C4B-4CD5-90A2-31D6FF1CC4F9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ec9fe809-b99d-4e41-a094-de16cee63433"/>
    <ds:schemaRef ds:uri="96473a00-8e64-496a-bc71-826a530469e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7C2DA3-46AC-4ABA-B894-DA341153F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B6EA73-6B4B-4848-A915-3A250FD6E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2025-07-14T08:58:49Z</dcterms:created>
  <dcterms:modified xsi:type="dcterms:W3CDTF">2025-07-14T10:43:41Z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