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89E91F97-4B03-4AC9-A98B-DBC1D6610517}" xr6:coauthVersionLast="47" xr6:coauthVersionMax="47" xr10:uidLastSave="{00000000-0000-0000-0000-000000000000}"/>
  <workbookProtection workbookAlgorithmName="SHA-512" workbookHashValue="AIIhAt+7fJncrgGWqhP56CEDGpeqpfhomdR8F4OBER7PQwnSIN9Pjaja01zSuVufd2U3z/qwNTJrgOx3tMBGPg==" workbookSaltValue="8owWM0M75d6aMpf3gOoWBg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 l="1"/>
  <c r="D82" i="16"/>
  <c r="E82" i="16"/>
  <c r="G43" i="16"/>
  <c r="D43" i="16"/>
  <c r="K43" i="16"/>
  <c r="I43" i="16"/>
  <c r="L43" i="16"/>
  <c r="H43" i="16"/>
  <c r="F43" i="16"/>
  <c r="J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BDA0F9F-CCB3-42B7-A319-D06BBAF09C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6B20AB7-DBA7-4E86-9EFB-7825DF79FF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EC0B8AA-22F2-4B37-A7D7-E398BCC16E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78A688F-9DE4-480A-8F92-F8408F9181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0F93A8F-D08B-4CDD-B138-ADD852FA51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259A28F-82FD-4D82-AB17-7B20365C18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DD24F27-2C59-4DD7-92FC-F61E733249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E9E80C4-51A3-43D8-A672-373E343A4C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56AEF93-AE9C-4802-A59D-616EE2BDA1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BC0529E-10A5-4CDE-B8D9-EA9FAE11E3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2682B73-DCB0-4883-9F0F-E26F78F848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8690664-4F8C-4909-BD27-AB7811BCAE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0FDAD75-B4EA-4F96-B64D-364E2CC160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5813821-E19F-476F-9556-AEFF802BE4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9883D11-1E61-44BD-94A0-6E514A7196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D7C95EA-C169-491D-8CA6-086748E323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BB4B3D7-1B42-4693-8AD6-53B2B37141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2DD88A8-0A7A-40AE-84D0-AD797C5877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D1A9855-4843-4A33-BC36-7FB221E6B4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F80F949-4006-45FD-A032-D375C49407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1854F4B-317A-4CB7-AD60-6B110E2897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6BDC02F-E5C3-4D92-9D4C-3B8783010F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69D94E1-F334-4142-A8B8-E1A876DD06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99FEA8F-9B40-42D3-80BE-E75D7DAECD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2596F46-24C2-41A2-9AA6-B62407952A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7D4E12A-7BC7-47A3-9880-7F3F9D53F8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EFAC32A-2BEF-4899-AC9C-7029E1CFC4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CB1A630-5679-4E2C-AAB1-1B8A7A465E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33784C4-FED1-4D92-B80C-200E2454DA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A4DF116-0F9B-410C-A391-281EFA22F0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F5F3234-BB53-4969-A8A6-CA0D0D9CAC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31BBF9B-39B0-4B58-9E0F-16C0B471BE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<sst xmlns="http://schemas.openxmlformats.org/spreadsheetml/2006/main" count="2909" uniqueCount="1849">
  <si>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</si>
  <si>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</si>
  <si>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</si>
  <si>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</si>
  <si>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</si>
  <si>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</si>
  <si>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</si>
  <si>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Araba/Álava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</si>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</sst>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0" fontId="19" fillId="0" borderId="0" xfId="3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24" xfId="2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19" xfId="1" applyNumberFormat="1" applyFont="1" applyFill="1" applyBorder="1" applyAlignment="1">
      <alignment horizontal="left" wrapText="1"/>
    </xf>
  </cellXfs>
  <cellStyles count="5">
    <cellStyle name="Excel Built-in Normal" xfId="2" xr:uid="{5FE2AFB1-9BBA-4894-A7D1-8AF137326450}"/>
    <cellStyle name="Normal" xfId="0" builtinId="0"/>
    <cellStyle name="Normal 2" xfId="1" xr:uid="{9F4321EF-AE7E-4EC6-878E-EB5CE88669BB}"/>
    <cellStyle name="Normal 3" xfId="3" xr:uid="{17747CAD-1811-498F-B9A1-9B207DA41D32}"/>
    <cellStyle name="Normal 3 2" xfId="4" xr:uid="{B4071B6E-F8E8-4846-A328-E0970C82CE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69-42FF-88A1-E8FDDDB444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69-42FF-88A1-E8FDDDB444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1735</c:v>
                </c:pt>
                <c:pt idx="1">
                  <c:v>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9-42FF-88A1-E8FDDDB4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DE-4F8C-A731-5794EC6E35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DE-4F8C-A731-5794EC6E35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DE-4F8C-A731-5794EC6E355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18</c:v>
                </c:pt>
                <c:pt idx="1">
                  <c:v>614</c:v>
                </c:pt>
                <c:pt idx="2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DE-4F8C-A731-5794EC6E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3C-4FAD-A8AA-1B84B47784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3C-4FAD-A8AA-1B84B47784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3C-4FAD-A8AA-1B84B47784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3C-4FAD-A8AA-1B84B477846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3C-4FAD-A8AA-1B84B47784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3C-4FAD-A8AA-1B84B4778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DC-4A20-A27C-DE4F3A5DFA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DC-4A20-A27C-DE4F3A5DFA6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DC-4A20-A27C-DE4F3A5DF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C-4A20-A27C-DE4F3A5DF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D9-4E10-B316-0364E81822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D9-4E10-B316-0364E81822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3330</c:v>
                </c:pt>
                <c:pt idx="1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9-4E10-B316-0364E8182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514</c:v>
              </c:pt>
              <c:pt idx="1">
                <c:v>839</c:v>
              </c:pt>
              <c:pt idx="2">
                <c:v>13</c:v>
              </c:pt>
              <c:pt idx="3">
                <c:v>1</c:v>
              </c:pt>
              <c:pt idx="4">
                <c:v>368</c:v>
              </c:pt>
            </c:numLit>
          </c:val>
          <c:extLst>
            <c:ext xmlns:c16="http://schemas.microsoft.com/office/drawing/2014/chart" uri="{C3380CC4-5D6E-409C-BE32-E72D297353CC}">
              <c16:uniqueId val="{00000000-55FF-4EE1-9737-1489BD04D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1008</c:v>
              </c:pt>
              <c:pt idx="1">
                <c:v>656</c:v>
              </c:pt>
              <c:pt idx="2">
                <c:v>20</c:v>
              </c:pt>
              <c:pt idx="3">
                <c:v>11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0A-4D09-87B0-4A2559A7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31</c:v>
              </c:pt>
              <c:pt idx="2">
                <c:v>2</c:v>
              </c:pt>
              <c:pt idx="3">
                <c:v>1</c:v>
              </c:pt>
              <c:pt idx="4">
                <c:v>30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0B0-4AAA-9479-1B651B936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40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A68-4E45-9389-746B17A0F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1507</c:v>
              </c:pt>
              <c:pt idx="1">
                <c:v>22</c:v>
              </c:pt>
              <c:pt idx="2">
                <c:v>395</c:v>
              </c:pt>
              <c:pt idx="3">
                <c:v>9</c:v>
              </c:pt>
              <c:pt idx="4">
                <c:v>38</c:v>
              </c:pt>
              <c:pt idx="5">
                <c:v>53</c:v>
              </c:pt>
              <c:pt idx="6">
                <c:v>19</c:v>
              </c:pt>
              <c:pt idx="7">
                <c:v>28</c:v>
              </c:pt>
              <c:pt idx="8">
                <c:v>437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A80-4B03-8B1C-D0CB374B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260</c:v>
              </c:pt>
              <c:pt idx="1">
                <c:v>193</c:v>
              </c:pt>
              <c:pt idx="2">
                <c:v>28</c:v>
              </c:pt>
              <c:pt idx="3">
                <c:v>78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1A1-42CF-A0F3-6259A4D49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5B-4213-8A02-946B5B3460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5B-4213-8A02-946B5B3460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5B-4213-8A02-946B5B3460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135</c:v>
                </c:pt>
                <c:pt idx="1">
                  <c:v>337</c:v>
                </c:pt>
                <c:pt idx="2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5B-4213-8A02-946B5B346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909</c:v>
              </c:pt>
              <c:pt idx="1">
                <c:v>1029</c:v>
              </c:pt>
              <c:pt idx="2">
                <c:v>858</c:v>
              </c:pt>
              <c:pt idx="3">
                <c:v>297</c:v>
              </c:pt>
              <c:pt idx="4">
                <c:v>102</c:v>
              </c:pt>
              <c:pt idx="5">
                <c:v>3269</c:v>
              </c:pt>
              <c:pt idx="6">
                <c:v>187</c:v>
              </c:pt>
              <c:pt idx="7">
                <c:v>205</c:v>
              </c:pt>
              <c:pt idx="8">
                <c:v>243</c:v>
              </c:pt>
              <c:pt idx="9">
                <c:v>402</c:v>
              </c:pt>
              <c:pt idx="10">
                <c:v>362</c:v>
              </c:pt>
              <c:pt idx="11">
                <c:v>388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5A0A-4176-815A-F939FE54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73</c:v>
              </c:pt>
              <c:pt idx="1">
                <c:v>452</c:v>
              </c:pt>
              <c:pt idx="2">
                <c:v>179</c:v>
              </c:pt>
              <c:pt idx="3">
                <c:v>132</c:v>
              </c:pt>
              <c:pt idx="4">
                <c:v>638</c:v>
              </c:pt>
              <c:pt idx="5">
                <c:v>157</c:v>
              </c:pt>
              <c:pt idx="6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AA2F-41EE-9BBB-59D638EE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442322834645663E-2"/>
          <c:y val="0.10249984251968504"/>
          <c:w val="0.56719311023622043"/>
          <c:h val="0.787000314960629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</c:v>
              </c:pt>
              <c:pt idx="1">
                <c:v>155</c:v>
              </c:pt>
              <c:pt idx="2">
                <c:v>96</c:v>
              </c:pt>
              <c:pt idx="3">
                <c:v>12</c:v>
              </c:pt>
              <c:pt idx="4">
                <c:v>65</c:v>
              </c:pt>
              <c:pt idx="5">
                <c:v>49</c:v>
              </c:pt>
              <c:pt idx="6">
                <c:v>512</c:v>
              </c:pt>
              <c:pt idx="7">
                <c:v>13</c:v>
              </c:pt>
              <c:pt idx="8">
                <c:v>93</c:v>
              </c:pt>
              <c:pt idx="9">
                <c:v>19</c:v>
              </c:pt>
              <c:pt idx="1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C91-404A-90D3-6500C21CB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123</c:v>
              </c:pt>
              <c:pt idx="1">
                <c:v>181</c:v>
              </c:pt>
              <c:pt idx="2">
                <c:v>67</c:v>
              </c:pt>
              <c:pt idx="3">
                <c:v>327</c:v>
              </c:pt>
              <c:pt idx="4">
                <c:v>70</c:v>
              </c:pt>
              <c:pt idx="5">
                <c:v>105</c:v>
              </c:pt>
              <c:pt idx="6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D2D9-408F-AA48-062A1D13A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Orden público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97</c:v>
              </c:pt>
              <c:pt idx="1">
                <c:v>97</c:v>
              </c:pt>
              <c:pt idx="2">
                <c:v>267</c:v>
              </c:pt>
              <c:pt idx="3">
                <c:v>100</c:v>
              </c:pt>
              <c:pt idx="4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FB7D-415D-B2A1-AE88E4FC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3</c:v>
              </c:pt>
              <c:pt idx="2">
                <c:v>1</c:v>
              </c:pt>
              <c:pt idx="3">
                <c:v>13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BFD-4071-8433-25A88A2F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10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0AE-4593-87FF-F2E62D80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Libertad</c:v>
                </c:pt>
                <c:pt idx="1">
                  <c:v>Hacienda Pública / Seguridad Social 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CAD-412A-91DE-D2F4DA07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Hacienda Pública / Seguridad Social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A3-49F1-87FE-66F974E62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Libertad sexual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0DBD-422E-8336-7497764C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73-4242-9230-9034FB50C5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73-4242-9230-9034FB50C5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887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3-4242-9230-9034FB50C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De la trata de seres humanos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</c:v>
              </c:pt>
              <c:pt idx="1">
                <c:v>7</c:v>
              </c:pt>
              <c:pt idx="2">
                <c:v>1</c:v>
              </c:pt>
              <c:pt idx="3">
                <c:v>12</c:v>
              </c:pt>
              <c:pt idx="4">
                <c:v>1</c:v>
              </c:pt>
              <c:pt idx="5">
                <c:v>23</c:v>
              </c:pt>
              <c:pt idx="6">
                <c:v>11</c:v>
              </c:pt>
              <c:pt idx="7">
                <c:v>22</c:v>
              </c:pt>
              <c:pt idx="8">
                <c:v>7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0EB-40F6-A9FD-B05B45156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3310866141732286E-2"/>
          <c:w val="0.27398425196850396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175</c:v>
              </c:pt>
              <c:pt idx="1">
                <c:v>344</c:v>
              </c:pt>
              <c:pt idx="2">
                <c:v>174</c:v>
              </c:pt>
              <c:pt idx="3">
                <c:v>331</c:v>
              </c:pt>
              <c:pt idx="4">
                <c:v>628</c:v>
              </c:pt>
              <c:pt idx="5">
                <c:v>120</c:v>
              </c:pt>
              <c:pt idx="6">
                <c:v>166</c:v>
              </c:pt>
              <c:pt idx="7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61FA-4246-A7C6-639E8DDD6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0D-4EF9-BBA6-555EAE86CA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0D-4EF9-BBA6-555EAE86CA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0D-4EF9-BBA6-555EAE86CAE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F0D-4EF9-BBA6-555EAE86CAE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D-4EF9-BBA6-555EAE86CA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0D-4EF9-BBA6-555EAE86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1A-435E-A583-48DBB1CC6B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1A-435E-A583-48DBB1CC6B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1A-435E-A583-48DBB1CC6B6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1A-435E-A583-48DBB1CC6B6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91A-435E-A583-48DBB1CC6B6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1A-435E-A583-48DBB1CC6B6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A-435E-A583-48DBB1CC6B6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1A-435E-A583-48DBB1CC6B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1A-435E-A583-48DBB1CC6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457</c:v>
                </c:pt>
                <c:pt idx="1">
                  <c:v>59</c:v>
                </c:pt>
                <c:pt idx="2">
                  <c:v>148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F-40D5-8931-719A22A28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13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8-4FB9-A2C3-6B2642D75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220</c:v>
                </c:pt>
                <c:pt idx="1">
                  <c:v>34</c:v>
                </c:pt>
                <c:pt idx="2">
                  <c:v>3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0-4A84-8C8E-614230A75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172</c:v>
                </c:pt>
                <c:pt idx="1">
                  <c:v>184</c:v>
                </c:pt>
                <c:pt idx="2">
                  <c:v>100</c:v>
                </c:pt>
                <c:pt idx="3">
                  <c:v>76</c:v>
                </c:pt>
                <c:pt idx="4">
                  <c:v>125</c:v>
                </c:pt>
                <c:pt idx="5">
                  <c:v>329</c:v>
                </c:pt>
                <c:pt idx="6">
                  <c:v>0</c:v>
                </c:pt>
                <c:pt idx="7">
                  <c:v>0</c:v>
                </c:pt>
                <c:pt idx="8">
                  <c:v>24</c:v>
                </c:pt>
                <c:pt idx="9">
                  <c:v>9</c:v>
                </c:pt>
                <c:pt idx="10">
                  <c:v>17</c:v>
                </c:pt>
                <c:pt idx="11">
                  <c:v>16</c:v>
                </c:pt>
                <c:pt idx="12">
                  <c:v>0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C-44DA-A97C-3AE390B43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8-482D-B156-471278223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84DF-484D-9DCC-BD9E36CDC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96-4C53-B11A-DA1E9D369C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96-4C53-B11A-DA1E9D369C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634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6-4C53-B11A-DA1E9D36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Convivencia Familiar Educativa</c:v>
                </c:pt>
                <c:pt idx="5">
                  <c:v>Prohibición de aproximación y comunicación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80</c:v>
              </c:pt>
              <c:pt idx="2">
                <c:v>41</c:v>
              </c:pt>
              <c:pt idx="3">
                <c:v>2</c:v>
              </c:pt>
              <c:pt idx="4">
                <c:v>1</c:v>
              </c:pt>
              <c:pt idx="5">
                <c:v>9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F90-4E05-92DB-05A245B9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Contra la integridad moral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19</c:v>
              </c:pt>
              <c:pt idx="1">
                <c:v>5</c:v>
              </c:pt>
              <c:pt idx="2">
                <c:v>5</c:v>
              </c:pt>
              <c:pt idx="3">
                <c:v>27</c:v>
              </c:pt>
              <c:pt idx="4">
                <c:v>13</c:v>
              </c:pt>
              <c:pt idx="5">
                <c:v>5</c:v>
              </c:pt>
              <c:pt idx="6">
                <c:v>4</c:v>
              </c:pt>
              <c:pt idx="7">
                <c:v>9</c:v>
              </c:pt>
              <c:pt idx="8">
                <c:v>14</c:v>
              </c:pt>
              <c:pt idx="9">
                <c:v>14</c:v>
              </c:pt>
              <c:pt idx="10">
                <c:v>1</c:v>
              </c:pt>
              <c:pt idx="11">
                <c:v>38</c:v>
              </c:pt>
              <c:pt idx="12">
                <c:v>10</c:v>
              </c:pt>
              <c:pt idx="1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795-4209-807C-2F57CDB11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84-4CD2-AB9E-0559C2A9FD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84-4CD2-AB9E-0559C2A9FD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84-4CD2-AB9E-0559C2A9F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31-41E1-84BF-7942965E48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31-41E1-84BF-7942965E48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31-41E1-84BF-7942965E48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131-41E1-84BF-7942965E489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31-41E1-84BF-7942965E489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13</c:v>
                </c:pt>
                <c:pt idx="1">
                  <c:v>36</c:v>
                </c:pt>
                <c:pt idx="2">
                  <c:v>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31-41E1-84BF-7942965E489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255</c:v>
              </c:pt>
              <c:pt idx="1">
                <c:v>84</c:v>
              </c:pt>
              <c:pt idx="2">
                <c:v>5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79F-4660-9130-CB86A5E70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12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197-47BD-8AD6-0CCBBD23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3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413-4FF2-8D92-241ACD28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D3-494C-80CD-5B212035EA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D3-494C-80CD-5B212035EA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45</c:v>
                </c:pt>
                <c:pt idx="1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3-494C-80CD-5B212035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0F-499F-8F6A-1D0041A389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0F-499F-8F6A-1D0041A389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0F-499F-8F6A-1D0041A3892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D0F-499F-8F6A-1D0041A3892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F-499F-8F6A-1D0041A389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53</c:v>
                </c:pt>
                <c:pt idx="1">
                  <c:v>40</c:v>
                </c:pt>
                <c:pt idx="2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0F-499F-8F6A-1D0041A3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1310</c:v>
              </c:pt>
              <c:pt idx="1">
                <c:v>227</c:v>
              </c:pt>
              <c:pt idx="2">
                <c:v>19</c:v>
              </c:pt>
              <c:pt idx="3">
                <c:v>1</c:v>
              </c:pt>
              <c:pt idx="4">
                <c:v>427</c:v>
              </c:pt>
            </c:numLit>
          </c:val>
          <c:extLst>
            <c:ext xmlns:c16="http://schemas.microsoft.com/office/drawing/2014/chart" uri="{C3380CC4-5D6E-409C-BE32-E72D297353CC}">
              <c16:uniqueId val="{00000000-0941-4445-A998-B71516C0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05"/>
          <c:y val="0.77733070866141729"/>
          <c:w val="0.83250000000000002"/>
          <c:h val="0.198669291338582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D0-41BC-B09C-F24B5D685D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D0-41BC-B09C-F24B5D685D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163</c:v>
                </c:pt>
                <c:pt idx="1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0-41BC-B09C-F24B5D68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189</c:v>
              </c:pt>
              <c:pt idx="1">
                <c:v>183</c:v>
              </c:pt>
              <c:pt idx="2">
                <c:v>2</c:v>
              </c:pt>
              <c:pt idx="3">
                <c:v>1</c:v>
              </c:pt>
              <c:pt idx="4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FD68-4A28-B907-4E4B67710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4A2-447C-BBA7-1D02B59F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84B-485B-BEDE-AD10E59A8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A6D-4693-8983-971AAF95D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archivadas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74C-41BD-912C-E6362A8D6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6F3-4ED5-9C29-D4D3F609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1FB-4CD4-B43F-3C0E4707E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85</c:v>
              </c:pt>
              <c:pt idx="1">
                <c:v>16</c:v>
              </c:pt>
              <c:pt idx="2">
                <c:v>2</c:v>
              </c:pt>
              <c:pt idx="3">
                <c:v>9</c:v>
              </c:pt>
              <c:pt idx="4">
                <c:v>91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B7F-4133-AE74-7C5BA6F4C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F8-4511-B603-7A1DBB520E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F8-4511-B603-7A1DBB520E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27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F8-4511-B603-7A1DBB5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371</c:v>
              </c:pt>
              <c:pt idx="2">
                <c:v>7</c:v>
              </c:pt>
              <c:pt idx="3">
                <c:v>34</c:v>
              </c:pt>
              <c:pt idx="4">
                <c:v>221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006-4037-AF5A-D2145D0C6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309</c:v>
              </c:pt>
              <c:pt idx="2">
                <c:v>4</c:v>
              </c:pt>
              <c:pt idx="3">
                <c:v>31</c:v>
              </c:pt>
              <c:pt idx="4">
                <c:v>163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66-473E-AC4D-E8C60855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</c:v>
              </c:pt>
              <c:pt idx="1">
                <c:v>3</c:v>
              </c:pt>
              <c:pt idx="2">
                <c:v>4</c:v>
              </c:pt>
              <c:pt idx="3">
                <c:v>11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3E0-460D-A22C-1BAED078B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4</c:v>
              </c:pt>
              <c:pt idx="2">
                <c:v>2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D1E2-47B3-A73F-487CC5CE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B4-4056-8A02-C52A0B641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363</c:v>
              </c:pt>
              <c:pt idx="2">
                <c:v>14</c:v>
              </c:pt>
              <c:pt idx="3">
                <c:v>35</c:v>
              </c:pt>
              <c:pt idx="4">
                <c:v>208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C73-4E07-9934-CC4CB6C25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6C41-4423-9306-F7FBBE211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25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50A4-41A8-8D07-A45194F90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808C-413E-A905-810C161F3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7E-499A-A673-E888D1D056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7E-499A-A673-E888D1D056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60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7E-499A-A673-E888D1D05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0B-4B82-9264-176EF42ACD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0B-4B82-9264-176EF42ACD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0B-4B82-9264-176EF42ACDC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0B-4B82-9264-176EF42ACDC4}"/>
                </c:ext>
              </c:extLst>
            </c:dLbl>
            <c:dLbl>
              <c:idx val="2"/>
              <c:layout>
                <c:manualLayout>
                  <c:x val="5.826721887295374E-2"/>
                  <c:y val="-4.67316767142984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0B-4B82-9264-176EF42ACD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77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0B-4B82-9264-176EF42A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E1-4FE1-B6D7-1F884C993A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E1-4FE1-B6D7-1F884C993A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496</c:v>
                </c:pt>
                <c:pt idx="1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E1-4FE1-B6D7-1F884C99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D6DA988-A8C7-469E-82BF-D8153C77E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6AC8365-F063-46E2-A123-30E85EE7E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EACC5AD-79C4-4B25-A1F5-2D1F8B4CE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8C5F4D1-7D0B-4668-9FF3-A50BCBC14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D715103-4102-4633-9B8B-538B8EA7B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C39C006-90FA-4FB9-9220-E80B1C402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676D83B-6F9F-4EAD-A616-2BEBCE2AE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5E4BF2A-9829-45B8-9E4E-0DBBDF69C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4AC2DD0-2FAB-4F62-8310-8DAAC27B7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AB7CC3D-F30F-4431-A941-DC9BBAA38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1044575</xdr:colOff>
      <xdr:row>6</xdr:row>
      <xdr:rowOff>149225</xdr:rowOff>
    </xdr:from>
    <xdr:to>
      <xdr:col>80</xdr:col>
      <xdr:colOff>379730</xdr:colOff>
      <xdr:row>17</xdr:row>
      <xdr:rowOff>65405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01BD404-6707-4D13-B8B4-F0B957D41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9532580-5B00-42CD-8F0F-C20616AAE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B1C0428-4C2D-4549-9951-47A50B0BD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895350</xdr:colOff>
      <xdr:row>7</xdr:row>
      <xdr:rowOff>25400</xdr:rowOff>
    </xdr:from>
    <xdr:to>
      <xdr:col>6</xdr:col>
      <xdr:colOff>25400</xdr:colOff>
      <xdr:row>21</xdr:row>
      <xdr:rowOff>6350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2F0C546-3D5E-C129-6C2A-A369D4F95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152400</xdr:colOff>
      <xdr:row>6</xdr:row>
      <xdr:rowOff>196850</xdr:rowOff>
    </xdr:from>
    <xdr:to>
      <xdr:col>21</xdr:col>
      <xdr:colOff>406400</xdr:colOff>
      <xdr:row>18</xdr:row>
      <xdr:rowOff>25400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1653655-B778-29AD-55BE-F24A5271D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127000</xdr:rowOff>
    </xdr:from>
    <xdr:to>
      <xdr:col>53</xdr:col>
      <xdr:colOff>311150</xdr:colOff>
      <xdr:row>17</xdr:row>
      <xdr:rowOff>6350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434E62A-2BF8-9E76-E8CC-A7AE9084B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641350</xdr:colOff>
      <xdr:row>8</xdr:row>
      <xdr:rowOff>0</xdr:rowOff>
    </xdr:from>
    <xdr:to>
      <xdr:col>60</xdr:col>
      <xdr:colOff>336550</xdr:colOff>
      <xdr:row>17</xdr:row>
      <xdr:rowOff>44450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F65B4A6-5F28-4A9E-39E0-9C4029BB9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25400</xdr:colOff>
      <xdr:row>8</xdr:row>
      <xdr:rowOff>114300</xdr:rowOff>
    </xdr:from>
    <xdr:to>
      <xdr:col>73</xdr:col>
      <xdr:colOff>25400</xdr:colOff>
      <xdr:row>19</xdr:row>
      <xdr:rowOff>82550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B5FDE1A-E301-328E-7A7A-759BCC322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742950</xdr:colOff>
      <xdr:row>23</xdr:row>
      <xdr:rowOff>31750</xdr:rowOff>
    </xdr:from>
    <xdr:to>
      <xdr:col>70</xdr:col>
      <xdr:colOff>450850</xdr:colOff>
      <xdr:row>35</xdr:row>
      <xdr:rowOff>107950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561AEF8-716D-B32D-4F6A-DF9960A95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AC9DD38-E79C-B64F-E989-3EAB2A098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2</xdr:row>
      <xdr:rowOff>139700</xdr:rowOff>
    </xdr:from>
    <xdr:to>
      <xdr:col>9</xdr:col>
      <xdr:colOff>3143250</xdr:colOff>
      <xdr:row>20</xdr:row>
      <xdr:rowOff>12700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FDB32FE-C5F2-133B-7BBC-1569DAF53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114300</xdr:colOff>
      <xdr:row>2</xdr:row>
      <xdr:rowOff>120650</xdr:rowOff>
    </xdr:from>
    <xdr:to>
      <xdr:col>14</xdr:col>
      <xdr:colOff>3048000</xdr:colOff>
      <xdr:row>19</xdr:row>
      <xdr:rowOff>139700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2EFA6A8-14ED-E1D7-5225-27C0A0CCA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196850</xdr:colOff>
      <xdr:row>2</xdr:row>
      <xdr:rowOff>114300</xdr:rowOff>
    </xdr:from>
    <xdr:to>
      <xdr:col>19</xdr:col>
      <xdr:colOff>3130550</xdr:colOff>
      <xdr:row>19</xdr:row>
      <xdr:rowOff>133350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FD5006B-81CD-EE67-644F-C43857C6B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88900</xdr:colOff>
      <xdr:row>2</xdr:row>
      <xdr:rowOff>133350</xdr:rowOff>
    </xdr:from>
    <xdr:to>
      <xdr:col>24</xdr:col>
      <xdr:colOff>3022600</xdr:colOff>
      <xdr:row>20</xdr:row>
      <xdr:rowOff>6350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F5F9C40-8458-1C5C-099D-833146C4D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127000</xdr:colOff>
      <xdr:row>3</xdr:row>
      <xdr:rowOff>19050</xdr:rowOff>
    </xdr:from>
    <xdr:to>
      <xdr:col>29</xdr:col>
      <xdr:colOff>3060700</xdr:colOff>
      <xdr:row>20</xdr:row>
      <xdr:rowOff>38100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0EFBAC4-BEF1-38C3-3D69-478032FB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50800</xdr:colOff>
      <xdr:row>2</xdr:row>
      <xdr:rowOff>50800</xdr:rowOff>
    </xdr:from>
    <xdr:to>
      <xdr:col>34</xdr:col>
      <xdr:colOff>2984500</xdr:colOff>
      <xdr:row>19</xdr:row>
      <xdr:rowOff>69850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9A9E8EB-8DF5-EA44-9D8B-DF2B25562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127000</xdr:colOff>
      <xdr:row>2</xdr:row>
      <xdr:rowOff>95250</xdr:rowOff>
    </xdr:from>
    <xdr:to>
      <xdr:col>39</xdr:col>
      <xdr:colOff>3060700</xdr:colOff>
      <xdr:row>19</xdr:row>
      <xdr:rowOff>114300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31540E3-2EB5-DE64-6CE1-A0A49263D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44450</xdr:colOff>
      <xdr:row>2</xdr:row>
      <xdr:rowOff>95250</xdr:rowOff>
    </xdr:from>
    <xdr:to>
      <xdr:col>44</xdr:col>
      <xdr:colOff>2978150</xdr:colOff>
      <xdr:row>19</xdr:row>
      <xdr:rowOff>114300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52DA8DF-D02C-A8FF-8665-7B25A04D6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120650</xdr:colOff>
      <xdr:row>2</xdr:row>
      <xdr:rowOff>95250</xdr:rowOff>
    </xdr:from>
    <xdr:to>
      <xdr:col>49</xdr:col>
      <xdr:colOff>3054350</xdr:colOff>
      <xdr:row>19</xdr:row>
      <xdr:rowOff>114300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DDFC5E3-0A65-40B2-5FC9-23A6A747C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76200</xdr:colOff>
      <xdr:row>3</xdr:row>
      <xdr:rowOff>19050</xdr:rowOff>
    </xdr:from>
    <xdr:to>
      <xdr:col>54</xdr:col>
      <xdr:colOff>3009900</xdr:colOff>
      <xdr:row>20</xdr:row>
      <xdr:rowOff>38100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35E819F-5AE3-CA98-624C-887360253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285750</xdr:colOff>
      <xdr:row>2</xdr:row>
      <xdr:rowOff>107950</xdr:rowOff>
    </xdr:from>
    <xdr:to>
      <xdr:col>59</xdr:col>
      <xdr:colOff>3219450</xdr:colOff>
      <xdr:row>19</xdr:row>
      <xdr:rowOff>127000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8D70E92-9495-0D4A-7132-1C341BC03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285E9A-B191-434B-B7CA-7BAABA23D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603AA0-BD36-4FFE-9EE7-D64F2CC89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E83203E-0073-49D7-864D-C8F0AC162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00B6410-4AE5-4545-9264-3ACEE72CA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7759857-0B59-44BB-8E0D-F882C0A24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C4C7BF-A350-4A1F-9AC1-A98E6CD9E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41F736C-6391-4EB3-9348-52AEA192B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342900</xdr:colOff>
      <xdr:row>10</xdr:row>
      <xdr:rowOff>50800</xdr:rowOff>
    </xdr:from>
    <xdr:to>
      <xdr:col>15</xdr:col>
      <xdr:colOff>419100</xdr:colOff>
      <xdr:row>21</xdr:row>
      <xdr:rowOff>63500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9F4A5C62-7286-71F0-E571-2F196FF16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7EA990C9-9C9F-7D2F-EF15-2FDA0857D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285750</xdr:colOff>
      <xdr:row>12</xdr:row>
      <xdr:rowOff>82550</xdr:rowOff>
    </xdr:from>
    <xdr:to>
      <xdr:col>42</xdr:col>
      <xdr:colOff>990600</xdr:colOff>
      <xdr:row>36</xdr:row>
      <xdr:rowOff>82550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7AEEB16A-1197-4FF6-34C0-BB8B4505F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63411DB-8786-429F-9C79-5550E3C56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7863933-310E-4525-AF5F-835A541BC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4D3EFFC-9DB7-7CEA-470A-FCDC63A5D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63500</xdr:colOff>
      <xdr:row>3</xdr:row>
      <xdr:rowOff>0</xdr:rowOff>
    </xdr:from>
    <xdr:to>
      <xdr:col>17</xdr:col>
      <xdr:colOff>2819400</xdr:colOff>
      <xdr:row>22</xdr:row>
      <xdr:rowOff>44450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6376A84-A71E-BCF3-6CDF-B641D09D1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3149600</xdr:colOff>
      <xdr:row>2</xdr:row>
      <xdr:rowOff>127000</xdr:rowOff>
    </xdr:from>
    <xdr:to>
      <xdr:col>34</xdr:col>
      <xdr:colOff>457200</xdr:colOff>
      <xdr:row>22</xdr:row>
      <xdr:rowOff>6350</xdr:rowOff>
    </xdr:to>
    <xdr:graphicFrame macro="">
      <xdr:nvGraphicFramePr>
        <xdr:cNvPr id="6" name="graficoVDomesticaDiligenciasInv">
          <a:extLst>
            <a:ext uri="{FF2B5EF4-FFF2-40B4-BE49-F238E27FC236}">
              <a16:creationId xmlns:a16="http://schemas.microsoft.com/office/drawing/2014/main" id="{AF4FAADA-2D0B-DF6B-330E-D8739C074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E6C94BA-174B-4AF0-A4CF-EFE0097F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9909DB6-88C4-4604-8915-C5C98C1B9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431800</xdr:colOff>
      <xdr:row>2</xdr:row>
      <xdr:rowOff>82550</xdr:rowOff>
    </xdr:from>
    <xdr:to>
      <xdr:col>12</xdr:col>
      <xdr:colOff>3365500</xdr:colOff>
      <xdr:row>21</xdr:row>
      <xdr:rowOff>120650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D4A5CB1-190F-5D07-FC92-E7AF881D6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114300</xdr:colOff>
      <xdr:row>2</xdr:row>
      <xdr:rowOff>107950</xdr:rowOff>
    </xdr:from>
    <xdr:to>
      <xdr:col>17</xdr:col>
      <xdr:colOff>3048000</xdr:colOff>
      <xdr:row>21</xdr:row>
      <xdr:rowOff>146050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4E171E0-B7D0-746B-38A1-F06D25C70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3289300</xdr:colOff>
      <xdr:row>1</xdr:row>
      <xdr:rowOff>139700</xdr:rowOff>
    </xdr:from>
    <xdr:to>
      <xdr:col>34</xdr:col>
      <xdr:colOff>596900</xdr:colOff>
      <xdr:row>21</xdr:row>
      <xdr:rowOff>31750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A608BC68-C17D-E06C-84E4-9E3591E94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5A6AF97-7B14-496A-922C-D3706929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A0F1007-397B-420C-9199-89A695CF4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356D66B-03C1-76E8-A35E-65E579EF0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3183851-4DA0-A247-D1D8-89C1AA4C6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718DF86-06FB-B530-F171-AD56A64C0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5B3BD0C-52C8-4A20-65CC-A9E7B3117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3549650</xdr:colOff>
      <xdr:row>2</xdr:row>
      <xdr:rowOff>127000</xdr:rowOff>
    </xdr:from>
    <xdr:to>
      <xdr:col>24</xdr:col>
      <xdr:colOff>2501900</xdr:colOff>
      <xdr:row>19</xdr:row>
      <xdr:rowOff>19050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6E7EE16-539B-3928-E289-EC5F8D122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F2256FF-0944-8047-C5F1-F9D961B3F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D84ED84-CD2C-73B4-25EF-46B34C268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95250</xdr:colOff>
      <xdr:row>3</xdr:row>
      <xdr:rowOff>95250</xdr:rowOff>
    </xdr:from>
    <xdr:to>
      <xdr:col>14</xdr:col>
      <xdr:colOff>3028950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9BBCDFE-0F28-8B2F-72A0-2E4780FB5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3638550</xdr:colOff>
      <xdr:row>3</xdr:row>
      <xdr:rowOff>6350</xdr:rowOff>
    </xdr:from>
    <xdr:to>
      <xdr:col>19</xdr:col>
      <xdr:colOff>2590800</xdr:colOff>
      <xdr:row>19</xdr:row>
      <xdr:rowOff>63500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43F9613-83D5-2D12-9CD8-A4C8719B7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31750</xdr:colOff>
      <xdr:row>3</xdr:row>
      <xdr:rowOff>69850</xdr:rowOff>
    </xdr:from>
    <xdr:to>
      <xdr:col>24</xdr:col>
      <xdr:colOff>2965450</xdr:colOff>
      <xdr:row>19</xdr:row>
      <xdr:rowOff>127000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EDFDF4C-CDDD-0746-5871-F7BFD79ED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3695700</xdr:colOff>
      <xdr:row>3</xdr:row>
      <xdr:rowOff>25400</xdr:rowOff>
    </xdr:from>
    <xdr:to>
      <xdr:col>29</xdr:col>
      <xdr:colOff>2647950</xdr:colOff>
      <xdr:row>19</xdr:row>
      <xdr:rowOff>82550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9D366C45-4CDB-6CCE-776D-75F12B5BD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882650</xdr:colOff>
      <xdr:row>3</xdr:row>
      <xdr:rowOff>95250</xdr:rowOff>
    </xdr:from>
    <xdr:to>
      <xdr:col>58</xdr:col>
      <xdr:colOff>635000</xdr:colOff>
      <xdr:row>19</xdr:row>
      <xdr:rowOff>152400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58EC5891-8300-4196-A548-220FD6659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9451CEB-2C73-6E5C-E9FE-54DF0E2F7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35C4336-3039-680E-D082-8F0BEBDF5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AC41E48-791A-98C3-89EE-BD70A0C4A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5703125" customWidth="1"/>
    <col min="2" max="2" width="38.28515625" customWidth="1"/>
    <col min="3" max="3" width="11.140625" customWidth="1"/>
    <col min="4" max="4" width="28.140625" customWidth="1"/>
    <col min="5" max="5" width="14.42578125" customWidth="1"/>
    <col min="6" max="6" width="0.7109375" customWidth="1"/>
    <col min="7" max="19" width="5.7109375" customWidth="1"/>
  </cols>
  <sheetData>
    <row r="1" spans="1:6" x14ac:dyDescent="0.25">
      <c r="A1" s="184" t="s">
        <v>0</v>
      </c>
      <c r="B1" s="185"/>
      <c r="C1" s="186"/>
    </row>
    <row r="2" spans="1:6" x14ac:dyDescent="0.25">
      <c r="A2" s="184"/>
      <c r="B2" s="185"/>
      <c r="C2" s="186"/>
    </row>
    <row r="3" spans="1:6" x14ac:dyDescent="0.25">
      <c r="A3" s="1"/>
    </row>
    <row r="5" spans="1:6" x14ac:dyDescent="0.25">
      <c r="A5" s="187" t="s">
        <v>1</v>
      </c>
      <c r="B5" s="187"/>
      <c r="C5" s="187"/>
      <c r="D5" s="187"/>
      <c r="E5" s="187"/>
      <c r="F5" s="187"/>
    </row>
    <row r="6" spans="1:6" x14ac:dyDescent="0.25">
      <c r="A6" s="187"/>
      <c r="B6" s="187"/>
      <c r="C6" s="187"/>
      <c r="D6" s="187"/>
      <c r="E6" s="187"/>
      <c r="F6" s="187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5FhfjQQwGQfpRjBOwbBprIQjxPI2wEXripCEju+qmf6zYowuX9XCI310itY50n/EKBVqlv4UTWwqEOX1I2RxYA==" saltValue="AqnIqFdgMsx7uY0YukT47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2</v>
      </c>
      <c r="D5" s="12">
        <v>2</v>
      </c>
      <c r="E5" s="21">
        <v>0</v>
      </c>
    </row>
    <row r="6" spans="1:5" x14ac:dyDescent="0.25">
      <c r="A6" s="20" t="s">
        <v>1205</v>
      </c>
      <c r="B6" s="15"/>
      <c r="C6" s="12">
        <v>0</v>
      </c>
      <c r="D6" s="12">
        <v>0</v>
      </c>
      <c r="E6" s="21">
        <v>0</v>
      </c>
    </row>
    <row r="7" spans="1:5" x14ac:dyDescent="0.25">
      <c r="A7" s="20" t="s">
        <v>1206</v>
      </c>
      <c r="B7" s="15"/>
      <c r="C7" s="12">
        <v>0</v>
      </c>
      <c r="D7" s="12">
        <v>0</v>
      </c>
      <c r="E7" s="21">
        <v>0</v>
      </c>
    </row>
    <row r="8" spans="1:5" x14ac:dyDescent="0.25">
      <c r="A8" s="20" t="s">
        <v>1207</v>
      </c>
      <c r="B8" s="15"/>
      <c r="C8" s="12">
        <v>1</v>
      </c>
      <c r="D8" s="12">
        <v>0</v>
      </c>
      <c r="E8" s="21">
        <v>0</v>
      </c>
    </row>
    <row r="9" spans="1:5" x14ac:dyDescent="0.25">
      <c r="A9" s="20" t="s">
        <v>615</v>
      </c>
      <c r="B9" s="15"/>
      <c r="C9" s="12">
        <v>0</v>
      </c>
      <c r="D9" s="12">
        <v>0</v>
      </c>
      <c r="E9" s="21">
        <v>0</v>
      </c>
    </row>
    <row r="10" spans="1:5" x14ac:dyDescent="0.25">
      <c r="A10" s="20" t="s">
        <v>1208</v>
      </c>
      <c r="B10" s="15"/>
      <c r="C10" s="12">
        <v>3</v>
      </c>
      <c r="D10" s="12">
        <v>2</v>
      </c>
      <c r="E10" s="21">
        <v>1</v>
      </c>
    </row>
    <row r="11" spans="1:5" x14ac:dyDescent="0.25">
      <c r="A11" s="202" t="s">
        <v>956</v>
      </c>
      <c r="B11" s="203"/>
      <c r="C11" s="29">
        <v>6</v>
      </c>
      <c r="D11" s="29">
        <v>4</v>
      </c>
      <c r="E11" s="29">
        <v>1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>
        <v>1</v>
      </c>
    </row>
    <row r="15" spans="1:5" x14ac:dyDescent="0.25">
      <c r="A15" s="20" t="s">
        <v>1211</v>
      </c>
      <c r="B15" s="15"/>
      <c r="C15" s="21">
        <v>0</v>
      </c>
    </row>
    <row r="16" spans="1:5" x14ac:dyDescent="0.25">
      <c r="A16" s="20" t="s">
        <v>1212</v>
      </c>
      <c r="B16" s="15"/>
      <c r="C16" s="21">
        <v>0</v>
      </c>
    </row>
    <row r="17" spans="1:3" x14ac:dyDescent="0.25">
      <c r="A17" s="202" t="s">
        <v>956</v>
      </c>
      <c r="B17" s="203"/>
      <c r="C17" s="29">
        <v>1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4</v>
      </c>
    </row>
    <row r="22" spans="1:3" x14ac:dyDescent="0.25">
      <c r="A22" s="20" t="s">
        <v>1205</v>
      </c>
      <c r="B22" s="15"/>
      <c r="C22" s="21">
        <v>0</v>
      </c>
    </row>
    <row r="23" spans="1:3" x14ac:dyDescent="0.25">
      <c r="A23" s="20" t="s">
        <v>1206</v>
      </c>
      <c r="B23" s="15"/>
      <c r="C23" s="21">
        <v>1</v>
      </c>
    </row>
    <row r="24" spans="1:3" x14ac:dyDescent="0.25">
      <c r="A24" s="20" t="s">
        <v>1207</v>
      </c>
      <c r="B24" s="15"/>
      <c r="C24" s="21">
        <v>9</v>
      </c>
    </row>
    <row r="25" spans="1:3" x14ac:dyDescent="0.25">
      <c r="A25" s="20" t="s">
        <v>615</v>
      </c>
      <c r="B25" s="15"/>
      <c r="C25" s="21">
        <v>1</v>
      </c>
    </row>
    <row r="26" spans="1:3" x14ac:dyDescent="0.25">
      <c r="A26" s="20" t="s">
        <v>1208</v>
      </c>
      <c r="B26" s="15"/>
      <c r="C26" s="21">
        <v>4</v>
      </c>
    </row>
    <row r="27" spans="1:3" x14ac:dyDescent="0.25">
      <c r="A27" s="202" t="s">
        <v>956</v>
      </c>
      <c r="B27" s="203"/>
      <c r="C27" s="29">
        <v>19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0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25</v>
      </c>
    </row>
    <row r="34" spans="1:3" x14ac:dyDescent="0.25">
      <c r="A34" s="20" t="s">
        <v>1147</v>
      </c>
      <c r="B34" s="15"/>
      <c r="C34" s="21">
        <v>0</v>
      </c>
    </row>
    <row r="35" spans="1:3" x14ac:dyDescent="0.25">
      <c r="A35" s="20" t="s">
        <v>1215</v>
      </c>
      <c r="B35" s="15"/>
      <c r="C35" s="21">
        <v>4</v>
      </c>
    </row>
    <row r="36" spans="1:3" x14ac:dyDescent="0.25">
      <c r="A36" s="20" t="s">
        <v>1051</v>
      </c>
      <c r="B36" s="15"/>
      <c r="C36" s="21">
        <v>0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2" t="s">
        <v>956</v>
      </c>
      <c r="B40" s="203"/>
      <c r="C40" s="29">
        <v>29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0</v>
      </c>
    </row>
    <row r="45" spans="1:3" x14ac:dyDescent="0.25">
      <c r="A45" s="20" t="s">
        <v>1205</v>
      </c>
      <c r="B45" s="15"/>
      <c r="C45" s="21">
        <v>0</v>
      </c>
    </row>
    <row r="46" spans="1:3" x14ac:dyDescent="0.25">
      <c r="A46" s="20" t="s">
        <v>1206</v>
      </c>
      <c r="B46" s="15"/>
      <c r="C46" s="21">
        <v>0</v>
      </c>
    </row>
    <row r="47" spans="1:3" x14ac:dyDescent="0.25">
      <c r="A47" s="20" t="s">
        <v>1207</v>
      </c>
      <c r="B47" s="15"/>
      <c r="C47" s="21">
        <v>0</v>
      </c>
    </row>
    <row r="48" spans="1:3" x14ac:dyDescent="0.25">
      <c r="A48" s="20" t="s">
        <v>615</v>
      </c>
      <c r="B48" s="15"/>
      <c r="C48" s="21">
        <v>0</v>
      </c>
    </row>
    <row r="49" spans="1:3" x14ac:dyDescent="0.25">
      <c r="A49" s="20" t="s">
        <v>1208</v>
      </c>
      <c r="B49" s="15"/>
      <c r="C49" s="21">
        <v>3</v>
      </c>
    </row>
    <row r="50" spans="1:3" x14ac:dyDescent="0.25">
      <c r="A50" s="202" t="s">
        <v>956</v>
      </c>
      <c r="B50" s="203"/>
      <c r="C50" s="29">
        <v>3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95" t="s">
        <v>1204</v>
      </c>
      <c r="B53" s="11" t="s">
        <v>79</v>
      </c>
      <c r="C53" s="21">
        <v>0</v>
      </c>
    </row>
    <row r="54" spans="1:3" x14ac:dyDescent="0.25">
      <c r="A54" s="197"/>
      <c r="B54" s="11" t="s">
        <v>82</v>
      </c>
      <c r="C54" s="21">
        <v>0</v>
      </c>
    </row>
    <row r="55" spans="1:3" x14ac:dyDescent="0.25">
      <c r="A55" s="195" t="s">
        <v>1205</v>
      </c>
      <c r="B55" s="11" t="s">
        <v>79</v>
      </c>
      <c r="C55" s="21">
        <v>0</v>
      </c>
    </row>
    <row r="56" spans="1:3" x14ac:dyDescent="0.25">
      <c r="A56" s="197"/>
      <c r="B56" s="11" t="s">
        <v>82</v>
      </c>
      <c r="C56" s="21">
        <v>0</v>
      </c>
    </row>
    <row r="57" spans="1:3" x14ac:dyDescent="0.25">
      <c r="A57" s="195" t="s">
        <v>1206</v>
      </c>
      <c r="B57" s="11" t="s">
        <v>79</v>
      </c>
      <c r="C57" s="21">
        <v>0</v>
      </c>
    </row>
    <row r="58" spans="1:3" x14ac:dyDescent="0.25">
      <c r="A58" s="197"/>
      <c r="B58" s="11" t="s">
        <v>82</v>
      </c>
      <c r="C58" s="21">
        <v>0</v>
      </c>
    </row>
    <row r="59" spans="1:3" x14ac:dyDescent="0.25">
      <c r="A59" s="195" t="s">
        <v>1207</v>
      </c>
      <c r="B59" s="11" t="s">
        <v>79</v>
      </c>
      <c r="C59" s="21">
        <v>0</v>
      </c>
    </row>
    <row r="60" spans="1:3" x14ac:dyDescent="0.25">
      <c r="A60" s="197"/>
      <c r="B60" s="11" t="s">
        <v>82</v>
      </c>
      <c r="C60" s="21">
        <v>0</v>
      </c>
    </row>
    <row r="61" spans="1:3" x14ac:dyDescent="0.25">
      <c r="A61" s="195" t="s">
        <v>615</v>
      </c>
      <c r="B61" s="11" t="s">
        <v>79</v>
      </c>
      <c r="C61" s="21">
        <v>0</v>
      </c>
    </row>
    <row r="62" spans="1:3" x14ac:dyDescent="0.25">
      <c r="A62" s="197"/>
      <c r="B62" s="11" t="s">
        <v>82</v>
      </c>
      <c r="C62" s="21">
        <v>0</v>
      </c>
    </row>
    <row r="63" spans="1:3" x14ac:dyDescent="0.25">
      <c r="A63" s="195" t="s">
        <v>1208</v>
      </c>
      <c r="B63" s="11" t="s">
        <v>79</v>
      </c>
      <c r="C63" s="21">
        <v>2</v>
      </c>
    </row>
    <row r="64" spans="1:3" x14ac:dyDescent="0.25">
      <c r="A64" s="197"/>
      <c r="B64" s="11" t="s">
        <v>82</v>
      </c>
      <c r="C64" s="21">
        <v>0</v>
      </c>
    </row>
    <row r="65" spans="1:3" x14ac:dyDescent="0.25">
      <c r="A65" s="202" t="s">
        <v>956</v>
      </c>
      <c r="B65" s="203"/>
      <c r="C65" s="29">
        <v>2</v>
      </c>
    </row>
    <row r="66" spans="1:3" x14ac:dyDescent="0.25">
      <c r="A66" s="17"/>
    </row>
  </sheetData>
  <sheetProtection algorithmName="SHA-512" hashValue="wCnZ/lDhWf3e7R2lcgo7KvM3dD6VNsomE3d7tP9597haZI9XJrvAEZPVAfHiG2mdfXkjp1fParnWFxlY9PaE0w==" saltValue="+7neXw30Cog+0HSmCPmH+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88" t="s">
        <v>1222</v>
      </c>
      <c r="B5" s="32" t="s">
        <v>1223</v>
      </c>
      <c r="C5" s="12">
        <v>77</v>
      </c>
      <c r="D5" s="12">
        <v>1</v>
      </c>
      <c r="E5" s="12">
        <v>4</v>
      </c>
      <c r="F5" s="21">
        <v>1</v>
      </c>
    </row>
    <row r="6" spans="1:6" x14ac:dyDescent="0.25">
      <c r="A6" s="190"/>
      <c r="B6" s="32" t="s">
        <v>1224</v>
      </c>
      <c r="C6" s="12">
        <v>40</v>
      </c>
      <c r="D6" s="12">
        <v>2</v>
      </c>
      <c r="E6" s="12">
        <v>0</v>
      </c>
      <c r="F6" s="21">
        <v>1</v>
      </c>
    </row>
    <row r="7" spans="1:6" x14ac:dyDescent="0.25">
      <c r="A7" s="10" t="s">
        <v>1225</v>
      </c>
      <c r="B7" s="32" t="s">
        <v>1226</v>
      </c>
      <c r="C7" s="12">
        <v>2</v>
      </c>
      <c r="D7" s="12">
        <v>0</v>
      </c>
      <c r="E7" s="12">
        <v>0</v>
      </c>
      <c r="F7" s="21">
        <v>0</v>
      </c>
    </row>
    <row r="8" spans="1:6" ht="22.5" x14ac:dyDescent="0.25">
      <c r="A8" s="188" t="s">
        <v>1227</v>
      </c>
      <c r="B8" s="32" t="s">
        <v>1228</v>
      </c>
      <c r="C8" s="12">
        <v>9</v>
      </c>
      <c r="D8" s="12">
        <v>3</v>
      </c>
      <c r="E8" s="12">
        <v>2</v>
      </c>
      <c r="F8" s="21">
        <v>0</v>
      </c>
    </row>
    <row r="9" spans="1:6" x14ac:dyDescent="0.25">
      <c r="A9" s="189"/>
      <c r="B9" s="32" t="s">
        <v>1229</v>
      </c>
      <c r="C9" s="12">
        <v>4</v>
      </c>
      <c r="D9" s="12">
        <v>1</v>
      </c>
      <c r="E9" s="12">
        <v>0</v>
      </c>
      <c r="F9" s="21">
        <v>0</v>
      </c>
    </row>
    <row r="10" spans="1:6" ht="22.5" x14ac:dyDescent="0.25">
      <c r="A10" s="190"/>
      <c r="B10" s="32" t="s">
        <v>1230</v>
      </c>
      <c r="C10" s="12">
        <v>4</v>
      </c>
      <c r="D10" s="12">
        <v>0</v>
      </c>
      <c r="E10" s="12">
        <v>0</v>
      </c>
      <c r="F10" s="21">
        <v>0</v>
      </c>
    </row>
    <row r="11" spans="1:6" ht="22.5" x14ac:dyDescent="0.25">
      <c r="A11" s="188" t="s">
        <v>1231</v>
      </c>
      <c r="B11" s="32" t="s">
        <v>1232</v>
      </c>
      <c r="C11" s="12">
        <v>17</v>
      </c>
      <c r="D11" s="12">
        <v>0</v>
      </c>
      <c r="E11" s="12">
        <v>0</v>
      </c>
      <c r="F11" s="21">
        <v>0</v>
      </c>
    </row>
    <row r="12" spans="1:6" x14ac:dyDescent="0.25">
      <c r="A12" s="189"/>
      <c r="B12" s="32" t="s">
        <v>1233</v>
      </c>
      <c r="C12" s="12">
        <v>8</v>
      </c>
      <c r="D12" s="12">
        <v>1</v>
      </c>
      <c r="E12" s="12">
        <v>0</v>
      </c>
      <c r="F12" s="21">
        <v>1</v>
      </c>
    </row>
    <row r="13" spans="1:6" ht="22.5" x14ac:dyDescent="0.25">
      <c r="A13" s="190"/>
      <c r="B13" s="32" t="s">
        <v>1234</v>
      </c>
      <c r="C13" s="12">
        <v>6</v>
      </c>
      <c r="D13" s="12">
        <v>0</v>
      </c>
      <c r="E13" s="12">
        <v>0</v>
      </c>
      <c r="F13" s="21">
        <v>0</v>
      </c>
    </row>
    <row r="14" spans="1:6" ht="22.5" x14ac:dyDescent="0.25">
      <c r="A14" s="10" t="s">
        <v>1235</v>
      </c>
      <c r="B14" s="32" t="s">
        <v>1236</v>
      </c>
      <c r="C14" s="12">
        <v>4</v>
      </c>
      <c r="D14" s="12">
        <v>0</v>
      </c>
      <c r="E14" s="12">
        <v>0</v>
      </c>
      <c r="F14" s="21">
        <v>0</v>
      </c>
    </row>
    <row r="15" spans="1:6" x14ac:dyDescent="0.25">
      <c r="A15" s="188" t="s">
        <v>1237</v>
      </c>
      <c r="B15" s="32" t="s">
        <v>1238</v>
      </c>
      <c r="C15" s="12">
        <v>354</v>
      </c>
      <c r="D15" s="12">
        <v>40</v>
      </c>
      <c r="E15" s="12">
        <v>20</v>
      </c>
      <c r="F15" s="21">
        <v>0</v>
      </c>
    </row>
    <row r="16" spans="1:6" x14ac:dyDescent="0.25">
      <c r="A16" s="189"/>
      <c r="B16" s="32" t="s">
        <v>1239</v>
      </c>
      <c r="C16" s="12">
        <v>0</v>
      </c>
      <c r="D16" s="12">
        <v>0</v>
      </c>
      <c r="E16" s="12">
        <v>0</v>
      </c>
      <c r="F16" s="21">
        <v>0</v>
      </c>
    </row>
    <row r="17" spans="1:6" x14ac:dyDescent="0.25">
      <c r="A17" s="189"/>
      <c r="B17" s="32" t="s">
        <v>1240</v>
      </c>
      <c r="C17" s="12">
        <v>8</v>
      </c>
      <c r="D17" s="12">
        <v>0</v>
      </c>
      <c r="E17" s="12">
        <v>0</v>
      </c>
      <c r="F17" s="21">
        <v>0</v>
      </c>
    </row>
    <row r="18" spans="1:6" x14ac:dyDescent="0.25">
      <c r="A18" s="189"/>
      <c r="B18" s="32" t="s">
        <v>1241</v>
      </c>
      <c r="C18" s="12">
        <v>0</v>
      </c>
      <c r="D18" s="12">
        <v>1</v>
      </c>
      <c r="E18" s="12">
        <v>0</v>
      </c>
      <c r="F18" s="21">
        <v>0</v>
      </c>
    </row>
    <row r="19" spans="1:6" ht="22.5" x14ac:dyDescent="0.25">
      <c r="A19" s="190"/>
      <c r="B19" s="32" t="s">
        <v>1242</v>
      </c>
      <c r="C19" s="12">
        <v>0</v>
      </c>
      <c r="D19" s="12">
        <v>0</v>
      </c>
      <c r="E19" s="12">
        <v>0</v>
      </c>
      <c r="F19" s="21">
        <v>0</v>
      </c>
    </row>
    <row r="20" spans="1:6" x14ac:dyDescent="0.25">
      <c r="A20" s="10" t="s">
        <v>1243</v>
      </c>
      <c r="B20" s="32" t="s">
        <v>1244</v>
      </c>
      <c r="C20" s="12">
        <v>161</v>
      </c>
      <c r="D20" s="12">
        <v>21</v>
      </c>
      <c r="E20" s="12">
        <v>7</v>
      </c>
      <c r="F20" s="21">
        <v>0</v>
      </c>
    </row>
    <row r="21" spans="1:6" x14ac:dyDescent="0.25">
      <c r="A21" s="10" t="s">
        <v>1245</v>
      </c>
      <c r="B21" s="32" t="s">
        <v>1246</v>
      </c>
      <c r="C21" s="12">
        <v>2</v>
      </c>
      <c r="D21" s="12">
        <v>0</v>
      </c>
      <c r="E21" s="12">
        <v>0</v>
      </c>
      <c r="F21" s="21">
        <v>0</v>
      </c>
    </row>
    <row r="22" spans="1:6" x14ac:dyDescent="0.25">
      <c r="A22" s="202" t="s">
        <v>956</v>
      </c>
      <c r="B22" s="203"/>
      <c r="C22" s="29">
        <v>696</v>
      </c>
      <c r="D22" s="29">
        <v>70</v>
      </c>
      <c r="E22" s="29">
        <v>33</v>
      </c>
      <c r="F22" s="29">
        <v>3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3</v>
      </c>
    </row>
    <row r="26" spans="1:6" x14ac:dyDescent="0.25">
      <c r="A26" s="20" t="s">
        <v>114</v>
      </c>
      <c r="B26" s="15"/>
      <c r="C26" s="21">
        <v>2</v>
      </c>
    </row>
    <row r="27" spans="1:6" x14ac:dyDescent="0.25">
      <c r="A27" s="20" t="s">
        <v>1080</v>
      </c>
      <c r="B27" s="15"/>
      <c r="C27" s="21">
        <v>1</v>
      </c>
    </row>
    <row r="28" spans="1:6" x14ac:dyDescent="0.25">
      <c r="A28" s="202" t="s">
        <v>956</v>
      </c>
      <c r="B28" s="203"/>
      <c r="C28" s="29">
        <v>6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5</v>
      </c>
    </row>
    <row r="33" spans="1:3" x14ac:dyDescent="0.25">
      <c r="A33" s="20" t="s">
        <v>1249</v>
      </c>
      <c r="B33" s="15"/>
      <c r="C33" s="21">
        <v>21</v>
      </c>
    </row>
    <row r="34" spans="1:3" x14ac:dyDescent="0.25">
      <c r="A34" s="20" t="s">
        <v>82</v>
      </c>
      <c r="B34" s="15"/>
      <c r="C34" s="21">
        <v>1</v>
      </c>
    </row>
    <row r="35" spans="1:3" x14ac:dyDescent="0.25">
      <c r="A35" s="202" t="s">
        <v>956</v>
      </c>
      <c r="B35" s="203"/>
      <c r="C35" s="29">
        <v>27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/>
    </row>
    <row r="40" spans="1:3" x14ac:dyDescent="0.25">
      <c r="A40" s="20" t="s">
        <v>1252</v>
      </c>
      <c r="B40" s="15"/>
      <c r="C40" s="22"/>
    </row>
    <row r="41" spans="1:3" x14ac:dyDescent="0.25">
      <c r="A41" s="202" t="s">
        <v>956</v>
      </c>
      <c r="B41" s="203"/>
      <c r="C41" s="34"/>
    </row>
    <row r="42" spans="1:3" x14ac:dyDescent="0.25">
      <c r="A42" s="17"/>
    </row>
  </sheetData>
  <sheetProtection algorithmName="SHA-512" hashValue="CjifU6DPj1pWijj6NZEB1LXU+ngLETERXSrc4Ojvz2IEj7V+/F36CrTpBxENvsAlZCR2eoyNNoTzAfRJW2OIog==" saltValue="K8G01bQElLv9NPOn6tcTN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8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89"/>
      <c r="B7" s="32" t="s">
        <v>1048</v>
      </c>
      <c r="C7" s="39">
        <v>2</v>
      </c>
      <c r="D7" s="39">
        <v>0</v>
      </c>
      <c r="E7" s="39">
        <v>5</v>
      </c>
      <c r="F7" s="39">
        <v>18</v>
      </c>
      <c r="G7" s="39">
        <v>0</v>
      </c>
      <c r="H7" s="39">
        <v>8</v>
      </c>
      <c r="I7" s="39">
        <v>0</v>
      </c>
      <c r="J7" s="39">
        <v>0</v>
      </c>
      <c r="K7" s="39">
        <v>0</v>
      </c>
      <c r="L7" s="40">
        <v>0</v>
      </c>
    </row>
    <row r="8" spans="1:12" x14ac:dyDescent="0.25">
      <c r="A8" s="189"/>
      <c r="B8" s="32" t="s">
        <v>1266</v>
      </c>
      <c r="C8" s="39">
        <v>0</v>
      </c>
      <c r="D8" s="39">
        <v>0</v>
      </c>
      <c r="E8" s="39">
        <v>1</v>
      </c>
      <c r="F8" s="39">
        <v>0</v>
      </c>
      <c r="G8" s="39">
        <v>0</v>
      </c>
      <c r="H8" s="39">
        <v>1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25">
      <c r="A9" s="190"/>
      <c r="B9" s="32" t="s">
        <v>1267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88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89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89"/>
      <c r="B12" s="32" t="s">
        <v>1271</v>
      </c>
      <c r="C12" s="39">
        <v>0</v>
      </c>
      <c r="D12" s="39">
        <v>0</v>
      </c>
      <c r="E12" s="39">
        <v>2</v>
      </c>
      <c r="F12" s="39">
        <v>2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189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89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89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89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89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89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89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89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89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89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89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89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89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89"/>
      <c r="B26" s="32" t="s">
        <v>1285</v>
      </c>
      <c r="C26" s="39">
        <v>0</v>
      </c>
      <c r="D26" s="39">
        <v>0</v>
      </c>
      <c r="E26" s="39">
        <v>0</v>
      </c>
      <c r="F26" s="39">
        <v>1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89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89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89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89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89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89"/>
      <c r="B32" s="32" t="s">
        <v>1291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89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89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89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89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89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89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89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89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89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89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89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89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89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89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89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89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89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89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89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89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89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89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89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89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89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89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89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89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89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89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89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89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89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89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89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89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89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89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89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89"/>
      <c r="B72" s="32" t="s">
        <v>1331</v>
      </c>
      <c r="C72" s="39">
        <v>1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89"/>
      <c r="B73" s="32" t="s">
        <v>1332</v>
      </c>
      <c r="C73" s="39">
        <v>0</v>
      </c>
      <c r="D73" s="39">
        <v>0</v>
      </c>
      <c r="E73" s="39">
        <v>1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89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89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89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89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89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89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89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89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89"/>
      <c r="B82" s="32" t="s">
        <v>1341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89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89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89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89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89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89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89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89"/>
      <c r="B90" s="32" t="s">
        <v>1349</v>
      </c>
      <c r="C90" s="39">
        <v>0</v>
      </c>
      <c r="D90" s="39">
        <v>0</v>
      </c>
      <c r="E90" s="39">
        <v>1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89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89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89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89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89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89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89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89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89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89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89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89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89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89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89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89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89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89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89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89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89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89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89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89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89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89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89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89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89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89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89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89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89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89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89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89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89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89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89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89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89"/>
      <c r="B131" s="32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189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89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89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89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89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89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89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89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89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89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89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89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89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89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89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89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89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89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89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89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89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89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89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89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89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89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89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89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89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89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89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89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89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89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89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89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89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89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89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89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89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89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89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89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89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89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89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89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89"/>
      <c r="B180" s="32" t="s">
        <v>1439</v>
      </c>
      <c r="C180" s="39">
        <v>0</v>
      </c>
      <c r="D180" s="39">
        <v>0</v>
      </c>
      <c r="E180" s="39">
        <v>0</v>
      </c>
      <c r="F180" s="39">
        <v>15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89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89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89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89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89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89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89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89"/>
      <c r="B188" s="32" t="s">
        <v>1447</v>
      </c>
      <c r="C188" s="39">
        <v>1</v>
      </c>
      <c r="D188" s="39">
        <v>0</v>
      </c>
      <c r="E188" s="39">
        <v>0</v>
      </c>
      <c r="F188" s="39">
        <v>0</v>
      </c>
      <c r="G188" s="39">
        <v>0</v>
      </c>
      <c r="H188" s="39">
        <v>2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89"/>
      <c r="B189" s="32" t="s">
        <v>1448</v>
      </c>
      <c r="C189" s="39">
        <v>0</v>
      </c>
      <c r="D189" s="39">
        <v>0</v>
      </c>
      <c r="E189" s="39">
        <v>1</v>
      </c>
      <c r="F189" s="39">
        <v>0</v>
      </c>
      <c r="G189" s="39">
        <v>0</v>
      </c>
      <c r="H189" s="39">
        <v>3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189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89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89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89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89"/>
      <c r="B194" s="32" t="s">
        <v>1453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89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89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89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89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89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89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89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89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89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89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89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89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89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89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89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89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89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89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89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89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89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89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89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89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89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89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89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89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89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89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89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89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89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89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89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89"/>
      <c r="B230" s="32" t="s">
        <v>1489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89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89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89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89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89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89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89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89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89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89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89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89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89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89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89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89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89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89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89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89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89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89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89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89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89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89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89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89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89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89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0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88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89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89"/>
      <c r="B264" s="32" t="s">
        <v>1524</v>
      </c>
      <c r="C264" s="39">
        <v>2</v>
      </c>
      <c r="D264" s="39">
        <v>0</v>
      </c>
      <c r="E264" s="39">
        <v>1</v>
      </c>
      <c r="F264" s="39">
        <v>0</v>
      </c>
      <c r="G264" s="39">
        <v>0</v>
      </c>
      <c r="H264" s="39">
        <v>4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189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89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89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89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89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89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89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89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1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89"/>
      <c r="B273" s="32" t="s">
        <v>967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89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89"/>
      <c r="B275" s="32" t="s">
        <v>1534</v>
      </c>
      <c r="C275" s="39">
        <v>0</v>
      </c>
      <c r="D275" s="39">
        <v>0</v>
      </c>
      <c r="E275" s="39">
        <v>0</v>
      </c>
      <c r="F275" s="39">
        <v>6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89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89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89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89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89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89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89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89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89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89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89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89"/>
      <c r="B287" s="32" t="s">
        <v>926</v>
      </c>
      <c r="C287" s="39">
        <v>0</v>
      </c>
      <c r="D287" s="39">
        <v>0</v>
      </c>
      <c r="E287" s="39">
        <v>1</v>
      </c>
      <c r="F287" s="39">
        <v>0</v>
      </c>
      <c r="G287" s="39">
        <v>0</v>
      </c>
      <c r="H287" s="39">
        <v>1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89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89"/>
      <c r="B289" s="32" t="s">
        <v>1546</v>
      </c>
      <c r="C289" s="39">
        <v>0</v>
      </c>
      <c r="D289" s="39">
        <v>0</v>
      </c>
      <c r="E289" s="39">
        <v>3</v>
      </c>
      <c r="F289" s="39">
        <v>12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89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89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89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89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0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88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89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5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89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89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89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4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89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1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89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89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89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89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89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1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89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89"/>
      <c r="B307" s="32" t="s">
        <v>980</v>
      </c>
      <c r="C307" s="39">
        <v>0</v>
      </c>
      <c r="D307" s="39">
        <v>0</v>
      </c>
      <c r="E307" s="39">
        <v>5</v>
      </c>
      <c r="F307" s="39">
        <v>0</v>
      </c>
      <c r="G307" s="39">
        <v>0</v>
      </c>
      <c r="H307" s="39">
        <v>0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89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89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1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89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0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jXpq3A01mcvGILcfui4xcRTgKz+Nu3WF3af3eBIdt74DXb9/LpZzenfYPZK6RkAGWD8b/UHlJrVIAgCEUrH6Uw==" saltValue="xRrqdLzC9ESVEklPHYnAn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5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88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89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89"/>
      <c r="B7" s="11" t="s">
        <v>1574</v>
      </c>
      <c r="C7" s="12">
        <v>1</v>
      </c>
      <c r="D7" s="12">
        <v>2</v>
      </c>
      <c r="E7" s="13">
        <v>-0.5</v>
      </c>
    </row>
    <row r="8" spans="1:5" x14ac:dyDescent="0.25">
      <c r="A8" s="189"/>
      <c r="B8" s="11" t="s">
        <v>1575</v>
      </c>
      <c r="C8" s="12">
        <v>2</v>
      </c>
      <c r="D8" s="12">
        <v>12</v>
      </c>
      <c r="E8" s="13">
        <v>-0.83333333333333304</v>
      </c>
    </row>
    <row r="9" spans="1:5" x14ac:dyDescent="0.25">
      <c r="A9" s="189"/>
      <c r="B9" s="11" t="s">
        <v>1576</v>
      </c>
      <c r="C9" s="12">
        <v>1</v>
      </c>
      <c r="D9" s="12">
        <v>0</v>
      </c>
      <c r="E9" s="13">
        <v>1</v>
      </c>
    </row>
    <row r="10" spans="1:5" x14ac:dyDescent="0.25">
      <c r="A10" s="189"/>
      <c r="B10" s="11" t="s">
        <v>1577</v>
      </c>
      <c r="C10" s="12">
        <v>1</v>
      </c>
      <c r="D10" s="12">
        <v>1</v>
      </c>
      <c r="E10" s="13">
        <v>0</v>
      </c>
    </row>
    <row r="11" spans="1:5" x14ac:dyDescent="0.25">
      <c r="A11" s="189"/>
      <c r="B11" s="11" t="s">
        <v>1578</v>
      </c>
      <c r="C11" s="12">
        <v>48</v>
      </c>
      <c r="D11" s="12">
        <v>28</v>
      </c>
      <c r="E11" s="13">
        <v>0.71428571428571397</v>
      </c>
    </row>
    <row r="12" spans="1:5" x14ac:dyDescent="0.25">
      <c r="A12" s="189"/>
      <c r="B12" s="11" t="s">
        <v>1579</v>
      </c>
      <c r="C12" s="12">
        <v>66</v>
      </c>
      <c r="D12" s="12">
        <v>32</v>
      </c>
      <c r="E12" s="13">
        <v>1.0625</v>
      </c>
    </row>
    <row r="13" spans="1:5" x14ac:dyDescent="0.25">
      <c r="A13" s="189"/>
      <c r="B13" s="11" t="s">
        <v>1580</v>
      </c>
      <c r="C13" s="12">
        <v>3</v>
      </c>
      <c r="D13" s="12">
        <v>16</v>
      </c>
      <c r="E13" s="13">
        <v>-0.8125</v>
      </c>
    </row>
    <row r="14" spans="1:5" x14ac:dyDescent="0.25">
      <c r="A14" s="189"/>
      <c r="B14" s="11" t="s">
        <v>1581</v>
      </c>
      <c r="C14" s="12">
        <v>14</v>
      </c>
      <c r="D14" s="12">
        <v>15</v>
      </c>
      <c r="E14" s="13">
        <v>-6.6666666666666693E-2</v>
      </c>
    </row>
    <row r="15" spans="1:5" x14ac:dyDescent="0.25">
      <c r="A15" s="189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0"/>
      <c r="B16" s="11" t="s">
        <v>111</v>
      </c>
      <c r="C16" s="12">
        <v>73</v>
      </c>
      <c r="D16" s="12">
        <v>39</v>
      </c>
      <c r="E16" s="13">
        <v>0.87179487179487203</v>
      </c>
    </row>
    <row r="17" spans="1:1" x14ac:dyDescent="0.25">
      <c r="A17" s="17"/>
    </row>
  </sheetData>
  <sheetProtection algorithmName="SHA-512" hashValue="nENqJapqTeyFRAsrUOw1CQCott+2zRn1jiYw4Lk5GXUj01GUmQ3Lm/uNEluXypVs7HSEgxDXOz4LpvrGLvB64g==" saltValue="/CYaYgraeGV1ms74rjPVA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2</v>
      </c>
      <c r="E5" s="13">
        <v>-1</v>
      </c>
    </row>
    <row r="6" spans="1:5" x14ac:dyDescent="0.25">
      <c r="A6" s="10" t="s">
        <v>1587</v>
      </c>
      <c r="B6" s="11" t="s">
        <v>1588</v>
      </c>
      <c r="C6" s="12">
        <v>52</v>
      </c>
      <c r="D6" s="12">
        <v>43</v>
      </c>
      <c r="E6" s="13">
        <v>0.209302325581395</v>
      </c>
    </row>
    <row r="7" spans="1:5" ht="22.5" x14ac:dyDescent="0.25">
      <c r="A7" s="10" t="s">
        <v>1589</v>
      </c>
      <c r="B7" s="11" t="s">
        <v>1590</v>
      </c>
      <c r="C7" s="12">
        <v>24</v>
      </c>
      <c r="D7" s="12">
        <v>23</v>
      </c>
      <c r="E7" s="13">
        <v>4.3478260869565202E-2</v>
      </c>
    </row>
    <row r="8" spans="1:5" ht="22.5" x14ac:dyDescent="0.25">
      <c r="A8" s="10" t="s">
        <v>1591</v>
      </c>
      <c r="B8" s="11" t="s">
        <v>1592</v>
      </c>
      <c r="C8" s="12">
        <v>0</v>
      </c>
      <c r="D8" s="12">
        <v>0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2">
        <v>9</v>
      </c>
      <c r="D9" s="12">
        <v>2</v>
      </c>
      <c r="E9" s="13">
        <v>3.5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101</v>
      </c>
      <c r="D11" s="12">
        <v>59</v>
      </c>
      <c r="E11" s="13">
        <v>0.71186440677966101</v>
      </c>
    </row>
    <row r="12" spans="1:5" x14ac:dyDescent="0.25">
      <c r="A12" s="10" t="s">
        <v>1598</v>
      </c>
      <c r="B12" s="15"/>
      <c r="C12" s="12">
        <v>121</v>
      </c>
      <c r="D12" s="12">
        <v>117</v>
      </c>
      <c r="E12" s="13">
        <v>3.4188034188034198E-2</v>
      </c>
    </row>
    <row r="13" spans="1:5" x14ac:dyDescent="0.25">
      <c r="A13" s="188" t="s">
        <v>1599</v>
      </c>
      <c r="B13" s="11" t="s">
        <v>1600</v>
      </c>
      <c r="C13" s="12">
        <v>8</v>
      </c>
      <c r="D13" s="12">
        <v>3</v>
      </c>
      <c r="E13" s="13">
        <v>1.6666666666666701</v>
      </c>
    </row>
    <row r="14" spans="1:5" x14ac:dyDescent="0.25">
      <c r="A14" s="190"/>
      <c r="B14" s="11" t="s">
        <v>1601</v>
      </c>
      <c r="C14" s="12">
        <v>0</v>
      </c>
      <c r="D14" s="12">
        <v>0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95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25">
      <c r="A18" s="196"/>
      <c r="B18" s="11" t="s">
        <v>1605</v>
      </c>
      <c r="C18" s="12">
        <v>131</v>
      </c>
      <c r="D18" s="12">
        <v>135</v>
      </c>
      <c r="E18" s="21">
        <v>23</v>
      </c>
    </row>
    <row r="19" spans="1:5" x14ac:dyDescent="0.25">
      <c r="A19" s="196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96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96"/>
      <c r="B21" s="11" t="s">
        <v>1608</v>
      </c>
      <c r="C21" s="12">
        <v>77</v>
      </c>
      <c r="D21" s="12">
        <v>58</v>
      </c>
      <c r="E21" s="21">
        <v>6</v>
      </c>
    </row>
    <row r="22" spans="1:5" x14ac:dyDescent="0.25">
      <c r="A22" s="196"/>
      <c r="B22" s="11" t="s">
        <v>983</v>
      </c>
      <c r="C22" s="12">
        <v>697</v>
      </c>
      <c r="D22" s="12">
        <v>809</v>
      </c>
      <c r="E22" s="21">
        <v>5</v>
      </c>
    </row>
    <row r="23" spans="1:5" x14ac:dyDescent="0.25">
      <c r="A23" s="196"/>
      <c r="B23" s="11" t="s">
        <v>1609</v>
      </c>
      <c r="C23" s="12">
        <v>0</v>
      </c>
      <c r="D23" s="12">
        <v>0</v>
      </c>
      <c r="E23" s="21">
        <v>0</v>
      </c>
    </row>
    <row r="24" spans="1:5" x14ac:dyDescent="0.25">
      <c r="A24" s="196"/>
      <c r="B24" s="11" t="s">
        <v>1610</v>
      </c>
      <c r="C24" s="12">
        <v>0</v>
      </c>
      <c r="D24" s="12">
        <v>0</v>
      </c>
      <c r="E24" s="21">
        <v>0</v>
      </c>
    </row>
    <row r="25" spans="1:5" x14ac:dyDescent="0.25">
      <c r="A25" s="196"/>
      <c r="B25" s="11" t="s">
        <v>1611</v>
      </c>
      <c r="C25" s="12">
        <v>0</v>
      </c>
      <c r="D25" s="12">
        <v>0</v>
      </c>
      <c r="E25" s="21">
        <v>0</v>
      </c>
    </row>
    <row r="26" spans="1:5" x14ac:dyDescent="0.25">
      <c r="A26" s="196"/>
      <c r="B26" s="11" t="s">
        <v>1612</v>
      </c>
      <c r="C26" s="12">
        <v>621</v>
      </c>
      <c r="D26" s="12">
        <v>621</v>
      </c>
      <c r="E26" s="21">
        <v>0</v>
      </c>
    </row>
    <row r="27" spans="1:5" x14ac:dyDescent="0.25">
      <c r="A27" s="196"/>
      <c r="B27" s="11" t="s">
        <v>1613</v>
      </c>
      <c r="C27" s="12">
        <v>0</v>
      </c>
      <c r="D27" s="12">
        <v>0</v>
      </c>
      <c r="E27" s="21">
        <v>0</v>
      </c>
    </row>
    <row r="28" spans="1:5" x14ac:dyDescent="0.25">
      <c r="A28" s="196"/>
      <c r="B28" s="11" t="s">
        <v>1614</v>
      </c>
      <c r="C28" s="12">
        <v>66</v>
      </c>
      <c r="D28" s="12">
        <v>66</v>
      </c>
      <c r="E28" s="21">
        <v>0</v>
      </c>
    </row>
    <row r="29" spans="1:5" x14ac:dyDescent="0.25">
      <c r="A29" s="196"/>
      <c r="B29" s="11" t="s">
        <v>1615</v>
      </c>
      <c r="C29" s="12">
        <v>176</v>
      </c>
      <c r="D29" s="12">
        <v>0</v>
      </c>
      <c r="E29" s="21">
        <v>176</v>
      </c>
    </row>
    <row r="30" spans="1:5" x14ac:dyDescent="0.25">
      <c r="A30" s="197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14iQX0S01i3Ye9GOyKmwaa1f3tD0H6/2s3Wbjs0xHvylGEB8CiJLOmhItybFw6s9OK8ZGYcKQSRfipG+8hTMEA==" saltValue="2VPDGsmnLiY0rn1eYLQIx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4B38-3F94-42F5-A8E9-AAA20C4ACF0E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13" t="s">
        <v>1745</v>
      </c>
      <c r="D1" s="213"/>
      <c r="E1" s="213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6"/>
      <c r="AA2" s="206"/>
      <c r="AB2" s="206"/>
      <c r="AC2" s="206"/>
      <c r="AH2" s="206"/>
      <c r="AI2" s="206"/>
      <c r="AJ2" s="206"/>
      <c r="AK2" s="206"/>
      <c r="AV2" s="212"/>
      <c r="AW2" s="212"/>
      <c r="AX2" s="212"/>
      <c r="AY2" s="212"/>
      <c r="AZ2" s="212"/>
      <c r="BA2" s="212"/>
      <c r="BK2" s="212" t="s">
        <v>1746</v>
      </c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CL2" s="104"/>
    </row>
    <row r="3" spans="1:93" s="103" customFormat="1" ht="11.25" x14ac:dyDescent="0.25">
      <c r="Z3" s="206" t="s">
        <v>1747</v>
      </c>
      <c r="AA3" s="206"/>
      <c r="AB3" s="206"/>
      <c r="AC3" s="206"/>
      <c r="AH3" s="206" t="s">
        <v>1748</v>
      </c>
      <c r="AI3" s="206"/>
      <c r="AJ3" s="206"/>
      <c r="AK3" s="206"/>
      <c r="AV3" s="212" t="s">
        <v>1079</v>
      </c>
      <c r="AW3" s="212"/>
      <c r="AX3" s="212"/>
      <c r="AY3" s="212"/>
      <c r="AZ3" s="212"/>
      <c r="BA3" s="212"/>
      <c r="CL3" s="104"/>
    </row>
    <row r="4" spans="1:93" s="105" customFormat="1" ht="21.75" customHeight="1" x14ac:dyDescent="0.25">
      <c r="C4" s="206" t="s">
        <v>13</v>
      </c>
      <c r="D4" s="206"/>
      <c r="E4" s="206"/>
      <c r="I4" s="206" t="s">
        <v>40</v>
      </c>
      <c r="J4" s="206"/>
      <c r="K4" s="206"/>
      <c r="L4" s="206"/>
      <c r="M4" s="206"/>
      <c r="Q4" s="206" t="s">
        <v>1749</v>
      </c>
      <c r="R4" s="206"/>
      <c r="S4" s="206"/>
      <c r="T4" s="206"/>
      <c r="U4" s="206"/>
      <c r="V4" s="206"/>
      <c r="AP4" s="206" t="s">
        <v>1750</v>
      </c>
      <c r="AQ4" s="206"/>
      <c r="AR4" s="206"/>
      <c r="BE4" s="206" t="s">
        <v>1079</v>
      </c>
      <c r="BF4" s="206"/>
      <c r="BG4" s="206"/>
      <c r="BK4" s="207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09" t="s">
        <v>1757</v>
      </c>
      <c r="BT4" s="209" t="s">
        <v>1758</v>
      </c>
      <c r="BU4" s="209" t="s">
        <v>289</v>
      </c>
      <c r="BV4" s="210"/>
      <c r="BY4" s="211" t="s">
        <v>168</v>
      </c>
      <c r="BZ4" s="211"/>
      <c r="CA4" s="211"/>
      <c r="CF4" s="206" t="s">
        <v>1759</v>
      </c>
      <c r="CG4" s="206"/>
      <c r="CL4" s="206" t="s">
        <v>48</v>
      </c>
      <c r="CM4" s="206"/>
      <c r="CN4" s="206"/>
      <c r="CO4" s="206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07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09" t="s">
        <v>111</v>
      </c>
      <c r="BK5" s="207"/>
      <c r="BL5" s="208"/>
      <c r="BM5" s="208"/>
      <c r="BN5" s="208"/>
      <c r="BO5" s="208"/>
      <c r="BP5" s="208"/>
      <c r="BQ5" s="208"/>
      <c r="BR5" s="208"/>
      <c r="BS5" s="209"/>
      <c r="BT5" s="209"/>
      <c r="BU5" s="209"/>
      <c r="BV5" s="210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07"/>
      <c r="AW6" s="208"/>
      <c r="AX6" s="208"/>
      <c r="AY6" s="208"/>
      <c r="AZ6" s="208"/>
      <c r="BA6" s="209"/>
      <c r="BE6" s="111" t="s">
        <v>113</v>
      </c>
      <c r="BF6" s="110" t="s">
        <v>114</v>
      </c>
      <c r="BG6" s="112" t="s">
        <v>1777</v>
      </c>
      <c r="BK6" s="207"/>
      <c r="BL6" s="208"/>
      <c r="BM6" s="208"/>
      <c r="BN6" s="208"/>
      <c r="BO6" s="208"/>
      <c r="BP6" s="208"/>
      <c r="BQ6" s="208"/>
      <c r="BR6" s="208"/>
      <c r="BS6" s="209"/>
      <c r="BT6" s="209"/>
      <c r="BU6" s="209"/>
      <c r="BV6" s="210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7940</v>
      </c>
      <c r="D7" s="119">
        <f>SUM(DatosGenerales!C15:C19)</f>
        <v>1735</v>
      </c>
      <c r="E7" s="118">
        <f>SUM(DatosGenerales!C12:C14)</f>
        <v>5322</v>
      </c>
      <c r="I7" s="120">
        <f>DatosGenerales!C31</f>
        <v>1739</v>
      </c>
      <c r="J7" s="119">
        <f>DatosGenerales!C32</f>
        <v>135</v>
      </c>
      <c r="K7" s="118">
        <f>SUM(DatosGenerales!C33:C34)</f>
        <v>337</v>
      </c>
      <c r="L7" s="119">
        <f>DatosGenerales!C36</f>
        <v>1008</v>
      </c>
      <c r="M7" s="118">
        <f>DatosGenerales!C95</f>
        <v>887</v>
      </c>
      <c r="N7" s="121">
        <f>L7-M7</f>
        <v>121</v>
      </c>
      <c r="O7" s="121"/>
      <c r="Q7" s="120">
        <f>DatosGenerales!C36</f>
        <v>1008</v>
      </c>
      <c r="R7" s="119">
        <f>DatosGenerales!C49</f>
        <v>656</v>
      </c>
      <c r="S7" s="119">
        <f>DatosGenerales!C50</f>
        <v>20</v>
      </c>
      <c r="T7" s="119">
        <f>DatosGenerales!C62</f>
        <v>11</v>
      </c>
      <c r="U7" s="119">
        <f>DatosGenerales!C78</f>
        <v>1</v>
      </c>
      <c r="V7" s="122">
        <f>SUM(Q7:U7)</f>
        <v>1696</v>
      </c>
      <c r="Z7" s="120">
        <f>SUM(DatosGenerales!C106,DatosGenerales!C107,DatosGenerales!C109)</f>
        <v>634</v>
      </c>
      <c r="AA7" s="119">
        <f>SUM(DatosGenerales!C108,DatosGenerales!C110)</f>
        <v>81</v>
      </c>
      <c r="AB7" s="119">
        <f>DatosGenerales!C106</f>
        <v>163</v>
      </c>
      <c r="AC7" s="122">
        <f>DatosGenerales!C107</f>
        <v>462</v>
      </c>
      <c r="AH7" s="120">
        <f>SUM(DatosGenerales!C115,DatosGenerales!C116,DatosGenerales!C118)</f>
        <v>60</v>
      </c>
      <c r="AI7" s="119">
        <f>SUM(DatosGenerales!C117,DatosGenerales!C119)</f>
        <v>5</v>
      </c>
      <c r="AJ7" s="119">
        <f>DatosGenerales!C115</f>
        <v>27</v>
      </c>
      <c r="AK7" s="122">
        <f>DatosGenerales!C116</f>
        <v>33</v>
      </c>
      <c r="AP7" s="120">
        <f>SUM(DatosGenerales!C135:C136)</f>
        <v>77</v>
      </c>
      <c r="AQ7" s="119">
        <f>SUM(DatosGenerales!C137:C138)</f>
        <v>0</v>
      </c>
      <c r="AR7" s="122">
        <f>SUM(DatosGenerales!C139:C140)</f>
        <v>1</v>
      </c>
      <c r="AV7" s="120">
        <f>DatosGenerales!C145</f>
        <v>7</v>
      </c>
      <c r="AW7" s="119">
        <f>DatosGenerales!C146</f>
        <v>31</v>
      </c>
      <c r="AX7" s="119">
        <f>DatosGenerales!C147</f>
        <v>2</v>
      </c>
      <c r="AY7" s="119">
        <f>DatosGenerales!C148</f>
        <v>1</v>
      </c>
      <c r="AZ7" s="119">
        <f>DatosGenerales!C149</f>
        <v>30</v>
      </c>
      <c r="BA7" s="122">
        <f>DatosGenerales!C150</f>
        <v>3</v>
      </c>
      <c r="BE7" s="120">
        <f>DatosGenerales!C151</f>
        <v>39</v>
      </c>
      <c r="BF7" s="119">
        <f>DatosGenerales!C152</f>
        <v>40</v>
      </c>
      <c r="BG7" s="122">
        <f>DatosGenerales!C154</f>
        <v>12</v>
      </c>
      <c r="BK7" s="120">
        <f>SUM(DatosGenerales!C297:C311)</f>
        <v>1507</v>
      </c>
      <c r="BL7" s="119">
        <f>SUM(DatosGenerales!C294:C296)</f>
        <v>22</v>
      </c>
      <c r="BM7" s="119">
        <f>SUM(DatosGenerales!C312:C344)</f>
        <v>395</v>
      </c>
      <c r="BN7" s="119">
        <f>SUM(DatosGenerales!C289)</f>
        <v>9</v>
      </c>
      <c r="BO7" s="119">
        <f>SUM(DatosGenerales!C356:C364)</f>
        <v>38</v>
      </c>
      <c r="BP7" s="119">
        <f>SUM(DatosGenerales!C286:C288)</f>
        <v>53</v>
      </c>
      <c r="BQ7" s="119">
        <f>SUM(DatosGenerales!C345:C355)</f>
        <v>19</v>
      </c>
      <c r="BR7" s="119">
        <f>SUM(DatosGenerales!C290:C292)</f>
        <v>28</v>
      </c>
      <c r="BS7" s="122">
        <f>SUM(DatosGenerales!C283:C285)</f>
        <v>437</v>
      </c>
      <c r="BT7" s="122">
        <f>SUM(DatosGenerales!C293)</f>
        <v>0</v>
      </c>
      <c r="BU7" s="122">
        <f>SUM(DatosGenerales!C365:C377)</f>
        <v>3</v>
      </c>
      <c r="BY7" s="120">
        <f>DatosGenerales!C246</f>
        <v>0</v>
      </c>
      <c r="BZ7" s="119">
        <f>DatosGenerales!C247</f>
        <v>0</v>
      </c>
      <c r="CA7" s="122">
        <f>DatosGenerales!C248</f>
        <v>33</v>
      </c>
      <c r="CF7" s="120">
        <f>DatosDiscapacidad!C5</f>
        <v>0</v>
      </c>
      <c r="CG7" s="122">
        <f>DatosDiscapacidad!C11</f>
        <v>101</v>
      </c>
      <c r="CM7" s="120">
        <f>DatosGenerales!C40</f>
        <v>3330</v>
      </c>
      <c r="CN7" s="122">
        <f>DatosGenerales!C41</f>
        <v>1114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496</v>
      </c>
      <c r="BL53" s="130">
        <f>SUM(DatosGenerales!C311,DatosGenerales!C300,DatosGenerales!C309)</f>
        <v>589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18</v>
      </c>
      <c r="BL66" s="130">
        <f>SUM(DatosGenerales!C299:C300)</f>
        <v>614</v>
      </c>
      <c r="BM66" s="130">
        <f>SUM(DatosGenerales!C308:C309)</f>
        <v>453</v>
      </c>
      <c r="BN66" s="130"/>
      <c r="BO66" s="117"/>
      <c r="BP66" s="117"/>
      <c r="BQ66" s="117"/>
      <c r="BR66" s="117"/>
      <c r="BS66" s="117"/>
    </row>
  </sheetData>
  <sheetProtection algorithmName="SHA-512" hashValue="waCWyPOYMPAGqImsUskXAM3qtvbClYpH70p4ivK4+z2O9D9mZnWZXqLjO6Pdf4BWhNSIaqub0XaKWtnvIu6wvA==" saltValue="J7NazZ4LwWuMfP/ifw4U6Q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8665-3D6A-486D-8A70-8C3A52B5B7C4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2zwnRINoJbxTuMgzmzXROV9m1bUMSHhJAzrD5GX5rYWlwVNrgjOsyJ90GvvWCqm0X1xyvq07J312uacWeDg1Hg==" saltValue="cKkj+5F79QU8z2ofKO/yM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49C5-435C-469E-AC1F-F7E961F638DD}">
  <sheetPr codeName="Hoja18"/>
  <dimension ref="A1:BM13"/>
  <sheetViews>
    <sheetView showGridLines="0" topLeftCell="A11" zoomScaleNormal="10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6" t="s">
        <v>1247</v>
      </c>
      <c r="M4" s="206"/>
      <c r="N4" s="206"/>
      <c r="O4" s="206"/>
      <c r="P4" s="206"/>
      <c r="Q4" s="233"/>
      <c r="R4" s="233"/>
      <c r="V4" s="206" t="s">
        <v>1808</v>
      </c>
      <c r="W4" s="206"/>
      <c r="X4" s="206"/>
      <c r="Y4" s="206"/>
      <c r="Z4" s="206"/>
      <c r="AA4" s="206"/>
      <c r="AB4" s="206"/>
      <c r="AC4" s="206"/>
      <c r="AD4" s="206"/>
      <c r="AI4" s="206" t="s">
        <v>1809</v>
      </c>
      <c r="AJ4" s="233"/>
      <c r="AK4" s="233"/>
      <c r="AL4" s="233"/>
      <c r="AM4" s="233"/>
      <c r="AN4" s="233"/>
      <c r="AO4" s="233"/>
      <c r="AP4" s="233"/>
      <c r="AQ4" s="233"/>
      <c r="AR4" s="233"/>
      <c r="AT4" s="206" t="s">
        <v>1810</v>
      </c>
      <c r="AU4" s="206"/>
      <c r="AV4" s="233"/>
      <c r="AW4" s="233"/>
      <c r="AX4" s="233"/>
      <c r="AY4" s="233"/>
      <c r="AZ4" s="233"/>
      <c r="BA4" s="233"/>
      <c r="BB4" s="233"/>
      <c r="BC4" s="137"/>
      <c r="BD4" s="137"/>
      <c r="BE4" s="206" t="s">
        <v>1811</v>
      </c>
      <c r="BF4" s="233"/>
      <c r="BG4" s="233"/>
      <c r="BH4" s="233"/>
      <c r="BI4" s="233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5" t="s">
        <v>245</v>
      </c>
      <c r="D6" s="138" t="s">
        <v>20</v>
      </c>
      <c r="E6" s="228" t="s">
        <v>114</v>
      </c>
      <c r="F6" s="229"/>
      <c r="G6" s="138" t="s">
        <v>1012</v>
      </c>
      <c r="I6" s="101"/>
      <c r="L6" s="230" t="s">
        <v>82</v>
      </c>
      <c r="M6" s="231" t="s">
        <v>1812</v>
      </c>
      <c r="N6" s="231" t="s">
        <v>1813</v>
      </c>
      <c r="O6" s="232" t="s">
        <v>1005</v>
      </c>
      <c r="P6" s="232"/>
      <c r="Q6" s="232" t="s">
        <v>1008</v>
      </c>
      <c r="R6" s="232"/>
      <c r="AF6" s="103"/>
      <c r="AQ6" s="103"/>
    </row>
    <row r="7" spans="1:65" s="105" customFormat="1" ht="35.25" customHeight="1" x14ac:dyDescent="0.25">
      <c r="C7" s="226"/>
      <c r="D7" s="139"/>
      <c r="E7" s="140" t="s">
        <v>1010</v>
      </c>
      <c r="F7" s="141" t="s">
        <v>1011</v>
      </c>
      <c r="G7" s="139"/>
      <c r="I7" s="101"/>
      <c r="L7" s="230"/>
      <c r="M7" s="231"/>
      <c r="N7" s="231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4" t="s">
        <v>1666</v>
      </c>
      <c r="AU7" s="215"/>
      <c r="AV7" s="214" t="s">
        <v>1816</v>
      </c>
      <c r="AW7" s="215" t="s">
        <v>1816</v>
      </c>
      <c r="AX7" s="214" t="s">
        <v>1817</v>
      </c>
      <c r="AY7" s="215" t="s">
        <v>1817</v>
      </c>
      <c r="AZ7" s="214" t="s">
        <v>1818</v>
      </c>
      <c r="BA7" s="215" t="s">
        <v>1818</v>
      </c>
      <c r="BB7" s="214" t="s">
        <v>1819</v>
      </c>
      <c r="BC7" s="215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27"/>
      <c r="D8" s="146">
        <f>DatosMenores!C65</f>
        <v>457</v>
      </c>
      <c r="E8" s="146">
        <f>DatosMenores!C66</f>
        <v>59</v>
      </c>
      <c r="F8" s="147">
        <f>DatosMenores!C67</f>
        <v>148</v>
      </c>
      <c r="G8" s="148">
        <f>DatosMenores!C68</f>
        <v>34</v>
      </c>
      <c r="H8" s="105"/>
      <c r="I8" s="101"/>
      <c r="L8" s="118">
        <f>DatosMenores!C55</f>
        <v>0</v>
      </c>
      <c r="M8" s="119">
        <f>DatosMenores!C56</f>
        <v>16</v>
      </c>
      <c r="N8" s="119">
        <f>DatosMenores!C57</f>
        <v>110</v>
      </c>
      <c r="O8" s="119">
        <f>DatosMenores!C58</f>
        <v>1</v>
      </c>
      <c r="P8" s="118">
        <f>DatosMenores!C59</f>
        <v>0</v>
      </c>
      <c r="Q8" s="119">
        <f>DatosMenores!C60</f>
        <v>18</v>
      </c>
      <c r="R8" s="118">
        <f>DatosMenores!C61</f>
        <v>0</v>
      </c>
      <c r="U8" s="118">
        <f>DatosMenores!C33</f>
        <v>149</v>
      </c>
      <c r="V8" s="119">
        <f>SUM(DatosMenores!C34:C37)</f>
        <v>6</v>
      </c>
      <c r="W8" s="119">
        <f>DatosMenores!C38</f>
        <v>0</v>
      </c>
      <c r="X8" s="119">
        <f>DatosMenores!C39</f>
        <v>80</v>
      </c>
      <c r="Y8" s="119">
        <f>DatosMenores!C40</f>
        <v>41</v>
      </c>
      <c r="Z8" s="119">
        <f>DatosMenores!D41</f>
        <v>0</v>
      </c>
      <c r="AA8" s="119">
        <f>DatosMenores!C42</f>
        <v>0</v>
      </c>
      <c r="AB8" s="119">
        <f>DatosMenores!C43</f>
        <v>2</v>
      </c>
      <c r="AC8" s="119">
        <f>DatosMenores!C44</f>
        <v>1</v>
      </c>
      <c r="AD8" s="119">
        <f>DatosMenores!C45</f>
        <v>9</v>
      </c>
      <c r="AE8" s="118">
        <f>DatosMenores!C46</f>
        <v>9</v>
      </c>
      <c r="AG8" s="103"/>
      <c r="AI8" s="120">
        <f>DatosMenores!C7</f>
        <v>0</v>
      </c>
      <c r="AJ8" s="119">
        <f>DatosMenores!C8</f>
        <v>19</v>
      </c>
      <c r="AK8" s="119">
        <f>DatosMenores!C9</f>
        <v>5</v>
      </c>
      <c r="AL8" s="119">
        <f>DatosMenores!C10</f>
        <v>0</v>
      </c>
      <c r="AM8" s="119">
        <f>DatosMenores!C11</f>
        <v>5</v>
      </c>
      <c r="AN8" s="118">
        <f>DatosMenores!C12</f>
        <v>27</v>
      </c>
      <c r="AO8" s="119">
        <f>DatosMenores!C13</f>
        <v>13</v>
      </c>
      <c r="AP8" s="119">
        <f>DatosMenores!C14</f>
        <v>5</v>
      </c>
      <c r="AQ8" s="118">
        <f>DatosMenores!C15</f>
        <v>4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33</v>
      </c>
      <c r="BG8" s="119">
        <f>DatosMenores!C107</f>
        <v>26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0</v>
      </c>
      <c r="BM8" s="105"/>
    </row>
    <row r="9" spans="1:65" ht="21" x14ac:dyDescent="0.25">
      <c r="B9" s="123"/>
      <c r="C9" s="216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172</v>
      </c>
      <c r="AU9" s="148">
        <f>DatosMenores!C87</f>
        <v>184</v>
      </c>
      <c r="AV9" s="148">
        <f>DatosMenores!C88</f>
        <v>100</v>
      </c>
      <c r="AW9" s="148">
        <f>DatosMenores!C89</f>
        <v>76</v>
      </c>
      <c r="AX9" s="148">
        <f>DatosMenores!C90</f>
        <v>125</v>
      </c>
      <c r="AY9" s="148">
        <f>DatosMenores!C91</f>
        <v>329</v>
      </c>
      <c r="AZ9" s="148">
        <f>DatosMenores!C92</f>
        <v>0</v>
      </c>
      <c r="BA9" s="148">
        <f>DatosMenores!C93</f>
        <v>0</v>
      </c>
      <c r="BB9" s="148">
        <f>DatosMenores!C94</f>
        <v>24</v>
      </c>
      <c r="BC9" s="148">
        <f>DatosMenores!C95</f>
        <v>9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17"/>
      <c r="D10" s="152">
        <f>DatosMenores!C69</f>
        <v>0</v>
      </c>
      <c r="E10" s="152">
        <f>DatosMenores!C70</f>
        <v>13</v>
      </c>
      <c r="F10" s="153">
        <f>DatosMenores!C71</f>
        <v>1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18" t="s">
        <v>1017</v>
      </c>
      <c r="D11" s="138" t="s">
        <v>1018</v>
      </c>
      <c r="E11" s="221" t="s">
        <v>1822</v>
      </c>
      <c r="F11" s="222"/>
      <c r="G11" s="222"/>
      <c r="H11" s="138" t="s">
        <v>1012</v>
      </c>
      <c r="AI11" s="120">
        <f>DatosMenores!C16</f>
        <v>0</v>
      </c>
      <c r="AJ11" s="119">
        <f>DatosMenores!C17</f>
        <v>0</v>
      </c>
      <c r="AK11" s="119">
        <f>DatosMenores!C18</f>
        <v>9</v>
      </c>
      <c r="AL11" s="119">
        <f>DatosMenores!C19</f>
        <v>14</v>
      </c>
      <c r="AM11" s="119">
        <f>DatosMenores!C20</f>
        <v>14</v>
      </c>
      <c r="AN11" s="119">
        <f>DatosMenores!C21</f>
        <v>0</v>
      </c>
      <c r="AO11" s="119">
        <f>DatosMenores!C23</f>
        <v>0</v>
      </c>
      <c r="AP11" s="119">
        <f>DatosMenores!C24</f>
        <v>38</v>
      </c>
      <c r="AQ11" s="119">
        <f>DatosMenores!C25</f>
        <v>10</v>
      </c>
      <c r="AR11" s="118">
        <f>DatosMenores!C26</f>
        <v>10</v>
      </c>
      <c r="AT11" s="214" t="s">
        <v>1677</v>
      </c>
      <c r="AU11" s="215" t="s">
        <v>1677</v>
      </c>
      <c r="AV11" s="214" t="s">
        <v>1678</v>
      </c>
      <c r="AW11" s="215" t="s">
        <v>1678</v>
      </c>
      <c r="AX11" s="223" t="s">
        <v>1679</v>
      </c>
      <c r="AY11" s="223" t="s">
        <v>1680</v>
      </c>
    </row>
    <row r="12" spans="1:65" ht="21" x14ac:dyDescent="0.25">
      <c r="C12" s="219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4"/>
      <c r="AY12" s="224"/>
    </row>
    <row r="13" spans="1:65" ht="12.75" customHeight="1" x14ac:dyDescent="0.25">
      <c r="C13" s="220"/>
      <c r="D13" s="155">
        <f>DatosMenores!C72</f>
        <v>220</v>
      </c>
      <c r="E13" s="156">
        <f>DatosMenores!C73</f>
        <v>34</v>
      </c>
      <c r="F13" s="122">
        <f>DatosMenores!C74</f>
        <v>3</v>
      </c>
      <c r="G13" s="122">
        <f>DatosMenores!C75</f>
        <v>132</v>
      </c>
      <c r="H13" s="157">
        <f>DatosMenores!C76</f>
        <v>101</v>
      </c>
      <c r="AT13" s="148">
        <f>DatosMenores!C96</f>
        <v>17</v>
      </c>
      <c r="AU13" s="148">
        <f>DatosMenores!C97</f>
        <v>16</v>
      </c>
      <c r="AV13" s="148">
        <f>DatosMenores!C98</f>
        <v>0</v>
      </c>
      <c r="AW13" s="148">
        <f>DatosMenores!C99</f>
        <v>4</v>
      </c>
      <c r="AX13" s="148">
        <f>DatosMenores!C100</f>
        <v>17</v>
      </c>
      <c r="AY13" s="148">
        <f>DatosMenores!C101</f>
        <v>0</v>
      </c>
    </row>
  </sheetData>
  <sheetProtection algorithmName="SHA-512" hashValue="Ya8voeuHrjdg70Tmi2U+NgGdrlM711TQRwEHbDIe4CKA2Y57s2/7d+xdlZ0hjC371IJkE6dX8ViggVwBwxzrPQ==" saltValue="jktPi21Mj4Ja9cWno0vW0Q==" spinCount="100000" sheet="1" selectLockedCells="1" selectUnlockedCells="1"/>
  <mergeCells count="24">
    <mergeCell ref="BE4:BI4"/>
    <mergeCell ref="AT7:AU7"/>
    <mergeCell ref="AV7:AW7"/>
    <mergeCell ref="AX7:AY7"/>
    <mergeCell ref="L4:R4"/>
    <mergeCell ref="V4:AD4"/>
    <mergeCell ref="AI4:AR4"/>
    <mergeCell ref="AT4:BB4"/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E384E-36F1-48F7-915B-228FF1641601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1823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140</v>
      </c>
      <c r="F4" s="167" t="s">
        <v>1830</v>
      </c>
      <c r="G4" s="169">
        <f>DatosViolenciaDoméstica!E67</f>
        <v>0</v>
      </c>
      <c r="H4" s="170"/>
    </row>
    <row r="5" spans="1:30" x14ac:dyDescent="0.2">
      <c r="C5" s="167" t="s">
        <v>13</v>
      </c>
      <c r="D5" s="168">
        <f>DatosViolenciaDoméstica!C6</f>
        <v>410</v>
      </c>
      <c r="F5" s="167" t="s">
        <v>1831</v>
      </c>
      <c r="G5" s="171">
        <f>DatosViolenciaDoméstica!F67</f>
        <v>53</v>
      </c>
      <c r="H5" s="170"/>
    </row>
    <row r="6" spans="1:30" x14ac:dyDescent="0.2">
      <c r="C6" s="167" t="s">
        <v>1832</v>
      </c>
      <c r="D6" s="168">
        <f>DatosViolenciaDoméstica!C7</f>
        <v>11</v>
      </c>
    </row>
    <row r="7" spans="1:30" x14ac:dyDescent="0.2">
      <c r="C7" s="167" t="s">
        <v>60</v>
      </c>
      <c r="D7" s="168">
        <f>DatosViolenciaDoméstica!C8</f>
        <v>2</v>
      </c>
    </row>
    <row r="8" spans="1:30" x14ac:dyDescent="0.2">
      <c r="C8" s="167" t="s">
        <v>1833</v>
      </c>
      <c r="D8" s="168">
        <f>DatosViolenciaDoméstica!C9</f>
        <v>0</v>
      </c>
    </row>
    <row r="9" spans="1:30" x14ac:dyDescent="0.2">
      <c r="C9" s="167" t="s">
        <v>1834</v>
      </c>
      <c r="D9" s="168">
        <f>SUM(DatosViolenciaDoméstica!C10:C11)</f>
        <v>0</v>
      </c>
    </row>
    <row r="21" spans="6:32" x14ac:dyDescent="0.2">
      <c r="F21" s="172"/>
      <c r="G21" s="172"/>
    </row>
    <row r="22" spans="6:32" s="172" customFormat="1" ht="12.75" customHeight="1" x14ac:dyDescent="0.2">
      <c r="F22" s="173"/>
      <c r="G22" s="173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3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m4VHvy0NVMwzWvgwFvJxgFxTwG5fG+5asB8V7sBiOwI58oxpLu0qGccngun+LJs4JwaWb1uVJ+QSBcZ9N0slbA==" saltValue="UPlfn0G+kJh1uNmVnM+Pl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C8CD-1661-4478-AF43-89CE4255339E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1835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1239</v>
      </c>
      <c r="F4" s="167" t="s">
        <v>1830</v>
      </c>
      <c r="G4" s="169">
        <f>DatosViolenciaGénero!E82</f>
        <v>84</v>
      </c>
      <c r="H4" s="170"/>
    </row>
    <row r="5" spans="1:30" x14ac:dyDescent="0.2">
      <c r="C5" s="167" t="s">
        <v>40</v>
      </c>
      <c r="D5" s="168">
        <f>DatosViolenciaGénero!C5</f>
        <v>523</v>
      </c>
      <c r="F5" s="167" t="s">
        <v>1831</v>
      </c>
      <c r="G5" s="169">
        <f>DatosViolenciaGénero!F82</f>
        <v>498</v>
      </c>
      <c r="H5" s="170"/>
    </row>
    <row r="6" spans="1:30" x14ac:dyDescent="0.2">
      <c r="C6" s="167" t="s">
        <v>1832</v>
      </c>
      <c r="D6" s="177">
        <f>DatosViolenciaGénero!C8</f>
        <v>156</v>
      </c>
    </row>
    <row r="7" spans="1:30" x14ac:dyDescent="0.2">
      <c r="C7" s="167" t="s">
        <v>60</v>
      </c>
      <c r="D7" s="177">
        <f>DatosViolenciaGénero!C9</f>
        <v>2</v>
      </c>
    </row>
    <row r="8" spans="1:30" x14ac:dyDescent="0.2">
      <c r="C8" s="167" t="s">
        <v>1836</v>
      </c>
      <c r="D8" s="168">
        <f>DatosViolenciaGénero!C11</f>
        <v>0</v>
      </c>
    </row>
    <row r="9" spans="1:30" x14ac:dyDescent="0.2">
      <c r="C9" s="167" t="s">
        <v>1837</v>
      </c>
      <c r="D9" s="168">
        <f>DatosViolenciaGénero!C12</f>
        <v>0</v>
      </c>
    </row>
    <row r="10" spans="1:30" x14ac:dyDescent="0.2">
      <c r="C10" s="167" t="s">
        <v>1829</v>
      </c>
      <c r="D10" s="177">
        <f>DatosViolenciaGénero!C6</f>
        <v>31</v>
      </c>
    </row>
    <row r="11" spans="1:30" x14ac:dyDescent="0.2">
      <c r="C11" s="167" t="s">
        <v>1833</v>
      </c>
      <c r="D11" s="177">
        <f>DatosViolenciaGénero!C10</f>
        <v>0</v>
      </c>
    </row>
    <row r="20" spans="3:32" x14ac:dyDescent="0.2">
      <c r="C20" s="172"/>
      <c r="D20" s="172"/>
    </row>
    <row r="21" spans="3:32" x14ac:dyDescent="0.2">
      <c r="C21" s="173"/>
      <c r="D21" s="173"/>
    </row>
    <row r="22" spans="3:32" s="172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3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bcnffCtlBbZvZISKseIH1OysSnPgkmem0pqAL6N2kHjINZIsrr16jtdF3pG4pLUeyckAEkfwoP2PT2Vlq0ZdgA==" saltValue="fqXESJco+4eSTBXbSY1MI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8" t="s">
        <v>18</v>
      </c>
      <c r="B7" s="11" t="s">
        <v>19</v>
      </c>
      <c r="C7" s="12">
        <v>4149</v>
      </c>
      <c r="D7" s="12">
        <v>2615</v>
      </c>
      <c r="E7" s="13">
        <v>0.58661567877629095</v>
      </c>
    </row>
    <row r="8" spans="1:5" x14ac:dyDescent="0.25">
      <c r="A8" s="189"/>
      <c r="B8" s="11" t="s">
        <v>20</v>
      </c>
      <c r="C8" s="12">
        <v>7940</v>
      </c>
      <c r="D8" s="12">
        <v>6923</v>
      </c>
      <c r="E8" s="13">
        <v>0.14690163224035799</v>
      </c>
    </row>
    <row r="9" spans="1:5" x14ac:dyDescent="0.25">
      <c r="A9" s="189"/>
      <c r="B9" s="11" t="s">
        <v>21</v>
      </c>
      <c r="C9" s="12">
        <v>7819</v>
      </c>
      <c r="D9" s="12">
        <v>6916</v>
      </c>
      <c r="E9" s="13">
        <v>0.13056680161943299</v>
      </c>
    </row>
    <row r="10" spans="1:5" x14ac:dyDescent="0.25">
      <c r="A10" s="189"/>
      <c r="B10" s="11" t="s">
        <v>22</v>
      </c>
      <c r="C10" s="12">
        <v>548</v>
      </c>
      <c r="D10" s="12">
        <v>346</v>
      </c>
      <c r="E10" s="13">
        <v>0.58381502890173398</v>
      </c>
    </row>
    <row r="11" spans="1:5" x14ac:dyDescent="0.25">
      <c r="A11" s="190"/>
      <c r="B11" s="11" t="s">
        <v>23</v>
      </c>
      <c r="C11" s="12">
        <v>2682</v>
      </c>
      <c r="D11" s="12">
        <v>2552</v>
      </c>
      <c r="E11" s="13">
        <v>5.0940438871473398E-2</v>
      </c>
    </row>
    <row r="12" spans="1:5" x14ac:dyDescent="0.25">
      <c r="A12" s="188" t="s">
        <v>24</v>
      </c>
      <c r="B12" s="11" t="s">
        <v>25</v>
      </c>
      <c r="C12" s="12">
        <v>891</v>
      </c>
      <c r="D12" s="12">
        <v>714</v>
      </c>
      <c r="E12" s="13">
        <v>0.247899159663866</v>
      </c>
    </row>
    <row r="13" spans="1:5" x14ac:dyDescent="0.25">
      <c r="A13" s="189"/>
      <c r="B13" s="11" t="s">
        <v>26</v>
      </c>
      <c r="C13" s="12">
        <v>1003</v>
      </c>
      <c r="D13" s="12">
        <v>809</v>
      </c>
      <c r="E13" s="13">
        <v>0.239802224969098</v>
      </c>
    </row>
    <row r="14" spans="1:5" x14ac:dyDescent="0.25">
      <c r="A14" s="190"/>
      <c r="B14" s="11" t="s">
        <v>27</v>
      </c>
      <c r="C14" s="12">
        <v>3428</v>
      </c>
      <c r="D14" s="12">
        <v>2848</v>
      </c>
      <c r="E14" s="13">
        <v>0.20365168539325801</v>
      </c>
    </row>
    <row r="15" spans="1:5" x14ac:dyDescent="0.25">
      <c r="A15" s="188" t="s">
        <v>28</v>
      </c>
      <c r="B15" s="11" t="s">
        <v>29</v>
      </c>
      <c r="C15" s="12">
        <v>514</v>
      </c>
      <c r="D15" s="12">
        <v>317</v>
      </c>
      <c r="E15" s="13">
        <v>0.62145110410094595</v>
      </c>
    </row>
    <row r="16" spans="1:5" x14ac:dyDescent="0.25">
      <c r="A16" s="189"/>
      <c r="B16" s="11" t="s">
        <v>30</v>
      </c>
      <c r="C16" s="12">
        <v>839</v>
      </c>
      <c r="D16" s="12">
        <v>863</v>
      </c>
      <c r="E16" s="13">
        <v>-2.7809965237543501E-2</v>
      </c>
    </row>
    <row r="17" spans="1:5" x14ac:dyDescent="0.25">
      <c r="A17" s="189"/>
      <c r="B17" s="11" t="s">
        <v>31</v>
      </c>
      <c r="C17" s="12">
        <v>13</v>
      </c>
      <c r="D17" s="12">
        <v>17</v>
      </c>
      <c r="E17" s="13">
        <v>-0.23529411764705899</v>
      </c>
    </row>
    <row r="18" spans="1:5" x14ac:dyDescent="0.25">
      <c r="A18" s="189"/>
      <c r="B18" s="11" t="s">
        <v>32</v>
      </c>
      <c r="C18" s="12">
        <v>1</v>
      </c>
      <c r="D18" s="12">
        <v>1</v>
      </c>
      <c r="E18" s="13">
        <v>0</v>
      </c>
    </row>
    <row r="19" spans="1:5" x14ac:dyDescent="0.25">
      <c r="A19" s="190"/>
      <c r="B19" s="11" t="s">
        <v>33</v>
      </c>
      <c r="C19" s="12">
        <v>368</v>
      </c>
      <c r="D19" s="12">
        <v>333</v>
      </c>
      <c r="E19" s="13">
        <v>0.105105105105105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2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580</v>
      </c>
      <c r="D25" s="12">
        <v>416</v>
      </c>
      <c r="E25" s="13">
        <v>0.394230769230769</v>
      </c>
    </row>
    <row r="26" spans="1:5" x14ac:dyDescent="0.25">
      <c r="A26" s="10" t="s">
        <v>38</v>
      </c>
      <c r="B26" s="15"/>
      <c r="C26" s="16"/>
      <c r="D26" s="16"/>
      <c r="E26" s="13">
        <v>0</v>
      </c>
    </row>
    <row r="27" spans="1:5" x14ac:dyDescent="0.25">
      <c r="A27" s="10" t="s">
        <v>39</v>
      </c>
      <c r="B27" s="15"/>
      <c r="C27" s="16"/>
      <c r="D27" s="16"/>
      <c r="E27" s="13">
        <v>0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1739</v>
      </c>
      <c r="D31" s="12">
        <v>1874</v>
      </c>
      <c r="E31" s="13">
        <v>-7.2038420490928498E-2</v>
      </c>
    </row>
    <row r="32" spans="1:5" x14ac:dyDescent="0.25">
      <c r="A32" s="188" t="s">
        <v>42</v>
      </c>
      <c r="B32" s="11" t="s">
        <v>43</v>
      </c>
      <c r="C32" s="12">
        <v>135</v>
      </c>
      <c r="D32" s="12">
        <v>135</v>
      </c>
      <c r="E32" s="13">
        <v>0</v>
      </c>
    </row>
    <row r="33" spans="1:5" x14ac:dyDescent="0.25">
      <c r="A33" s="189"/>
      <c r="B33" s="11" t="s">
        <v>44</v>
      </c>
      <c r="C33" s="12">
        <v>292</v>
      </c>
      <c r="D33" s="12">
        <v>246</v>
      </c>
      <c r="E33" s="13">
        <v>0.18699186991869901</v>
      </c>
    </row>
    <row r="34" spans="1:5" x14ac:dyDescent="0.25">
      <c r="A34" s="189"/>
      <c r="B34" s="11" t="s">
        <v>45</v>
      </c>
      <c r="C34" s="12">
        <v>45</v>
      </c>
      <c r="D34" s="12">
        <v>50</v>
      </c>
      <c r="E34" s="13">
        <v>-0.1</v>
      </c>
    </row>
    <row r="35" spans="1:5" x14ac:dyDescent="0.25">
      <c r="A35" s="189"/>
      <c r="B35" s="11" t="s">
        <v>46</v>
      </c>
      <c r="C35" s="12">
        <v>49</v>
      </c>
      <c r="D35" s="12">
        <v>20</v>
      </c>
      <c r="E35" s="13">
        <v>1.45</v>
      </c>
    </row>
    <row r="36" spans="1:5" x14ac:dyDescent="0.25">
      <c r="A36" s="190"/>
      <c r="B36" s="11" t="s">
        <v>47</v>
      </c>
      <c r="C36" s="12">
        <v>1008</v>
      </c>
      <c r="D36" s="12">
        <v>986</v>
      </c>
      <c r="E36" s="13">
        <v>2.2312373225152098E-2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3330</v>
      </c>
      <c r="D40" s="12">
        <v>3092</v>
      </c>
      <c r="E40" s="13">
        <v>7.6972833117723197E-2</v>
      </c>
    </row>
    <row r="41" spans="1:5" x14ac:dyDescent="0.25">
      <c r="A41" s="10" t="s">
        <v>50</v>
      </c>
      <c r="B41" s="15"/>
      <c r="C41" s="12">
        <v>1114</v>
      </c>
      <c r="D41" s="12">
        <v>1386</v>
      </c>
      <c r="E41" s="13">
        <v>-0.19624819624819601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8" t="s">
        <v>52</v>
      </c>
      <c r="B45" s="11" t="s">
        <v>19</v>
      </c>
      <c r="C45" s="12">
        <v>682</v>
      </c>
      <c r="D45" s="12">
        <v>666</v>
      </c>
      <c r="E45" s="13">
        <v>2.4024024024024E-2</v>
      </c>
    </row>
    <row r="46" spans="1:5" x14ac:dyDescent="0.25">
      <c r="A46" s="189"/>
      <c r="B46" s="11" t="s">
        <v>53</v>
      </c>
      <c r="C46" s="12">
        <v>44</v>
      </c>
      <c r="D46" s="12">
        <v>31</v>
      </c>
      <c r="E46" s="13">
        <v>0.41935483870967699</v>
      </c>
    </row>
    <row r="47" spans="1:5" x14ac:dyDescent="0.25">
      <c r="A47" s="189"/>
      <c r="B47" s="11" t="s">
        <v>54</v>
      </c>
      <c r="C47" s="12">
        <v>839</v>
      </c>
      <c r="D47" s="12">
        <v>1009</v>
      </c>
      <c r="E47" s="13">
        <v>-0.168483647175421</v>
      </c>
    </row>
    <row r="48" spans="1:5" x14ac:dyDescent="0.25">
      <c r="A48" s="190"/>
      <c r="B48" s="11" t="s">
        <v>23</v>
      </c>
      <c r="C48" s="12">
        <v>626</v>
      </c>
      <c r="D48" s="12">
        <v>777</v>
      </c>
      <c r="E48" s="13">
        <v>-0.19433719433719401</v>
      </c>
    </row>
    <row r="49" spans="1:5" x14ac:dyDescent="0.25">
      <c r="A49" s="188" t="s">
        <v>55</v>
      </c>
      <c r="B49" s="11" t="s">
        <v>56</v>
      </c>
      <c r="C49" s="12">
        <v>656</v>
      </c>
      <c r="D49" s="12">
        <v>775</v>
      </c>
      <c r="E49" s="13">
        <v>-0.15354838709677401</v>
      </c>
    </row>
    <row r="50" spans="1:5" x14ac:dyDescent="0.25">
      <c r="A50" s="189"/>
      <c r="B50" s="11" t="s">
        <v>57</v>
      </c>
      <c r="C50" s="12">
        <v>20</v>
      </c>
      <c r="D50" s="12">
        <v>13</v>
      </c>
      <c r="E50" s="13">
        <v>0.53846153846153799</v>
      </c>
    </row>
    <row r="51" spans="1:5" x14ac:dyDescent="0.25">
      <c r="A51" s="189"/>
      <c r="B51" s="11" t="s">
        <v>58</v>
      </c>
      <c r="C51" s="12">
        <v>170</v>
      </c>
      <c r="D51" s="12">
        <v>185</v>
      </c>
      <c r="E51" s="13">
        <v>-8.1081081081081099E-2</v>
      </c>
    </row>
    <row r="52" spans="1:5" x14ac:dyDescent="0.25">
      <c r="A52" s="190"/>
      <c r="B52" s="11" t="s">
        <v>59</v>
      </c>
      <c r="C52" s="12">
        <v>43</v>
      </c>
      <c r="D52" s="12">
        <v>47</v>
      </c>
      <c r="E52" s="13">
        <v>-8.5106382978723402E-2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8" t="s">
        <v>61</v>
      </c>
      <c r="B56" s="11" t="s">
        <v>54</v>
      </c>
      <c r="C56" s="12">
        <v>24</v>
      </c>
      <c r="D56" s="12">
        <v>21</v>
      </c>
      <c r="E56" s="13">
        <v>0.14285714285714299</v>
      </c>
    </row>
    <row r="57" spans="1:5" x14ac:dyDescent="0.25">
      <c r="A57" s="189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189"/>
      <c r="B58" s="11" t="s">
        <v>19</v>
      </c>
      <c r="C58" s="12">
        <v>9</v>
      </c>
      <c r="D58" s="12">
        <v>15</v>
      </c>
      <c r="E58" s="13">
        <v>-0.4</v>
      </c>
    </row>
    <row r="59" spans="1:5" x14ac:dyDescent="0.25">
      <c r="A59" s="189"/>
      <c r="B59" s="11" t="s">
        <v>23</v>
      </c>
      <c r="C59" s="12">
        <v>7</v>
      </c>
      <c r="D59" s="12">
        <v>13</v>
      </c>
      <c r="E59" s="13">
        <v>-0.46153846153846101</v>
      </c>
    </row>
    <row r="60" spans="1:5" x14ac:dyDescent="0.25">
      <c r="A60" s="189"/>
      <c r="B60" s="11" t="s">
        <v>62</v>
      </c>
      <c r="C60" s="12">
        <v>9</v>
      </c>
      <c r="D60" s="12">
        <v>21</v>
      </c>
      <c r="E60" s="13">
        <v>-0.57142857142857095</v>
      </c>
    </row>
    <row r="61" spans="1:5" x14ac:dyDescent="0.25">
      <c r="A61" s="190"/>
      <c r="B61" s="11" t="s">
        <v>63</v>
      </c>
      <c r="C61" s="12">
        <v>1</v>
      </c>
      <c r="D61" s="12">
        <v>2</v>
      </c>
      <c r="E61" s="13">
        <v>-0.5</v>
      </c>
    </row>
    <row r="62" spans="1:5" x14ac:dyDescent="0.25">
      <c r="A62" s="188" t="s">
        <v>64</v>
      </c>
      <c r="B62" s="11" t="s">
        <v>65</v>
      </c>
      <c r="C62" s="12">
        <v>11</v>
      </c>
      <c r="D62" s="12">
        <v>12</v>
      </c>
      <c r="E62" s="13">
        <v>-8.3333333333333301E-2</v>
      </c>
    </row>
    <row r="63" spans="1:5" x14ac:dyDescent="0.25">
      <c r="A63" s="189"/>
      <c r="B63" s="11" t="s">
        <v>58</v>
      </c>
      <c r="C63" s="12">
        <v>12</v>
      </c>
      <c r="D63" s="12">
        <v>7</v>
      </c>
      <c r="E63" s="13">
        <v>0.71428571428571397</v>
      </c>
    </row>
    <row r="64" spans="1:5" x14ac:dyDescent="0.25">
      <c r="A64" s="190"/>
      <c r="B64" s="11" t="s">
        <v>66</v>
      </c>
      <c r="C64" s="16"/>
      <c r="D64" s="16"/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0</v>
      </c>
      <c r="D70" s="12">
        <v>0</v>
      </c>
      <c r="E70" s="13">
        <v>0</v>
      </c>
    </row>
    <row r="71" spans="1:5" x14ac:dyDescent="0.25">
      <c r="A71" s="10" t="s">
        <v>38</v>
      </c>
      <c r="B71" s="15"/>
      <c r="C71" s="12">
        <v>0</v>
      </c>
      <c r="D71" s="12">
        <v>0</v>
      </c>
      <c r="E71" s="13">
        <v>0</v>
      </c>
    </row>
    <row r="72" spans="1:5" x14ac:dyDescent="0.2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1"/>
      <c r="B76" s="11" t="s">
        <v>49</v>
      </c>
      <c r="C76" s="12">
        <v>2</v>
      </c>
      <c r="D76" s="12">
        <v>2</v>
      </c>
      <c r="E76" s="13">
        <v>0</v>
      </c>
    </row>
    <row r="77" spans="1:5" x14ac:dyDescent="0.25">
      <c r="A77" s="192"/>
      <c r="B77" s="11" t="s">
        <v>58</v>
      </c>
      <c r="C77" s="12">
        <v>2</v>
      </c>
      <c r="D77" s="12">
        <v>0</v>
      </c>
      <c r="E77" s="13">
        <v>0</v>
      </c>
    </row>
    <row r="78" spans="1:5" x14ac:dyDescent="0.25">
      <c r="A78" s="192"/>
      <c r="B78" s="11" t="s">
        <v>65</v>
      </c>
      <c r="C78" s="12">
        <v>1</v>
      </c>
      <c r="D78" s="12">
        <v>0</v>
      </c>
      <c r="E78" s="13">
        <v>0</v>
      </c>
    </row>
    <row r="79" spans="1:5" x14ac:dyDescent="0.25">
      <c r="A79" s="192"/>
      <c r="B79" s="11" t="s">
        <v>69</v>
      </c>
      <c r="C79" s="12">
        <v>0</v>
      </c>
      <c r="D79" s="12">
        <v>1</v>
      </c>
      <c r="E79" s="13">
        <v>-1</v>
      </c>
    </row>
    <row r="80" spans="1:5" x14ac:dyDescent="0.25">
      <c r="A80" s="193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8" t="s">
        <v>72</v>
      </c>
      <c r="B84" s="11" t="s">
        <v>73</v>
      </c>
      <c r="C84" s="12">
        <v>1889</v>
      </c>
      <c r="D84" s="12">
        <v>1386</v>
      </c>
      <c r="E84" s="13">
        <v>0.36291486291486302</v>
      </c>
    </row>
    <row r="85" spans="1:5" x14ac:dyDescent="0.25">
      <c r="A85" s="190"/>
      <c r="B85" s="11" t="s">
        <v>74</v>
      </c>
      <c r="C85" s="12">
        <v>279</v>
      </c>
      <c r="D85" s="12">
        <v>226</v>
      </c>
      <c r="E85" s="13">
        <v>0.234513274336283</v>
      </c>
    </row>
    <row r="86" spans="1:5" x14ac:dyDescent="0.25">
      <c r="A86" s="188" t="s">
        <v>75</v>
      </c>
      <c r="B86" s="11" t="s">
        <v>73</v>
      </c>
      <c r="C86" s="12">
        <v>873</v>
      </c>
      <c r="D86" s="12">
        <v>835</v>
      </c>
      <c r="E86" s="13">
        <v>4.5508982035928097E-2</v>
      </c>
    </row>
    <row r="87" spans="1:5" x14ac:dyDescent="0.25">
      <c r="A87" s="190"/>
      <c r="B87" s="11" t="s">
        <v>74</v>
      </c>
      <c r="C87" s="12">
        <v>96</v>
      </c>
      <c r="D87" s="12">
        <v>54</v>
      </c>
      <c r="E87" s="13">
        <v>0.77777777777777801</v>
      </c>
    </row>
    <row r="88" spans="1:5" x14ac:dyDescent="0.25">
      <c r="A88" s="188" t="s">
        <v>76</v>
      </c>
      <c r="B88" s="11" t="s">
        <v>73</v>
      </c>
      <c r="C88" s="12">
        <v>65</v>
      </c>
      <c r="D88" s="12">
        <v>48</v>
      </c>
      <c r="E88" s="13">
        <v>0.35416666666666702</v>
      </c>
    </row>
    <row r="89" spans="1:5" x14ac:dyDescent="0.25">
      <c r="A89" s="190"/>
      <c r="B89" s="11" t="s">
        <v>74</v>
      </c>
      <c r="C89" s="12">
        <v>6</v>
      </c>
      <c r="D89" s="12">
        <v>4</v>
      </c>
      <c r="E89" s="13">
        <v>0.5</v>
      </c>
    </row>
    <row r="90" spans="1:5" x14ac:dyDescent="0.25">
      <c r="A90" s="188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0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4" t="s">
        <v>78</v>
      </c>
      <c r="B93" s="194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887</v>
      </c>
      <c r="D95" s="12">
        <v>1017</v>
      </c>
      <c r="E95" s="13">
        <v>-0.12782694198623401</v>
      </c>
    </row>
    <row r="96" spans="1:5" x14ac:dyDescent="0.25">
      <c r="A96" s="10" t="s">
        <v>80</v>
      </c>
      <c r="B96" s="15"/>
      <c r="C96" s="12">
        <v>0</v>
      </c>
      <c r="D96" s="12">
        <v>1</v>
      </c>
      <c r="E96" s="13">
        <v>-1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871</v>
      </c>
      <c r="D100" s="12">
        <v>1041</v>
      </c>
      <c r="E100" s="13">
        <v>-0.16330451488952899</v>
      </c>
    </row>
    <row r="101" spans="1:5" x14ac:dyDescent="0.25">
      <c r="A101" s="10" t="s">
        <v>82</v>
      </c>
      <c r="B101" s="15"/>
      <c r="C101" s="12">
        <v>243</v>
      </c>
      <c r="D101" s="12">
        <v>344</v>
      </c>
      <c r="E101" s="13">
        <v>-0.293604651162791</v>
      </c>
    </row>
    <row r="102" spans="1:5" x14ac:dyDescent="0.25">
      <c r="A102" s="10" t="s">
        <v>80</v>
      </c>
      <c r="B102" s="15"/>
      <c r="C102" s="12">
        <v>0</v>
      </c>
      <c r="D102" s="12">
        <v>1</v>
      </c>
      <c r="E102" s="13">
        <v>-1</v>
      </c>
    </row>
    <row r="103" spans="1:5" x14ac:dyDescent="0.25">
      <c r="A103" s="14"/>
    </row>
    <row r="104" spans="1:5" x14ac:dyDescent="0.25">
      <c r="A104" s="194" t="s">
        <v>83</v>
      </c>
      <c r="B104" s="194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8" t="s">
        <v>79</v>
      </c>
      <c r="B106" s="11" t="s">
        <v>84</v>
      </c>
      <c r="C106" s="12">
        <v>163</v>
      </c>
      <c r="D106" s="12">
        <v>202</v>
      </c>
      <c r="E106" s="13">
        <v>-0.19306930693069299</v>
      </c>
    </row>
    <row r="107" spans="1:5" x14ac:dyDescent="0.25">
      <c r="A107" s="189"/>
      <c r="B107" s="11" t="s">
        <v>85</v>
      </c>
      <c r="C107" s="12">
        <v>462</v>
      </c>
      <c r="D107" s="12">
        <v>393</v>
      </c>
      <c r="E107" s="13">
        <v>0.17557251908396901</v>
      </c>
    </row>
    <row r="108" spans="1:5" x14ac:dyDescent="0.25">
      <c r="A108" s="190"/>
      <c r="B108" s="11" t="s">
        <v>86</v>
      </c>
      <c r="C108" s="12">
        <v>24</v>
      </c>
      <c r="D108" s="12">
        <v>16</v>
      </c>
      <c r="E108" s="13">
        <v>0.5</v>
      </c>
    </row>
    <row r="109" spans="1:5" x14ac:dyDescent="0.25">
      <c r="A109" s="188" t="s">
        <v>82</v>
      </c>
      <c r="B109" s="11" t="s">
        <v>87</v>
      </c>
      <c r="C109" s="12">
        <v>9</v>
      </c>
      <c r="D109" s="12">
        <v>24</v>
      </c>
      <c r="E109" s="13">
        <v>-0.625</v>
      </c>
    </row>
    <row r="110" spans="1:5" x14ac:dyDescent="0.25">
      <c r="A110" s="190"/>
      <c r="B110" s="11" t="s">
        <v>86</v>
      </c>
      <c r="C110" s="12">
        <v>57</v>
      </c>
      <c r="D110" s="12">
        <v>37</v>
      </c>
      <c r="E110" s="13">
        <v>0.54054054054054002</v>
      </c>
    </row>
    <row r="111" spans="1:5" x14ac:dyDescent="0.25">
      <c r="A111" s="10" t="s">
        <v>80</v>
      </c>
      <c r="B111" s="15"/>
      <c r="C111" s="12">
        <v>1</v>
      </c>
      <c r="D111" s="12">
        <v>1</v>
      </c>
      <c r="E111" s="13">
        <v>0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8" t="s">
        <v>79</v>
      </c>
      <c r="B115" s="11" t="s">
        <v>84</v>
      </c>
      <c r="C115" s="12">
        <v>27</v>
      </c>
      <c r="D115" s="12">
        <v>16</v>
      </c>
      <c r="E115" s="13">
        <v>0.6875</v>
      </c>
    </row>
    <row r="116" spans="1:5" x14ac:dyDescent="0.25">
      <c r="A116" s="189"/>
      <c r="B116" s="11" t="s">
        <v>85</v>
      </c>
      <c r="C116" s="12">
        <v>33</v>
      </c>
      <c r="D116" s="12">
        <v>6</v>
      </c>
      <c r="E116" s="13">
        <v>4.5</v>
      </c>
    </row>
    <row r="117" spans="1:5" x14ac:dyDescent="0.25">
      <c r="A117" s="190"/>
      <c r="B117" s="11" t="s">
        <v>86</v>
      </c>
      <c r="C117" s="12">
        <v>3</v>
      </c>
      <c r="D117" s="12">
        <v>1</v>
      </c>
      <c r="E117" s="13">
        <v>2</v>
      </c>
    </row>
    <row r="118" spans="1:5" x14ac:dyDescent="0.25">
      <c r="A118" s="188" t="s">
        <v>82</v>
      </c>
      <c r="B118" s="11" t="s">
        <v>87</v>
      </c>
      <c r="C118" s="12">
        <v>0</v>
      </c>
      <c r="D118" s="12">
        <v>0</v>
      </c>
      <c r="E118" s="13">
        <v>0</v>
      </c>
    </row>
    <row r="119" spans="1:5" x14ac:dyDescent="0.25">
      <c r="A119" s="190"/>
      <c r="B119" s="11" t="s">
        <v>86</v>
      </c>
      <c r="C119" s="12">
        <v>2</v>
      </c>
      <c r="D119" s="12">
        <v>1</v>
      </c>
      <c r="E119" s="13">
        <v>1</v>
      </c>
    </row>
    <row r="120" spans="1:5" x14ac:dyDescent="0.25">
      <c r="A120" s="10" t="s">
        <v>80</v>
      </c>
      <c r="B120" s="15"/>
      <c r="C120" s="12">
        <v>0</v>
      </c>
      <c r="D120" s="12">
        <v>0</v>
      </c>
      <c r="E120" s="13">
        <v>0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8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0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8" t="s">
        <v>93</v>
      </c>
      <c r="B126" s="11" t="s">
        <v>91</v>
      </c>
      <c r="C126" s="12">
        <v>77</v>
      </c>
      <c r="D126" s="12">
        <v>59</v>
      </c>
      <c r="E126" s="13">
        <v>0.305084745762712</v>
      </c>
    </row>
    <row r="127" spans="1:5" x14ac:dyDescent="0.25">
      <c r="A127" s="190"/>
      <c r="B127" s="11" t="s">
        <v>92</v>
      </c>
      <c r="C127" s="12">
        <v>117</v>
      </c>
      <c r="D127" s="12">
        <v>133</v>
      </c>
      <c r="E127" s="13">
        <v>-0.12030075187969901</v>
      </c>
    </row>
    <row r="128" spans="1:5" x14ac:dyDescent="0.25">
      <c r="A128" s="188" t="s">
        <v>94</v>
      </c>
      <c r="B128" s="11" t="s">
        <v>91</v>
      </c>
      <c r="C128" s="12">
        <v>1975</v>
      </c>
      <c r="D128" s="12">
        <v>1966</v>
      </c>
      <c r="E128" s="13">
        <v>4.5778229908443498E-3</v>
      </c>
    </row>
    <row r="129" spans="1:5" x14ac:dyDescent="0.25">
      <c r="A129" s="190"/>
      <c r="B129" s="11" t="s">
        <v>92</v>
      </c>
      <c r="C129" s="12">
        <v>3111</v>
      </c>
      <c r="D129" s="12">
        <v>3548</v>
      </c>
      <c r="E129" s="13">
        <v>-0.123167981961668</v>
      </c>
    </row>
    <row r="130" spans="1:5" x14ac:dyDescent="0.25">
      <c r="A130" s="188" t="s">
        <v>95</v>
      </c>
      <c r="B130" s="11" t="s">
        <v>91</v>
      </c>
      <c r="C130" s="12">
        <v>772</v>
      </c>
      <c r="D130" s="12">
        <v>796</v>
      </c>
      <c r="E130" s="13">
        <v>-3.0150753768844199E-2</v>
      </c>
    </row>
    <row r="131" spans="1:5" x14ac:dyDescent="0.25">
      <c r="A131" s="190"/>
      <c r="B131" s="11" t="s">
        <v>92</v>
      </c>
      <c r="C131" s="16"/>
      <c r="D131" s="16"/>
      <c r="E131" s="13">
        <v>0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8" t="s">
        <v>97</v>
      </c>
      <c r="B135" s="11" t="s">
        <v>98</v>
      </c>
      <c r="C135" s="12">
        <v>62</v>
      </c>
      <c r="D135" s="12">
        <v>65</v>
      </c>
      <c r="E135" s="13">
        <v>-4.6153846153846198E-2</v>
      </c>
    </row>
    <row r="136" spans="1:5" x14ac:dyDescent="0.25">
      <c r="A136" s="190"/>
      <c r="B136" s="11" t="s">
        <v>99</v>
      </c>
      <c r="C136" s="12">
        <v>15</v>
      </c>
      <c r="D136" s="12">
        <v>6</v>
      </c>
      <c r="E136" s="13">
        <v>1.5</v>
      </c>
    </row>
    <row r="137" spans="1:5" x14ac:dyDescent="0.25">
      <c r="A137" s="188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25">
      <c r="A138" s="190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88" t="s">
        <v>101</v>
      </c>
      <c r="B139" s="11" t="s">
        <v>98</v>
      </c>
      <c r="C139" s="12">
        <v>1</v>
      </c>
      <c r="D139" s="12">
        <v>3</v>
      </c>
      <c r="E139" s="13">
        <v>-0.66666666666666696</v>
      </c>
    </row>
    <row r="140" spans="1:5" x14ac:dyDescent="0.25">
      <c r="A140" s="190"/>
      <c r="B140" s="11" t="s">
        <v>102</v>
      </c>
      <c r="C140" s="12">
        <v>0</v>
      </c>
      <c r="D140" s="12">
        <v>1</v>
      </c>
      <c r="E140" s="13">
        <v>-1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74</v>
      </c>
      <c r="D144" s="12">
        <v>82</v>
      </c>
      <c r="E144" s="13">
        <v>-9.7560975609756101E-2</v>
      </c>
    </row>
    <row r="145" spans="1:5" x14ac:dyDescent="0.25">
      <c r="A145" s="188" t="s">
        <v>105</v>
      </c>
      <c r="B145" s="11" t="s">
        <v>106</v>
      </c>
      <c r="C145" s="12">
        <v>7</v>
      </c>
      <c r="D145" s="12">
        <v>4</v>
      </c>
      <c r="E145" s="13">
        <v>0.75</v>
      </c>
    </row>
    <row r="146" spans="1:5" x14ac:dyDescent="0.25">
      <c r="A146" s="189"/>
      <c r="B146" s="11" t="s">
        <v>107</v>
      </c>
      <c r="C146" s="12">
        <v>31</v>
      </c>
      <c r="D146" s="12">
        <v>48</v>
      </c>
      <c r="E146" s="13">
        <v>-0.35416666666666702</v>
      </c>
    </row>
    <row r="147" spans="1:5" x14ac:dyDescent="0.25">
      <c r="A147" s="189"/>
      <c r="B147" s="11" t="s">
        <v>108</v>
      </c>
      <c r="C147" s="12">
        <v>2</v>
      </c>
      <c r="D147" s="12">
        <v>6</v>
      </c>
      <c r="E147" s="13">
        <v>-0.66666666666666696</v>
      </c>
    </row>
    <row r="148" spans="1:5" x14ac:dyDescent="0.25">
      <c r="A148" s="189"/>
      <c r="B148" s="11" t="s">
        <v>109</v>
      </c>
      <c r="C148" s="12">
        <v>1</v>
      </c>
      <c r="D148" s="12">
        <v>1</v>
      </c>
      <c r="E148" s="13">
        <v>0</v>
      </c>
    </row>
    <row r="149" spans="1:5" x14ac:dyDescent="0.25">
      <c r="A149" s="189"/>
      <c r="B149" s="11" t="s">
        <v>110</v>
      </c>
      <c r="C149" s="12">
        <v>30</v>
      </c>
      <c r="D149" s="12">
        <v>21</v>
      </c>
      <c r="E149" s="13">
        <v>0.42857142857142799</v>
      </c>
    </row>
    <row r="150" spans="1:5" x14ac:dyDescent="0.25">
      <c r="A150" s="190"/>
      <c r="B150" s="11" t="s">
        <v>111</v>
      </c>
      <c r="C150" s="12">
        <v>3</v>
      </c>
      <c r="D150" s="12">
        <v>2</v>
      </c>
      <c r="E150" s="13">
        <v>0.5</v>
      </c>
    </row>
    <row r="151" spans="1:5" x14ac:dyDescent="0.25">
      <c r="A151" s="188" t="s">
        <v>112</v>
      </c>
      <c r="B151" s="11" t="s">
        <v>113</v>
      </c>
      <c r="C151" s="12">
        <v>39</v>
      </c>
      <c r="D151" s="12">
        <v>44</v>
      </c>
      <c r="E151" s="13">
        <v>-0.11363636363636399</v>
      </c>
    </row>
    <row r="152" spans="1:5" x14ac:dyDescent="0.25">
      <c r="A152" s="190"/>
      <c r="B152" s="11" t="s">
        <v>114</v>
      </c>
      <c r="C152" s="12">
        <v>40</v>
      </c>
      <c r="D152" s="12">
        <v>21</v>
      </c>
      <c r="E152" s="13">
        <v>0.90476190476190499</v>
      </c>
    </row>
    <row r="153" spans="1:5" x14ac:dyDescent="0.25">
      <c r="A153" s="188" t="s">
        <v>115</v>
      </c>
      <c r="B153" s="11" t="s">
        <v>19</v>
      </c>
      <c r="C153" s="12">
        <v>18</v>
      </c>
      <c r="D153" s="12">
        <v>16</v>
      </c>
      <c r="E153" s="13">
        <v>0.125</v>
      </c>
    </row>
    <row r="154" spans="1:5" x14ac:dyDescent="0.25">
      <c r="A154" s="190"/>
      <c r="B154" s="11" t="s">
        <v>23</v>
      </c>
      <c r="C154" s="12">
        <v>12</v>
      </c>
      <c r="D154" s="12">
        <v>18</v>
      </c>
      <c r="E154" s="13">
        <v>-0.33333333333333298</v>
      </c>
    </row>
    <row r="155" spans="1:5" x14ac:dyDescent="0.25">
      <c r="A155" s="10" t="s">
        <v>116</v>
      </c>
      <c r="B155" s="15"/>
      <c r="C155" s="16"/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8" t="s">
        <v>118</v>
      </c>
      <c r="B159" s="11" t="s">
        <v>119</v>
      </c>
      <c r="C159" s="12">
        <v>0</v>
      </c>
      <c r="D159" s="12">
        <v>0</v>
      </c>
      <c r="E159" s="13">
        <v>0</v>
      </c>
    </row>
    <row r="160" spans="1:5" x14ac:dyDescent="0.25">
      <c r="A160" s="189"/>
      <c r="B160" s="11" t="s">
        <v>120</v>
      </c>
      <c r="C160" s="12">
        <v>0</v>
      </c>
      <c r="D160" s="12">
        <v>0</v>
      </c>
      <c r="E160" s="13">
        <v>0</v>
      </c>
    </row>
    <row r="161" spans="1:5" x14ac:dyDescent="0.25">
      <c r="A161" s="189"/>
      <c r="B161" s="11" t="s">
        <v>121</v>
      </c>
      <c r="C161" s="12">
        <v>0</v>
      </c>
      <c r="D161" s="12">
        <v>0</v>
      </c>
      <c r="E161" s="13">
        <v>0</v>
      </c>
    </row>
    <row r="162" spans="1:5" x14ac:dyDescent="0.25">
      <c r="A162" s="189"/>
      <c r="B162" s="11" t="s">
        <v>122</v>
      </c>
      <c r="C162" s="12">
        <v>0</v>
      </c>
      <c r="D162" s="12">
        <v>0</v>
      </c>
      <c r="E162" s="13">
        <v>0</v>
      </c>
    </row>
    <row r="163" spans="1:5" x14ac:dyDescent="0.25">
      <c r="A163" s="189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89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189"/>
      <c r="B165" s="11" t="s">
        <v>125</v>
      </c>
      <c r="C165" s="12">
        <v>0</v>
      </c>
      <c r="D165" s="12">
        <v>0</v>
      </c>
      <c r="E165" s="13">
        <v>0</v>
      </c>
    </row>
    <row r="166" spans="1:5" x14ac:dyDescent="0.25">
      <c r="A166" s="189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89"/>
      <c r="B167" s="11" t="s">
        <v>127</v>
      </c>
      <c r="C167" s="12">
        <v>0</v>
      </c>
      <c r="D167" s="12">
        <v>0</v>
      </c>
      <c r="E167" s="13">
        <v>0</v>
      </c>
    </row>
    <row r="168" spans="1:5" x14ac:dyDescent="0.25">
      <c r="A168" s="189"/>
      <c r="B168" s="11" t="s">
        <v>128</v>
      </c>
      <c r="C168" s="12">
        <v>0</v>
      </c>
      <c r="D168" s="12">
        <v>0</v>
      </c>
      <c r="E168" s="13">
        <v>0</v>
      </c>
    </row>
    <row r="169" spans="1:5" x14ac:dyDescent="0.25">
      <c r="A169" s="189"/>
      <c r="B169" s="11" t="s">
        <v>129</v>
      </c>
      <c r="C169" s="12">
        <v>0</v>
      </c>
      <c r="D169" s="12">
        <v>0</v>
      </c>
      <c r="E169" s="13">
        <v>0</v>
      </c>
    </row>
    <row r="170" spans="1:5" x14ac:dyDescent="0.25">
      <c r="A170" s="189"/>
      <c r="B170" s="11" t="s">
        <v>130</v>
      </c>
      <c r="C170" s="12">
        <v>0</v>
      </c>
      <c r="D170" s="12">
        <v>0</v>
      </c>
      <c r="E170" s="13">
        <v>0</v>
      </c>
    </row>
    <row r="171" spans="1:5" x14ac:dyDescent="0.25">
      <c r="A171" s="189"/>
      <c r="B171" s="11" t="s">
        <v>131</v>
      </c>
      <c r="C171" s="12">
        <v>0</v>
      </c>
      <c r="D171" s="12">
        <v>0</v>
      </c>
      <c r="E171" s="13">
        <v>0</v>
      </c>
    </row>
    <row r="172" spans="1:5" x14ac:dyDescent="0.25">
      <c r="A172" s="189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89"/>
      <c r="B173" s="11" t="s">
        <v>133</v>
      </c>
      <c r="C173" s="12">
        <v>0</v>
      </c>
      <c r="D173" s="12">
        <v>0</v>
      </c>
      <c r="E173" s="13">
        <v>0</v>
      </c>
    </row>
    <row r="174" spans="1:5" x14ac:dyDescent="0.25">
      <c r="A174" s="189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89"/>
      <c r="B175" s="11" t="s">
        <v>135</v>
      </c>
      <c r="C175" s="12">
        <v>0</v>
      </c>
      <c r="D175" s="12">
        <v>0</v>
      </c>
      <c r="E175" s="13">
        <v>0</v>
      </c>
    </row>
    <row r="176" spans="1:5" x14ac:dyDescent="0.25">
      <c r="A176" s="189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89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25">
      <c r="A178" s="189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89"/>
      <c r="B179" s="11" t="s">
        <v>139</v>
      </c>
      <c r="C179" s="12">
        <v>0</v>
      </c>
      <c r="D179" s="12">
        <v>0</v>
      </c>
      <c r="E179" s="13">
        <v>0</v>
      </c>
    </row>
    <row r="180" spans="1:5" x14ac:dyDescent="0.25">
      <c r="A180" s="189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25">
      <c r="A181" s="189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25">
      <c r="A182" s="189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89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89"/>
      <c r="B184" s="11" t="s">
        <v>144</v>
      </c>
      <c r="C184" s="12">
        <v>0</v>
      </c>
      <c r="D184" s="12">
        <v>0</v>
      </c>
      <c r="E184" s="13">
        <v>0</v>
      </c>
    </row>
    <row r="185" spans="1:5" x14ac:dyDescent="0.25">
      <c r="A185" s="189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89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25">
      <c r="A187" s="189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189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189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189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25">
      <c r="A191" s="189"/>
      <c r="B191" s="11" t="s">
        <v>151</v>
      </c>
      <c r="C191" s="12">
        <v>0</v>
      </c>
      <c r="D191" s="12">
        <v>0</v>
      </c>
      <c r="E191" s="13">
        <v>0</v>
      </c>
    </row>
    <row r="192" spans="1:5" x14ac:dyDescent="0.25">
      <c r="A192" s="189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89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25">
      <c r="A194" s="189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89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89"/>
      <c r="B196" s="11" t="s">
        <v>156</v>
      </c>
      <c r="C196" s="12">
        <v>0</v>
      </c>
      <c r="D196" s="12">
        <v>0</v>
      </c>
      <c r="E196" s="13">
        <v>0</v>
      </c>
    </row>
    <row r="197" spans="1:5" x14ac:dyDescent="0.25">
      <c r="A197" s="189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189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25">
      <c r="A199" s="189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0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88" t="s">
        <v>161</v>
      </c>
      <c r="B201" s="11" t="s">
        <v>162</v>
      </c>
      <c r="C201" s="12">
        <v>0</v>
      </c>
      <c r="D201" s="12">
        <v>0</v>
      </c>
      <c r="E201" s="13">
        <v>0</v>
      </c>
    </row>
    <row r="202" spans="1:5" x14ac:dyDescent="0.25">
      <c r="A202" s="189"/>
      <c r="B202" s="11" t="s">
        <v>120</v>
      </c>
      <c r="C202" s="12">
        <v>0</v>
      </c>
      <c r="D202" s="12">
        <v>0</v>
      </c>
      <c r="E202" s="13">
        <v>0</v>
      </c>
    </row>
    <row r="203" spans="1:5" x14ac:dyDescent="0.25">
      <c r="A203" s="189"/>
      <c r="B203" s="11" t="s">
        <v>163</v>
      </c>
      <c r="C203" s="12">
        <v>0</v>
      </c>
      <c r="D203" s="12">
        <v>0</v>
      </c>
      <c r="E203" s="13">
        <v>0</v>
      </c>
    </row>
    <row r="204" spans="1:5" x14ac:dyDescent="0.25">
      <c r="A204" s="189"/>
      <c r="B204" s="11" t="s">
        <v>122</v>
      </c>
      <c r="C204" s="12">
        <v>0</v>
      </c>
      <c r="D204" s="12">
        <v>0</v>
      </c>
      <c r="E204" s="13">
        <v>0</v>
      </c>
    </row>
    <row r="205" spans="1:5" x14ac:dyDescent="0.25">
      <c r="A205" s="189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89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25">
      <c r="A207" s="189"/>
      <c r="B207" s="11" t="s">
        <v>125</v>
      </c>
      <c r="C207" s="12">
        <v>0</v>
      </c>
      <c r="D207" s="12">
        <v>0</v>
      </c>
      <c r="E207" s="13">
        <v>0</v>
      </c>
    </row>
    <row r="208" spans="1:5" x14ac:dyDescent="0.25">
      <c r="A208" s="189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89"/>
      <c r="B209" s="11" t="s">
        <v>127</v>
      </c>
      <c r="C209" s="12">
        <v>0</v>
      </c>
      <c r="D209" s="12">
        <v>0</v>
      </c>
      <c r="E209" s="13">
        <v>0</v>
      </c>
    </row>
    <row r="210" spans="1:5" x14ac:dyDescent="0.25">
      <c r="A210" s="189"/>
      <c r="B210" s="11" t="s">
        <v>165</v>
      </c>
      <c r="C210" s="12">
        <v>0</v>
      </c>
      <c r="D210" s="12">
        <v>0</v>
      </c>
      <c r="E210" s="13">
        <v>0</v>
      </c>
    </row>
    <row r="211" spans="1:5" x14ac:dyDescent="0.25">
      <c r="A211" s="189"/>
      <c r="B211" s="11" t="s">
        <v>129</v>
      </c>
      <c r="C211" s="12">
        <v>0</v>
      </c>
      <c r="D211" s="12">
        <v>0</v>
      </c>
      <c r="E211" s="13">
        <v>0</v>
      </c>
    </row>
    <row r="212" spans="1:5" x14ac:dyDescent="0.25">
      <c r="A212" s="189"/>
      <c r="B212" s="11" t="s">
        <v>130</v>
      </c>
      <c r="C212" s="12">
        <v>0</v>
      </c>
      <c r="D212" s="12">
        <v>0</v>
      </c>
      <c r="E212" s="13">
        <v>0</v>
      </c>
    </row>
    <row r="213" spans="1:5" x14ac:dyDescent="0.25">
      <c r="A213" s="189"/>
      <c r="B213" s="11" t="s">
        <v>131</v>
      </c>
      <c r="C213" s="12">
        <v>0</v>
      </c>
      <c r="D213" s="12">
        <v>0</v>
      </c>
      <c r="E213" s="13">
        <v>0</v>
      </c>
    </row>
    <row r="214" spans="1:5" x14ac:dyDescent="0.25">
      <c r="A214" s="189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189"/>
      <c r="B215" s="11" t="s">
        <v>133</v>
      </c>
      <c r="C215" s="12">
        <v>0</v>
      </c>
      <c r="D215" s="12">
        <v>0</v>
      </c>
      <c r="E215" s="13">
        <v>0</v>
      </c>
    </row>
    <row r="216" spans="1:5" x14ac:dyDescent="0.25">
      <c r="A216" s="189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89"/>
      <c r="B217" s="11" t="s">
        <v>135</v>
      </c>
      <c r="C217" s="12">
        <v>0</v>
      </c>
      <c r="D217" s="12">
        <v>0</v>
      </c>
      <c r="E217" s="13">
        <v>0</v>
      </c>
    </row>
    <row r="218" spans="1:5" x14ac:dyDescent="0.25">
      <c r="A218" s="189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89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25">
      <c r="A220" s="189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189"/>
      <c r="B221" s="11" t="s">
        <v>139</v>
      </c>
      <c r="C221" s="12">
        <v>0</v>
      </c>
      <c r="D221" s="12">
        <v>0</v>
      </c>
      <c r="E221" s="13">
        <v>0</v>
      </c>
    </row>
    <row r="222" spans="1:5" x14ac:dyDescent="0.25">
      <c r="A222" s="189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189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25">
      <c r="A224" s="189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89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89"/>
      <c r="B226" s="11" t="s">
        <v>144</v>
      </c>
      <c r="C226" s="12">
        <v>0</v>
      </c>
      <c r="D226" s="12">
        <v>0</v>
      </c>
      <c r="E226" s="13">
        <v>0</v>
      </c>
    </row>
    <row r="227" spans="1:5" x14ac:dyDescent="0.25">
      <c r="A227" s="189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89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25">
      <c r="A229" s="189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189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89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89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25">
      <c r="A233" s="189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25">
      <c r="A234" s="189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89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89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89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89"/>
      <c r="B238" s="11" t="s">
        <v>156</v>
      </c>
      <c r="C238" s="12">
        <v>0</v>
      </c>
      <c r="D238" s="12">
        <v>0</v>
      </c>
      <c r="E238" s="13">
        <v>0</v>
      </c>
    </row>
    <row r="239" spans="1:5" x14ac:dyDescent="0.25">
      <c r="A239" s="189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189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189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0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1</v>
      </c>
      <c r="E246" s="13">
        <v>-1</v>
      </c>
    </row>
    <row r="247" spans="1:5" x14ac:dyDescent="0.25">
      <c r="A247" s="10" t="s">
        <v>170</v>
      </c>
      <c r="B247" s="15"/>
      <c r="C247" s="12">
        <v>0</v>
      </c>
      <c r="D247" s="12">
        <v>18</v>
      </c>
      <c r="E247" s="13">
        <v>-1</v>
      </c>
    </row>
    <row r="248" spans="1:5" x14ac:dyDescent="0.25">
      <c r="A248" s="10" t="s">
        <v>171</v>
      </c>
      <c r="B248" s="15"/>
      <c r="C248" s="12">
        <v>33</v>
      </c>
      <c r="D248" s="12">
        <v>16</v>
      </c>
      <c r="E248" s="13">
        <v>1.0625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101</v>
      </c>
      <c r="D252" s="12">
        <v>75</v>
      </c>
      <c r="E252" s="13">
        <v>0.34666666666666701</v>
      </c>
    </row>
    <row r="253" spans="1:5" x14ac:dyDescent="0.25">
      <c r="A253" s="188" t="s">
        <v>174</v>
      </c>
      <c r="B253" s="11" t="s">
        <v>175</v>
      </c>
      <c r="C253" s="12">
        <v>9</v>
      </c>
      <c r="D253" s="12">
        <v>22</v>
      </c>
      <c r="E253" s="13">
        <v>-0.59090909090909105</v>
      </c>
    </row>
    <row r="254" spans="1:5" x14ac:dyDescent="0.25">
      <c r="A254" s="189"/>
      <c r="B254" s="11" t="s">
        <v>176</v>
      </c>
      <c r="C254" s="12">
        <v>4</v>
      </c>
      <c r="D254" s="12">
        <v>11</v>
      </c>
      <c r="E254" s="13">
        <v>-0.63636363636363602</v>
      </c>
    </row>
    <row r="255" spans="1:5" x14ac:dyDescent="0.25">
      <c r="A255" s="190"/>
      <c r="B255" s="11" t="s">
        <v>177</v>
      </c>
      <c r="C255" s="12">
        <v>0</v>
      </c>
      <c r="D255" s="12">
        <v>1</v>
      </c>
      <c r="E255" s="13">
        <v>-1</v>
      </c>
    </row>
    <row r="256" spans="1:5" x14ac:dyDescent="0.25">
      <c r="A256" s="10" t="s">
        <v>178</v>
      </c>
      <c r="B256" s="15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5"/>
      <c r="C257" s="12">
        <v>5</v>
      </c>
      <c r="D257" s="12">
        <v>3</v>
      </c>
      <c r="E257" s="13">
        <v>0.66666666666666696</v>
      </c>
    </row>
    <row r="258" spans="1:5" x14ac:dyDescent="0.25">
      <c r="A258" s="10" t="s">
        <v>111</v>
      </c>
      <c r="B258" s="15"/>
      <c r="C258" s="12">
        <v>11</v>
      </c>
      <c r="D258" s="12">
        <v>16</v>
      </c>
      <c r="E258" s="13">
        <v>-0.3125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53</v>
      </c>
      <c r="D262" s="12">
        <v>54</v>
      </c>
      <c r="E262" s="13">
        <v>-1.85185185185185E-2</v>
      </c>
    </row>
    <row r="263" spans="1:5" x14ac:dyDescent="0.25">
      <c r="A263" s="188" t="s">
        <v>69</v>
      </c>
      <c r="B263" s="11" t="s">
        <v>182</v>
      </c>
      <c r="C263" s="12">
        <v>0</v>
      </c>
      <c r="D263" s="12">
        <v>0</v>
      </c>
      <c r="E263" s="13">
        <v>0</v>
      </c>
    </row>
    <row r="264" spans="1:5" x14ac:dyDescent="0.25">
      <c r="A264" s="190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3</v>
      </c>
      <c r="E266" s="13">
        <v>-1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8" t="s">
        <v>187</v>
      </c>
      <c r="B271" s="11" t="s">
        <v>188</v>
      </c>
      <c r="C271" s="12">
        <v>7</v>
      </c>
      <c r="D271" s="12">
        <v>3</v>
      </c>
      <c r="E271" s="13">
        <v>1.3333333333333299</v>
      </c>
    </row>
    <row r="272" spans="1:5" x14ac:dyDescent="0.25">
      <c r="A272" s="190"/>
      <c r="B272" s="11" t="s">
        <v>189</v>
      </c>
      <c r="C272" s="12">
        <v>21</v>
      </c>
      <c r="D272" s="12">
        <v>12</v>
      </c>
      <c r="E272" s="13">
        <v>0.75</v>
      </c>
    </row>
    <row r="273" spans="1:5" x14ac:dyDescent="0.25">
      <c r="A273" s="10" t="s">
        <v>190</v>
      </c>
      <c r="B273" s="15"/>
      <c r="C273" s="12">
        <v>13</v>
      </c>
      <c r="D273" s="12">
        <v>0</v>
      </c>
      <c r="E273" s="13">
        <v>0</v>
      </c>
    </row>
    <row r="274" spans="1:5" x14ac:dyDescent="0.25">
      <c r="A274" s="10" t="s">
        <v>191</v>
      </c>
      <c r="B274" s="15"/>
      <c r="C274" s="16"/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95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96"/>
      <c r="B284" s="11" t="s">
        <v>200</v>
      </c>
      <c r="C284" s="12">
        <v>437</v>
      </c>
      <c r="D284" s="12">
        <v>437</v>
      </c>
      <c r="E284" s="21">
        <v>8</v>
      </c>
    </row>
    <row r="285" spans="1:5" x14ac:dyDescent="0.25">
      <c r="A285" s="197"/>
      <c r="B285" s="11" t="s">
        <v>201</v>
      </c>
      <c r="C285" s="12">
        <v>0</v>
      </c>
      <c r="D285" s="12">
        <v>0</v>
      </c>
      <c r="E285" s="21">
        <v>0</v>
      </c>
    </row>
    <row r="286" spans="1:5" x14ac:dyDescent="0.25">
      <c r="A286" s="195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25">
      <c r="A287" s="196"/>
      <c r="B287" s="11" t="s">
        <v>204</v>
      </c>
      <c r="C287" s="12">
        <v>23</v>
      </c>
      <c r="D287" s="12">
        <v>16</v>
      </c>
      <c r="E287" s="21">
        <v>2</v>
      </c>
    </row>
    <row r="288" spans="1:5" x14ac:dyDescent="0.25">
      <c r="A288" s="197"/>
      <c r="B288" s="11" t="s">
        <v>205</v>
      </c>
      <c r="C288" s="12">
        <v>30</v>
      </c>
      <c r="D288" s="12">
        <v>6</v>
      </c>
      <c r="E288" s="21">
        <v>18</v>
      </c>
    </row>
    <row r="289" spans="1:5" x14ac:dyDescent="0.25">
      <c r="A289" s="20" t="s">
        <v>206</v>
      </c>
      <c r="B289" s="11" t="s">
        <v>207</v>
      </c>
      <c r="C289" s="12">
        <v>9</v>
      </c>
      <c r="D289" s="12">
        <v>12</v>
      </c>
      <c r="E289" s="21">
        <v>12</v>
      </c>
    </row>
    <row r="290" spans="1:5" x14ac:dyDescent="0.25">
      <c r="A290" s="195" t="s">
        <v>208</v>
      </c>
      <c r="B290" s="11" t="s">
        <v>209</v>
      </c>
      <c r="C290" s="12">
        <v>8</v>
      </c>
      <c r="D290" s="12">
        <v>0</v>
      </c>
      <c r="E290" s="21">
        <v>0</v>
      </c>
    </row>
    <row r="291" spans="1:5" x14ac:dyDescent="0.25">
      <c r="A291" s="196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25">
      <c r="A292" s="197"/>
      <c r="B292" s="11" t="s">
        <v>211</v>
      </c>
      <c r="C292" s="12">
        <v>20</v>
      </c>
      <c r="D292" s="12">
        <v>24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95" t="s">
        <v>214</v>
      </c>
      <c r="B294" s="11" t="s">
        <v>205</v>
      </c>
      <c r="C294" s="12">
        <v>5</v>
      </c>
      <c r="D294" s="12">
        <v>3</v>
      </c>
      <c r="E294" s="21">
        <v>4</v>
      </c>
    </row>
    <row r="295" spans="1:5" x14ac:dyDescent="0.25">
      <c r="A295" s="196"/>
      <c r="B295" s="11" t="s">
        <v>215</v>
      </c>
      <c r="C295" s="12">
        <v>17</v>
      </c>
      <c r="D295" s="12">
        <v>19</v>
      </c>
      <c r="E295" s="21">
        <v>15</v>
      </c>
    </row>
    <row r="296" spans="1:5" x14ac:dyDescent="0.25">
      <c r="A296" s="197"/>
      <c r="B296" s="11" t="s">
        <v>216</v>
      </c>
      <c r="C296" s="12">
        <v>0</v>
      </c>
      <c r="D296" s="12">
        <v>0</v>
      </c>
      <c r="E296" s="21">
        <v>0</v>
      </c>
    </row>
    <row r="297" spans="1:5" x14ac:dyDescent="0.25">
      <c r="A297" s="195" t="s">
        <v>217</v>
      </c>
      <c r="B297" s="11" t="s">
        <v>218</v>
      </c>
      <c r="C297" s="12">
        <v>0</v>
      </c>
      <c r="D297" s="12">
        <v>0</v>
      </c>
      <c r="E297" s="21">
        <v>0</v>
      </c>
    </row>
    <row r="298" spans="1:5" x14ac:dyDescent="0.25">
      <c r="A298" s="196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96"/>
      <c r="B299" s="11" t="s">
        <v>220</v>
      </c>
      <c r="C299" s="12">
        <v>225</v>
      </c>
      <c r="D299" s="12">
        <v>241</v>
      </c>
      <c r="E299" s="21">
        <v>241</v>
      </c>
    </row>
    <row r="300" spans="1:5" x14ac:dyDescent="0.25">
      <c r="A300" s="196"/>
      <c r="B300" s="11" t="s">
        <v>221</v>
      </c>
      <c r="C300" s="12">
        <v>389</v>
      </c>
      <c r="D300" s="12">
        <v>255</v>
      </c>
      <c r="E300" s="21">
        <v>0</v>
      </c>
    </row>
    <row r="301" spans="1:5" x14ac:dyDescent="0.25">
      <c r="A301" s="196"/>
      <c r="B301" s="11" t="s">
        <v>222</v>
      </c>
      <c r="C301" s="12">
        <v>20</v>
      </c>
      <c r="D301" s="12">
        <v>2</v>
      </c>
      <c r="E301" s="21">
        <v>0</v>
      </c>
    </row>
    <row r="302" spans="1:5" x14ac:dyDescent="0.25">
      <c r="A302" s="196"/>
      <c r="B302" s="11" t="s">
        <v>223</v>
      </c>
      <c r="C302" s="12">
        <v>223</v>
      </c>
      <c r="D302" s="12">
        <v>297</v>
      </c>
      <c r="E302" s="21">
        <v>220</v>
      </c>
    </row>
    <row r="303" spans="1:5" x14ac:dyDescent="0.25">
      <c r="A303" s="196"/>
      <c r="B303" s="11" t="s">
        <v>224</v>
      </c>
      <c r="C303" s="12">
        <v>72</v>
      </c>
      <c r="D303" s="12">
        <v>56</v>
      </c>
      <c r="E303" s="21">
        <v>0</v>
      </c>
    </row>
    <row r="304" spans="1:5" x14ac:dyDescent="0.25">
      <c r="A304" s="196"/>
      <c r="B304" s="11" t="s">
        <v>225</v>
      </c>
      <c r="C304" s="12">
        <v>2</v>
      </c>
      <c r="D304" s="12">
        <v>1</v>
      </c>
      <c r="E304" s="21">
        <v>1</v>
      </c>
    </row>
    <row r="305" spans="1:5" x14ac:dyDescent="0.25">
      <c r="A305" s="196"/>
      <c r="B305" s="11" t="s">
        <v>226</v>
      </c>
      <c r="C305" s="12">
        <v>105</v>
      </c>
      <c r="D305" s="12">
        <v>14</v>
      </c>
      <c r="E305" s="21">
        <v>90</v>
      </c>
    </row>
    <row r="306" spans="1:5" x14ac:dyDescent="0.25">
      <c r="A306" s="196"/>
      <c r="B306" s="11" t="s">
        <v>227</v>
      </c>
      <c r="C306" s="12">
        <v>0</v>
      </c>
      <c r="D306" s="12">
        <v>0</v>
      </c>
      <c r="E306" s="21">
        <v>0</v>
      </c>
    </row>
    <row r="307" spans="1:5" x14ac:dyDescent="0.25">
      <c r="A307" s="196"/>
      <c r="B307" s="11" t="s">
        <v>228</v>
      </c>
      <c r="C307" s="12">
        <v>0</v>
      </c>
      <c r="D307" s="12">
        <v>0</v>
      </c>
      <c r="E307" s="21">
        <v>0</v>
      </c>
    </row>
    <row r="308" spans="1:5" x14ac:dyDescent="0.25">
      <c r="A308" s="196"/>
      <c r="B308" s="11" t="s">
        <v>229</v>
      </c>
      <c r="C308" s="12">
        <v>260</v>
      </c>
      <c r="D308" s="12">
        <v>337</v>
      </c>
      <c r="E308" s="21">
        <v>230</v>
      </c>
    </row>
    <row r="309" spans="1:5" x14ac:dyDescent="0.25">
      <c r="A309" s="196"/>
      <c r="B309" s="11" t="s">
        <v>230</v>
      </c>
      <c r="C309" s="12">
        <v>193</v>
      </c>
      <c r="D309" s="12">
        <v>178</v>
      </c>
      <c r="E309" s="21">
        <v>0</v>
      </c>
    </row>
    <row r="310" spans="1:5" x14ac:dyDescent="0.25">
      <c r="A310" s="196"/>
      <c r="B310" s="11" t="s">
        <v>231</v>
      </c>
      <c r="C310" s="12">
        <v>11</v>
      </c>
      <c r="D310" s="12">
        <v>10</v>
      </c>
      <c r="E310" s="21">
        <v>5</v>
      </c>
    </row>
    <row r="311" spans="1:5" x14ac:dyDescent="0.25">
      <c r="A311" s="197"/>
      <c r="B311" s="11" t="s">
        <v>232</v>
      </c>
      <c r="C311" s="12">
        <v>7</v>
      </c>
      <c r="D311" s="12">
        <v>5</v>
      </c>
      <c r="E311" s="21">
        <v>0</v>
      </c>
    </row>
    <row r="312" spans="1:5" x14ac:dyDescent="0.25">
      <c r="A312" s="195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96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25">
      <c r="A314" s="196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96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96"/>
      <c r="B316" s="11" t="s">
        <v>238</v>
      </c>
      <c r="C316" s="12">
        <v>28</v>
      </c>
      <c r="D316" s="12">
        <v>23</v>
      </c>
      <c r="E316" s="21">
        <v>2</v>
      </c>
    </row>
    <row r="317" spans="1:5" x14ac:dyDescent="0.25">
      <c r="A317" s="196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25">
      <c r="A318" s="196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96"/>
      <c r="B319" s="11" t="s">
        <v>241</v>
      </c>
      <c r="C319" s="12">
        <v>78</v>
      </c>
      <c r="D319" s="12">
        <v>80</v>
      </c>
      <c r="E319" s="21">
        <v>23</v>
      </c>
    </row>
    <row r="320" spans="1:5" x14ac:dyDescent="0.25">
      <c r="A320" s="196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25">
      <c r="A321" s="196"/>
      <c r="B321" s="11" t="s">
        <v>243</v>
      </c>
      <c r="C321" s="12">
        <v>0</v>
      </c>
      <c r="D321" s="12">
        <v>0</v>
      </c>
      <c r="E321" s="21">
        <v>0</v>
      </c>
    </row>
    <row r="322" spans="1:5" x14ac:dyDescent="0.25">
      <c r="A322" s="196"/>
      <c r="B322" s="11" t="s">
        <v>244</v>
      </c>
      <c r="C322" s="12">
        <v>6</v>
      </c>
      <c r="D322" s="12">
        <v>6</v>
      </c>
      <c r="E322" s="21">
        <v>0</v>
      </c>
    </row>
    <row r="323" spans="1:5" x14ac:dyDescent="0.25">
      <c r="A323" s="196"/>
      <c r="B323" s="11" t="s">
        <v>245</v>
      </c>
      <c r="C323" s="12">
        <v>5</v>
      </c>
      <c r="D323" s="12">
        <v>4</v>
      </c>
      <c r="E323" s="21">
        <v>0</v>
      </c>
    </row>
    <row r="324" spans="1:5" x14ac:dyDescent="0.25">
      <c r="A324" s="196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96"/>
      <c r="B325" s="11" t="s">
        <v>247</v>
      </c>
      <c r="C325" s="12">
        <v>1</v>
      </c>
      <c r="D325" s="12">
        <v>0</v>
      </c>
      <c r="E325" s="21">
        <v>0</v>
      </c>
    </row>
    <row r="326" spans="1:5" x14ac:dyDescent="0.25">
      <c r="A326" s="196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25">
      <c r="A327" s="196"/>
      <c r="B327" s="11" t="s">
        <v>249</v>
      </c>
      <c r="C327" s="12">
        <v>7</v>
      </c>
      <c r="D327" s="12">
        <v>6</v>
      </c>
      <c r="E327" s="21">
        <v>0</v>
      </c>
    </row>
    <row r="328" spans="1:5" x14ac:dyDescent="0.25">
      <c r="A328" s="196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96"/>
      <c r="B329" s="11" t="s">
        <v>251</v>
      </c>
      <c r="C329" s="12">
        <v>0</v>
      </c>
      <c r="D329" s="12">
        <v>0</v>
      </c>
      <c r="E329" s="21">
        <v>0</v>
      </c>
    </row>
    <row r="330" spans="1:5" x14ac:dyDescent="0.25">
      <c r="A330" s="196"/>
      <c r="B330" s="11" t="s">
        <v>252</v>
      </c>
      <c r="C330" s="12">
        <v>13</v>
      </c>
      <c r="D330" s="12">
        <v>7</v>
      </c>
      <c r="E330" s="21">
        <v>21</v>
      </c>
    </row>
    <row r="331" spans="1:5" x14ac:dyDescent="0.25">
      <c r="A331" s="196"/>
      <c r="B331" s="11" t="s">
        <v>253</v>
      </c>
      <c r="C331" s="12">
        <v>76</v>
      </c>
      <c r="D331" s="12">
        <v>79</v>
      </c>
      <c r="E331" s="21">
        <v>10</v>
      </c>
    </row>
    <row r="332" spans="1:5" x14ac:dyDescent="0.25">
      <c r="A332" s="196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96"/>
      <c r="B333" s="11" t="s">
        <v>255</v>
      </c>
      <c r="C333" s="12">
        <v>0</v>
      </c>
      <c r="D333" s="12">
        <v>0</v>
      </c>
      <c r="E333" s="21">
        <v>0</v>
      </c>
    </row>
    <row r="334" spans="1:5" x14ac:dyDescent="0.25">
      <c r="A334" s="196"/>
      <c r="B334" s="11" t="s">
        <v>256</v>
      </c>
      <c r="C334" s="12">
        <v>14</v>
      </c>
      <c r="D334" s="12">
        <v>10</v>
      </c>
      <c r="E334" s="21">
        <v>1</v>
      </c>
    </row>
    <row r="335" spans="1:5" x14ac:dyDescent="0.25">
      <c r="A335" s="196"/>
      <c r="B335" s="11" t="s">
        <v>257</v>
      </c>
      <c r="C335" s="12">
        <v>33</v>
      </c>
      <c r="D335" s="12">
        <v>45</v>
      </c>
      <c r="E335" s="21">
        <v>15</v>
      </c>
    </row>
    <row r="336" spans="1:5" x14ac:dyDescent="0.25">
      <c r="A336" s="196"/>
      <c r="B336" s="11" t="s">
        <v>258</v>
      </c>
      <c r="C336" s="12">
        <v>132</v>
      </c>
      <c r="D336" s="12">
        <v>97</v>
      </c>
      <c r="E336" s="21">
        <v>34</v>
      </c>
    </row>
    <row r="337" spans="1:5" x14ac:dyDescent="0.25">
      <c r="A337" s="196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25">
      <c r="A338" s="196"/>
      <c r="B338" s="11" t="s">
        <v>260</v>
      </c>
      <c r="C338" s="12">
        <v>0</v>
      </c>
      <c r="D338" s="12">
        <v>0</v>
      </c>
      <c r="E338" s="21">
        <v>0</v>
      </c>
    </row>
    <row r="339" spans="1:5" x14ac:dyDescent="0.25">
      <c r="A339" s="196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96"/>
      <c r="B340" s="11" t="s">
        <v>262</v>
      </c>
      <c r="C340" s="12">
        <v>1</v>
      </c>
      <c r="D340" s="12">
        <v>1</v>
      </c>
      <c r="E340" s="21">
        <v>8</v>
      </c>
    </row>
    <row r="341" spans="1:5" x14ac:dyDescent="0.25">
      <c r="A341" s="196"/>
      <c r="B341" s="11" t="s">
        <v>263</v>
      </c>
      <c r="C341" s="12">
        <v>1</v>
      </c>
      <c r="D341" s="12">
        <v>0</v>
      </c>
      <c r="E341" s="21">
        <v>13</v>
      </c>
    </row>
    <row r="342" spans="1:5" x14ac:dyDescent="0.25">
      <c r="A342" s="196"/>
      <c r="B342" s="11" t="s">
        <v>264</v>
      </c>
      <c r="C342" s="12">
        <v>0</v>
      </c>
      <c r="D342" s="12">
        <v>0</v>
      </c>
      <c r="E342" s="21">
        <v>0</v>
      </c>
    </row>
    <row r="343" spans="1:5" x14ac:dyDescent="0.25">
      <c r="A343" s="196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25">
      <c r="A344" s="197"/>
      <c r="B344" s="11" t="s">
        <v>266</v>
      </c>
      <c r="C344" s="12">
        <v>0</v>
      </c>
      <c r="D344" s="12">
        <v>0</v>
      </c>
      <c r="E344" s="21">
        <v>0</v>
      </c>
    </row>
    <row r="345" spans="1:5" x14ac:dyDescent="0.25">
      <c r="A345" s="195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25">
      <c r="A346" s="196"/>
      <c r="B346" s="11" t="s">
        <v>269</v>
      </c>
      <c r="C346" s="12">
        <v>1</v>
      </c>
      <c r="D346" s="12">
        <v>1</v>
      </c>
      <c r="E346" s="21">
        <v>0</v>
      </c>
    </row>
    <row r="347" spans="1:5" x14ac:dyDescent="0.25">
      <c r="A347" s="196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25">
      <c r="A348" s="196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96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96"/>
      <c r="B350" s="11" t="s">
        <v>273</v>
      </c>
      <c r="C350" s="12">
        <v>0</v>
      </c>
      <c r="D350" s="12">
        <v>0</v>
      </c>
      <c r="E350" s="21">
        <v>0</v>
      </c>
    </row>
    <row r="351" spans="1:5" x14ac:dyDescent="0.25">
      <c r="A351" s="196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25">
      <c r="A352" s="196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96"/>
      <c r="B353" s="11" t="s">
        <v>276</v>
      </c>
      <c r="C353" s="12">
        <v>18</v>
      </c>
      <c r="D353" s="12">
        <v>18</v>
      </c>
      <c r="E353" s="21">
        <v>0</v>
      </c>
    </row>
    <row r="354" spans="1:5" x14ac:dyDescent="0.25">
      <c r="A354" s="196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97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95" t="s">
        <v>279</v>
      </c>
      <c r="B356" s="11" t="s">
        <v>280</v>
      </c>
      <c r="C356" s="12">
        <v>14</v>
      </c>
      <c r="D356" s="12">
        <v>0</v>
      </c>
      <c r="E356" s="21">
        <v>186</v>
      </c>
    </row>
    <row r="357" spans="1:5" x14ac:dyDescent="0.25">
      <c r="A357" s="196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25">
      <c r="A358" s="196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96"/>
      <c r="B359" s="11" t="s">
        <v>283</v>
      </c>
      <c r="C359" s="12">
        <v>24</v>
      </c>
      <c r="D359" s="12">
        <v>4</v>
      </c>
      <c r="E359" s="21">
        <v>7</v>
      </c>
    </row>
    <row r="360" spans="1:5" x14ac:dyDescent="0.25">
      <c r="A360" s="196"/>
      <c r="B360" s="11" t="s">
        <v>284</v>
      </c>
      <c r="C360" s="12">
        <v>0</v>
      </c>
      <c r="D360" s="12">
        <v>0</v>
      </c>
      <c r="E360" s="21">
        <v>0</v>
      </c>
    </row>
    <row r="361" spans="1:5" x14ac:dyDescent="0.25">
      <c r="A361" s="196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96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96"/>
      <c r="B363" s="11" t="s">
        <v>287</v>
      </c>
      <c r="C363" s="16"/>
      <c r="D363" s="16"/>
      <c r="E363" s="22"/>
    </row>
    <row r="364" spans="1:5" x14ac:dyDescent="0.25">
      <c r="A364" s="197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95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25">
      <c r="A366" s="196"/>
      <c r="B366" s="11" t="s">
        <v>291</v>
      </c>
      <c r="C366" s="12">
        <v>0</v>
      </c>
      <c r="D366" s="12">
        <v>0</v>
      </c>
      <c r="E366" s="21">
        <v>0</v>
      </c>
    </row>
    <row r="367" spans="1:5" x14ac:dyDescent="0.25">
      <c r="A367" s="196"/>
      <c r="B367" s="11" t="s">
        <v>292</v>
      </c>
      <c r="C367" s="12">
        <v>0</v>
      </c>
      <c r="D367" s="12">
        <v>0</v>
      </c>
      <c r="E367" s="21">
        <v>0</v>
      </c>
    </row>
    <row r="368" spans="1:5" x14ac:dyDescent="0.25">
      <c r="A368" s="196"/>
      <c r="B368" s="11" t="s">
        <v>293</v>
      </c>
      <c r="C368" s="12">
        <v>3</v>
      </c>
      <c r="D368" s="12">
        <v>0</v>
      </c>
      <c r="E368" s="21">
        <v>0</v>
      </c>
    </row>
    <row r="369" spans="1:5" x14ac:dyDescent="0.25">
      <c r="A369" s="196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25">
      <c r="A370" s="196"/>
      <c r="B370" s="11" t="s">
        <v>294</v>
      </c>
      <c r="C370" s="12">
        <v>0</v>
      </c>
      <c r="D370" s="12">
        <v>0</v>
      </c>
      <c r="E370" s="21">
        <v>0</v>
      </c>
    </row>
    <row r="371" spans="1:5" x14ac:dyDescent="0.25">
      <c r="A371" s="196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25">
      <c r="A372" s="196"/>
      <c r="B372" s="11" t="s">
        <v>296</v>
      </c>
      <c r="C372" s="12">
        <v>0</v>
      </c>
      <c r="D372" s="12">
        <v>0</v>
      </c>
      <c r="E372" s="21">
        <v>0</v>
      </c>
    </row>
    <row r="373" spans="1:5" x14ac:dyDescent="0.25">
      <c r="A373" s="196"/>
      <c r="B373" s="11" t="s">
        <v>297</v>
      </c>
      <c r="C373" s="12">
        <v>0</v>
      </c>
      <c r="D373" s="12">
        <v>0</v>
      </c>
      <c r="E373" s="21">
        <v>0</v>
      </c>
    </row>
    <row r="374" spans="1:5" x14ac:dyDescent="0.25">
      <c r="A374" s="196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96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96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97"/>
      <c r="B377" s="11" t="s">
        <v>301</v>
      </c>
      <c r="C377" s="12">
        <v>0</v>
      </c>
      <c r="D377" s="12">
        <v>0</v>
      </c>
      <c r="E377" s="21">
        <v>0</v>
      </c>
    </row>
  </sheetData>
  <sheetProtection algorithmName="SHA-512" hashValue="mrZ3e9olCQ/+V2FZDlp8oiDJvf3xaGucVJEzfMb7oKNxPYgCkKP/M5deJ75H7D2m0mDMjDv/LzyudDmVjQiWsg==" saltValue="LwK7eRJgC83NhT59KywBtg==" spinCount="100000" sheet="1" objects="1" scenarios="1"/>
  <mergeCells count="43"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201:A242"/>
    <mergeCell ref="A253:A255"/>
    <mergeCell ref="A263:A264"/>
    <mergeCell ref="A271:A272"/>
    <mergeCell ref="A312:A344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90D6-D01E-4B24-A663-9767877294C8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6" t="s">
        <v>1838</v>
      </c>
      <c r="D1" s="236"/>
      <c r="E1" s="236"/>
      <c r="F1" s="133"/>
      <c r="H1" s="178"/>
      <c r="I1" s="178"/>
      <c r="J1" s="178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N9M29B33B7c9caai/XNZddSXAyvS7CMSoiuVJzexcf0CAOv4BWebDYDzEkAIoj7Jtf00tpfy0R0odn1ys+eI9g==" saltValue="VP+D+E481zVPI1d21rVJT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C8DB-32FE-47C9-8386-FEC149395906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6" t="s">
        <v>1843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33"/>
      <c r="R1" s="178"/>
      <c r="S1" s="178"/>
      <c r="T1" s="178"/>
      <c r="U1" s="133"/>
      <c r="W1" s="178"/>
      <c r="X1" s="178"/>
      <c r="Y1" s="178"/>
      <c r="Z1" s="133"/>
      <c r="AB1" s="178"/>
      <c r="AC1" s="178"/>
      <c r="AD1" s="178"/>
      <c r="AE1" s="133"/>
      <c r="AG1" s="178"/>
      <c r="AH1" s="178"/>
      <c r="AI1" s="178"/>
      <c r="AJ1" s="133"/>
      <c r="AL1" s="178"/>
      <c r="AM1" s="178"/>
      <c r="AN1" s="178"/>
      <c r="AO1" s="133"/>
      <c r="AQ1" s="178"/>
      <c r="AR1" s="178"/>
      <c r="AS1" s="178"/>
      <c r="AT1" s="133"/>
      <c r="AV1" s="178"/>
      <c r="AW1" s="178"/>
      <c r="AX1" s="178"/>
      <c r="AY1" s="133"/>
      <c r="BA1" s="178"/>
      <c r="BB1" s="178"/>
      <c r="BC1" s="178"/>
      <c r="BD1" s="133"/>
      <c r="BF1" s="178"/>
      <c r="BG1" s="178"/>
      <c r="BH1" s="178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QN20nvLOQbvQ/UQoK2Eekuwx5JrWbuPyN7G1r+TcGrrck5G+mVC7HPIumzXjqCtJkflD9Ah/DxZzjJ+bMmgPJA==" saltValue="c4HAA8dZ0/7g0Qd2ZLCha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E15A-4216-4A95-BA68-8689C79445F0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6" t="s">
        <v>1847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78"/>
      <c r="Q1" s="178"/>
      <c r="S1" s="133"/>
      <c r="U1" s="178"/>
      <c r="V1" s="178"/>
      <c r="W1" s="178"/>
      <c r="X1" s="178"/>
      <c r="Y1" s="178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79" t="s">
        <v>1204</v>
      </c>
      <c r="N5" s="179" t="s">
        <v>1205</v>
      </c>
      <c r="O5" s="179" t="s">
        <v>1206</v>
      </c>
      <c r="P5" s="179" t="s">
        <v>1207</v>
      </c>
      <c r="Q5" s="179" t="s">
        <v>615</v>
      </c>
      <c r="R5" s="179" t="s">
        <v>1208</v>
      </c>
      <c r="S5" s="180"/>
      <c r="U5" s="181" t="s">
        <v>1204</v>
      </c>
      <c r="V5" s="181" t="s">
        <v>1205</v>
      </c>
      <c r="W5" s="181" t="s">
        <v>1206</v>
      </c>
      <c r="X5" s="181" t="s">
        <v>1207</v>
      </c>
      <c r="Y5" s="181" t="s">
        <v>615</v>
      </c>
      <c r="Z5" s="181" t="s">
        <v>1208</v>
      </c>
    </row>
    <row r="6" spans="1:26" x14ac:dyDescent="0.2">
      <c r="M6" s="182">
        <f>DatosMedioAmbiente!C53</f>
        <v>0</v>
      </c>
      <c r="N6" s="182">
        <f>DatosMedioAmbiente!C55</f>
        <v>0</v>
      </c>
      <c r="O6" s="182">
        <f>DatosMedioAmbiente!C57</f>
        <v>0</v>
      </c>
      <c r="P6" s="182">
        <f>DatosMedioAmbiente!C59</f>
        <v>0</v>
      </c>
      <c r="Q6" s="182">
        <f>DatosMedioAmbiente!C61</f>
        <v>0</v>
      </c>
      <c r="R6" s="182">
        <f>DatosMedioAmbiente!C63</f>
        <v>2</v>
      </c>
      <c r="S6" s="180"/>
      <c r="U6" s="183">
        <f>DatosMedioAmbiente!C54</f>
        <v>0</v>
      </c>
      <c r="V6" s="183">
        <f>DatosMedioAmbiente!C56</f>
        <v>0</v>
      </c>
      <c r="W6" s="183">
        <f>DatosMedioAmbiente!C58</f>
        <v>0</v>
      </c>
      <c r="X6" s="183">
        <f>DatosMedioAmbiente!C60</f>
        <v>0</v>
      </c>
      <c r="Y6" s="183">
        <f>DatosMedioAmbiente!C62</f>
        <v>0</v>
      </c>
      <c r="Z6" s="183">
        <f>DatosMedioAmbiente!C64</f>
        <v>0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xLvTR3geqG6WN7Yh6dtchVJmaCH7ROpyteo9bDGfMER5Ia0uvYyWYps1D5KmKbqhCGQvasLUP+J537/L53F2zA==" saltValue="PQVRGP+WeTo5soBuD1dxO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711A-8611-4258-A04A-EBED2A27205D}">
  <sheetPr codeName="Hoja20"/>
  <dimension ref="A1:BI15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1632</v>
      </c>
      <c r="G2" s="76" t="s">
        <v>1657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1630</v>
      </c>
      <c r="N2" s="76" t="s">
        <v>1637</v>
      </c>
      <c r="O2" s="76" t="s">
        <v>1628</v>
      </c>
      <c r="P2" s="76" t="s">
        <v>1681</v>
      </c>
      <c r="Q2" s="76" t="s">
        <v>1681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1159</v>
      </c>
      <c r="AD2" s="76" t="s">
        <v>649</v>
      </c>
      <c r="AE2" s="76" t="s">
        <v>1204</v>
      </c>
      <c r="AF2" s="76" t="s">
        <v>1214</v>
      </c>
      <c r="AI2" s="76" t="s">
        <v>229</v>
      </c>
      <c r="AL2" s="76" t="s">
        <v>647</v>
      </c>
      <c r="AM2" s="76" t="s">
        <v>647</v>
      </c>
      <c r="AN2" s="76" t="s">
        <v>649</v>
      </c>
      <c r="AO2" s="76" t="s">
        <v>649</v>
      </c>
      <c r="AP2" s="76" t="s">
        <v>649</v>
      </c>
      <c r="AV2" s="76" t="s">
        <v>647</v>
      </c>
      <c r="AW2" s="76" t="s">
        <v>1208</v>
      </c>
      <c r="BA2" s="76" t="s">
        <v>1812</v>
      </c>
      <c r="BC2" s="76" t="s">
        <v>983</v>
      </c>
      <c r="BD2" s="76" t="s">
        <v>334</v>
      </c>
      <c r="BF2" s="76" t="s">
        <v>104</v>
      </c>
      <c r="BG2" s="76" t="s">
        <v>104</v>
      </c>
      <c r="BH2" s="76" t="s">
        <v>1163</v>
      </c>
      <c r="BI2" s="76" t="s">
        <v>1168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111</v>
      </c>
      <c r="G3" s="76" t="s">
        <v>1629</v>
      </c>
      <c r="H3" s="76" t="s">
        <v>1629</v>
      </c>
      <c r="I3" s="76" t="s">
        <v>1629</v>
      </c>
      <c r="J3" s="76" t="s">
        <v>1630</v>
      </c>
      <c r="K3" s="76" t="s">
        <v>1629</v>
      </c>
      <c r="L3" s="76" t="s">
        <v>1629</v>
      </c>
      <c r="M3" s="76" t="s">
        <v>1637</v>
      </c>
      <c r="O3" s="76" t="s">
        <v>1629</v>
      </c>
      <c r="P3" s="76" t="s">
        <v>1630</v>
      </c>
      <c r="Q3" s="76" t="s">
        <v>1630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1160</v>
      </c>
      <c r="AD3" s="76" t="s">
        <v>651</v>
      </c>
      <c r="AE3" s="76" t="s">
        <v>1207</v>
      </c>
      <c r="AF3" s="76" t="s">
        <v>1215</v>
      </c>
      <c r="AI3" s="76" t="s">
        <v>230</v>
      </c>
      <c r="AL3" s="76" t="s">
        <v>649</v>
      </c>
      <c r="AM3" s="76" t="s">
        <v>649</v>
      </c>
      <c r="AN3" s="76" t="s">
        <v>651</v>
      </c>
      <c r="AO3" s="76" t="s">
        <v>651</v>
      </c>
      <c r="AV3" s="76" t="s">
        <v>649</v>
      </c>
      <c r="BA3" s="76" t="s">
        <v>1813</v>
      </c>
      <c r="BC3" s="76" t="s">
        <v>989</v>
      </c>
      <c r="BD3" s="76" t="s">
        <v>962</v>
      </c>
      <c r="BF3" s="76" t="s">
        <v>114</v>
      </c>
      <c r="BG3" s="76" t="s">
        <v>1080</v>
      </c>
      <c r="BH3" s="76" t="s">
        <v>1165</v>
      </c>
    </row>
    <row r="4" spans="1:61" x14ac:dyDescent="0.2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G4" s="76" t="s">
        <v>1630</v>
      </c>
      <c r="H4" s="76" t="s">
        <v>1630</v>
      </c>
      <c r="I4" s="76" t="s">
        <v>1630</v>
      </c>
      <c r="J4" s="76" t="s">
        <v>978</v>
      </c>
      <c r="K4" s="76" t="s">
        <v>1630</v>
      </c>
      <c r="L4" s="76" t="s">
        <v>1630</v>
      </c>
      <c r="M4" s="76" t="s">
        <v>1645</v>
      </c>
      <c r="O4" s="76" t="s">
        <v>1630</v>
      </c>
      <c r="P4" s="76" t="s">
        <v>1683</v>
      </c>
      <c r="Q4" s="76" t="s">
        <v>1686</v>
      </c>
      <c r="S4" s="76" t="s">
        <v>1683</v>
      </c>
      <c r="T4" s="76" t="s">
        <v>1683</v>
      </c>
      <c r="V4" s="76" t="s">
        <v>31</v>
      </c>
      <c r="W4" s="76" t="s">
        <v>1777</v>
      </c>
      <c r="AD4" s="76" t="s">
        <v>653</v>
      </c>
      <c r="AE4" s="76" t="s">
        <v>1208</v>
      </c>
      <c r="AI4" s="76" t="s">
        <v>238</v>
      </c>
      <c r="AL4" s="76" t="s">
        <v>651</v>
      </c>
      <c r="AM4" s="76" t="s">
        <v>651</v>
      </c>
      <c r="AN4" s="76" t="s">
        <v>655</v>
      </c>
      <c r="AO4" s="76" t="s">
        <v>655</v>
      </c>
      <c r="AV4" s="76" t="s">
        <v>651</v>
      </c>
      <c r="BC4" s="76" t="s">
        <v>990</v>
      </c>
      <c r="BD4" s="76" t="s">
        <v>964</v>
      </c>
      <c r="BF4" s="76" t="s">
        <v>1080</v>
      </c>
    </row>
    <row r="5" spans="1:61" x14ac:dyDescent="0.2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1632</v>
      </c>
      <c r="G5" s="76" t="s">
        <v>978</v>
      </c>
      <c r="H5" s="76" t="s">
        <v>1632</v>
      </c>
      <c r="I5" s="76" t="s">
        <v>978</v>
      </c>
      <c r="J5" s="76" t="s">
        <v>1648</v>
      </c>
      <c r="K5" s="76" t="s">
        <v>1632</v>
      </c>
      <c r="L5" s="76" t="s">
        <v>1632</v>
      </c>
      <c r="O5" s="76" t="s">
        <v>978</v>
      </c>
      <c r="P5" s="76" t="s">
        <v>1686</v>
      </c>
      <c r="S5" s="76" t="s">
        <v>1685</v>
      </c>
      <c r="T5" s="76" t="s">
        <v>1685</v>
      </c>
      <c r="V5" s="76" t="s">
        <v>32</v>
      </c>
      <c r="AD5" s="76" t="s">
        <v>655</v>
      </c>
      <c r="AI5" s="76" t="s">
        <v>241</v>
      </c>
      <c r="AL5" s="76" t="s">
        <v>655</v>
      </c>
      <c r="AM5" s="76" t="s">
        <v>655</v>
      </c>
      <c r="AN5" s="76" t="s">
        <v>657</v>
      </c>
      <c r="AO5" s="76" t="s">
        <v>657</v>
      </c>
      <c r="AV5" s="76" t="s">
        <v>655</v>
      </c>
      <c r="BC5" s="76" t="s">
        <v>993</v>
      </c>
      <c r="BD5" s="76" t="s">
        <v>965</v>
      </c>
    </row>
    <row r="6" spans="1:61" x14ac:dyDescent="0.2">
      <c r="A6" s="76" t="s">
        <v>1771</v>
      </c>
      <c r="B6" s="76" t="s">
        <v>110</v>
      </c>
      <c r="C6" s="76" t="s">
        <v>1754</v>
      </c>
      <c r="D6" s="76" t="s">
        <v>1636</v>
      </c>
      <c r="E6" s="76" t="s">
        <v>1634</v>
      </c>
      <c r="G6" s="76" t="s">
        <v>1643</v>
      </c>
      <c r="H6" s="76" t="s">
        <v>978</v>
      </c>
      <c r="I6" s="76" t="s">
        <v>1646</v>
      </c>
      <c r="J6" s="76" t="s">
        <v>111</v>
      </c>
      <c r="K6" s="76" t="s">
        <v>1641</v>
      </c>
      <c r="L6" s="76" t="s">
        <v>1642</v>
      </c>
      <c r="O6" s="76" t="s">
        <v>1643</v>
      </c>
      <c r="S6" s="76" t="s">
        <v>1686</v>
      </c>
      <c r="T6" s="76" t="s">
        <v>1686</v>
      </c>
      <c r="V6" s="76" t="s">
        <v>33</v>
      </c>
      <c r="AD6" s="76" t="s">
        <v>657</v>
      </c>
      <c r="AI6" s="76" t="s">
        <v>111</v>
      </c>
      <c r="AL6" s="76" t="s">
        <v>657</v>
      </c>
      <c r="AM6" s="76" t="s">
        <v>657</v>
      </c>
      <c r="AN6" s="76" t="s">
        <v>659</v>
      </c>
      <c r="AV6" s="76" t="s">
        <v>657</v>
      </c>
      <c r="BC6" s="76" t="s">
        <v>1815</v>
      </c>
      <c r="BD6" s="76" t="s">
        <v>966</v>
      </c>
    </row>
    <row r="7" spans="1:61" x14ac:dyDescent="0.2">
      <c r="B7" s="76" t="s">
        <v>111</v>
      </c>
      <c r="C7" s="76" t="s">
        <v>1755</v>
      </c>
      <c r="D7" s="76" t="s">
        <v>978</v>
      </c>
      <c r="E7" s="76" t="s">
        <v>978</v>
      </c>
      <c r="G7" s="76" t="s">
        <v>1646</v>
      </c>
      <c r="H7" s="76" t="s">
        <v>1642</v>
      </c>
      <c r="I7" s="76" t="s">
        <v>1648</v>
      </c>
      <c r="K7" s="76" t="s">
        <v>1642</v>
      </c>
      <c r="L7" s="76" t="s">
        <v>1646</v>
      </c>
      <c r="O7" s="76" t="s">
        <v>1646</v>
      </c>
      <c r="AD7" s="76" t="s">
        <v>659</v>
      </c>
      <c r="AL7" s="76" t="s">
        <v>659</v>
      </c>
      <c r="AM7" s="76" t="s">
        <v>659</v>
      </c>
      <c r="AV7" s="76" t="s">
        <v>659</v>
      </c>
      <c r="BC7" s="76" t="s">
        <v>995</v>
      </c>
      <c r="BD7" s="76" t="s">
        <v>518</v>
      </c>
    </row>
    <row r="8" spans="1:61" x14ac:dyDescent="0.2">
      <c r="C8" s="76" t="s">
        <v>1756</v>
      </c>
      <c r="D8" s="76" t="s">
        <v>1642</v>
      </c>
      <c r="E8" s="76" t="s">
        <v>1642</v>
      </c>
      <c r="G8" s="76" t="s">
        <v>111</v>
      </c>
      <c r="H8" s="76" t="s">
        <v>1643</v>
      </c>
      <c r="I8" s="76" t="s">
        <v>111</v>
      </c>
      <c r="K8" s="76" t="s">
        <v>1643</v>
      </c>
      <c r="O8" s="76" t="s">
        <v>1648</v>
      </c>
      <c r="BC8" s="76" t="s">
        <v>980</v>
      </c>
      <c r="BD8" s="76" t="s">
        <v>967</v>
      </c>
    </row>
    <row r="9" spans="1:61" x14ac:dyDescent="0.2">
      <c r="C9" s="76" t="s">
        <v>209</v>
      </c>
      <c r="D9" s="76" t="s">
        <v>1643</v>
      </c>
      <c r="E9" s="76" t="s">
        <v>1646</v>
      </c>
      <c r="H9" s="76" t="s">
        <v>1644</v>
      </c>
      <c r="O9" s="76" t="s">
        <v>111</v>
      </c>
      <c r="BD9" s="76" t="s">
        <v>969</v>
      </c>
    </row>
    <row r="10" spans="1:61" x14ac:dyDescent="0.2">
      <c r="C10" s="76" t="s">
        <v>1757</v>
      </c>
      <c r="D10" s="76" t="s">
        <v>1644</v>
      </c>
      <c r="E10" s="76" t="s">
        <v>1648</v>
      </c>
      <c r="H10" s="76" t="s">
        <v>1646</v>
      </c>
      <c r="BD10" s="76" t="s">
        <v>970</v>
      </c>
    </row>
    <row r="11" spans="1:61" x14ac:dyDescent="0.2">
      <c r="C11" s="76" t="s">
        <v>289</v>
      </c>
      <c r="D11" s="76" t="s">
        <v>1646</v>
      </c>
      <c r="E11" s="76" t="s">
        <v>1653</v>
      </c>
      <c r="H11" s="76" t="s">
        <v>1648</v>
      </c>
      <c r="BD11" s="76" t="s">
        <v>971</v>
      </c>
    </row>
    <row r="12" spans="1:61" x14ac:dyDescent="0.2">
      <c r="D12" s="76" t="s">
        <v>1648</v>
      </c>
      <c r="H12" s="76" t="s">
        <v>111</v>
      </c>
      <c r="BD12" s="76" t="s">
        <v>973</v>
      </c>
    </row>
    <row r="13" spans="1:61" x14ac:dyDescent="0.2">
      <c r="D13" s="76" t="s">
        <v>1652</v>
      </c>
      <c r="BD13" s="76" t="s">
        <v>111</v>
      </c>
    </row>
    <row r="14" spans="1:61" x14ac:dyDescent="0.2">
      <c r="D14" s="76" t="s">
        <v>111</v>
      </c>
      <c r="BD14" s="76" t="s">
        <v>975</v>
      </c>
    </row>
    <row r="15" spans="1:61" x14ac:dyDescent="0.2">
      <c r="BD15" s="76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D9A7-B6AA-498A-B4F5-1C202BC69F0A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1310</v>
      </c>
      <c r="D4" s="93">
        <f>SUM(DatosViolenciaGénero!D63:D69)</f>
        <v>189</v>
      </c>
    </row>
    <row r="5" spans="2:4" x14ac:dyDescent="0.2">
      <c r="B5" s="92" t="s">
        <v>1630</v>
      </c>
      <c r="C5" s="93">
        <f>SUM(DatosViolenciaGénero!C70:C73)</f>
        <v>227</v>
      </c>
      <c r="D5" s="93">
        <f>SUM(DatosViolenciaGénero!D70:D73)</f>
        <v>183</v>
      </c>
    </row>
    <row r="6" spans="2:4" ht="12.75" customHeight="1" x14ac:dyDescent="0.2">
      <c r="B6" s="92" t="s">
        <v>1682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1683</v>
      </c>
      <c r="C7" s="93">
        <f>SUM(DatosViolenciaGénero!C75:C77)</f>
        <v>19</v>
      </c>
      <c r="D7" s="93">
        <f>SUM(DatosViolenciaGénero!D75:D77)</f>
        <v>2</v>
      </c>
    </row>
    <row r="8" spans="2:4" ht="12.75" customHeight="1" x14ac:dyDescent="0.2">
      <c r="B8" s="92" t="s">
        <v>1684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1685</v>
      </c>
      <c r="C9" s="93">
        <f>DatosViolenciaGénero!C78</f>
        <v>1</v>
      </c>
      <c r="D9" s="93">
        <f>DatosViolenciaGénero!D78</f>
        <v>1</v>
      </c>
    </row>
    <row r="10" spans="2:4" ht="12.75" customHeight="1" x14ac:dyDescent="0.2">
      <c r="B10" s="92" t="s">
        <v>1686</v>
      </c>
      <c r="C10" s="93">
        <f>SUM(DatosViolenciaGénero!C79:C80)</f>
        <v>427</v>
      </c>
      <c r="D10" s="93">
        <f>SUM(DatosViolenciaGénero!D79:D80)</f>
        <v>145</v>
      </c>
    </row>
    <row r="14" spans="2:4" ht="12.95" customHeight="1" thickTop="1" thickBot="1" x14ac:dyDescent="0.25">
      <c r="B14" s="237" t="s">
        <v>1690</v>
      </c>
      <c r="C14" s="237"/>
    </row>
    <row r="15" spans="2:4" ht="13.5" thickTop="1" x14ac:dyDescent="0.2">
      <c r="B15" s="94" t="s">
        <v>1688</v>
      </c>
      <c r="C15" s="95">
        <f>DatosViolenciaGénero!C38</f>
        <v>45</v>
      </c>
    </row>
    <row r="16" spans="2:4" ht="13.5" thickBot="1" x14ac:dyDescent="0.25">
      <c r="B16" s="96" t="s">
        <v>1689</v>
      </c>
      <c r="C16" s="97">
        <f>DatosViolenciaGénero!C39</f>
        <v>165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45E8-9DF2-45FC-A924-9A9AA1485CF6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255</v>
      </c>
      <c r="D4" s="93">
        <f>SUM(DatosViolenciaDoméstica!D48:D54)</f>
        <v>27</v>
      </c>
    </row>
    <row r="5" spans="2:4" x14ac:dyDescent="0.2">
      <c r="B5" s="92" t="s">
        <v>1630</v>
      </c>
      <c r="C5" s="93">
        <f>SUM(DatosViolenciaDoméstica!C55:C58)</f>
        <v>84</v>
      </c>
      <c r="D5" s="93">
        <f>SUM(DatosViolenciaDoméstica!D55:D58)</f>
        <v>12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5</v>
      </c>
      <c r="D7" s="93">
        <f>SUM(DatosViolenciaDoméstica!D60:D62)</f>
        <v>0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17</v>
      </c>
      <c r="D10" s="93">
        <f>SUM(DatosViolenciaDoméstica!D64:D65)</f>
        <v>5</v>
      </c>
    </row>
    <row r="14" spans="2:4" ht="12.95" customHeight="1" thickTop="1" thickBot="1" x14ac:dyDescent="0.25">
      <c r="B14" s="237" t="s">
        <v>1687</v>
      </c>
      <c r="C14" s="237"/>
    </row>
    <row r="15" spans="2:4" ht="13.5" thickTop="1" x14ac:dyDescent="0.2">
      <c r="B15" s="94" t="s">
        <v>1688</v>
      </c>
      <c r="C15" s="95">
        <f>DatosViolenciaDoméstica!C33</f>
        <v>22</v>
      </c>
    </row>
    <row r="16" spans="2:4" ht="13.5" thickBot="1" x14ac:dyDescent="0.25">
      <c r="B16" s="96" t="s">
        <v>1689</v>
      </c>
      <c r="C16" s="97">
        <f>DatosViolenciaDoméstica!C34</f>
        <v>26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2A9F-4717-4B20-AC26-0EC2F4DF16B7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0" t="s">
        <v>1665</v>
      </c>
      <c r="F4" s="240"/>
    </row>
    <row r="5" spans="2:6" ht="12.75" customHeight="1" x14ac:dyDescent="0.2">
      <c r="B5" s="238" t="s">
        <v>1666</v>
      </c>
      <c r="C5" s="80" t="s">
        <v>1018</v>
      </c>
      <c r="D5" s="81">
        <f>DatosMenores!C86</f>
        <v>172</v>
      </c>
      <c r="E5" s="82" t="s">
        <v>1667</v>
      </c>
      <c r="F5" s="83">
        <f>DatosMenores!C105+DatosMenores!C106</f>
        <v>33</v>
      </c>
    </row>
    <row r="6" spans="2:6" ht="33.75" x14ac:dyDescent="0.2">
      <c r="B6" s="239"/>
      <c r="C6" s="80" t="s">
        <v>1012</v>
      </c>
      <c r="D6" s="81">
        <f>DatosMenores!C87</f>
        <v>184</v>
      </c>
      <c r="E6" s="84" t="s">
        <v>1668</v>
      </c>
      <c r="F6" s="83">
        <f>DatosMenores!C107</f>
        <v>26</v>
      </c>
    </row>
    <row r="7" spans="2:6" ht="33.75" x14ac:dyDescent="0.2">
      <c r="B7" s="238" t="s">
        <v>1669</v>
      </c>
      <c r="C7" s="80" t="s">
        <v>1018</v>
      </c>
      <c r="D7" s="81">
        <f>DatosMenores!C88</f>
        <v>100</v>
      </c>
      <c r="E7" s="84" t="s">
        <v>1670</v>
      </c>
      <c r="F7" s="83">
        <f>DatosMenores!C108</f>
        <v>0</v>
      </c>
    </row>
    <row r="8" spans="2:6" ht="33.75" x14ac:dyDescent="0.2">
      <c r="B8" s="239"/>
      <c r="C8" s="80" t="s">
        <v>1012</v>
      </c>
      <c r="D8" s="81">
        <f>DatosMenores!C89</f>
        <v>76</v>
      </c>
      <c r="E8" s="84" t="s">
        <v>1671</v>
      </c>
      <c r="F8" s="83">
        <f>DatosMenores!C109</f>
        <v>0</v>
      </c>
    </row>
    <row r="9" spans="2:6" ht="33.75" x14ac:dyDescent="0.2">
      <c r="B9" s="238" t="s">
        <v>266</v>
      </c>
      <c r="C9" s="80" t="s">
        <v>1018</v>
      </c>
      <c r="D9" s="81">
        <f>DatosMenores!C90</f>
        <v>125</v>
      </c>
      <c r="E9" s="84" t="s">
        <v>1672</v>
      </c>
      <c r="F9" s="83">
        <f>DatosMenores!C110</f>
        <v>0</v>
      </c>
    </row>
    <row r="10" spans="2:6" ht="22.5" x14ac:dyDescent="0.2">
      <c r="B10" s="239"/>
      <c r="C10" s="80" t="s">
        <v>1012</v>
      </c>
      <c r="D10" s="81">
        <f>DatosMenores!C91</f>
        <v>329</v>
      </c>
      <c r="E10" s="84" t="s">
        <v>1673</v>
      </c>
      <c r="F10" s="83">
        <f>DatosMenores!C111</f>
        <v>0</v>
      </c>
    </row>
    <row r="11" spans="2:6" ht="45" x14ac:dyDescent="0.2">
      <c r="B11" s="238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">
      <c r="B12" s="239"/>
      <c r="C12" s="80" t="s">
        <v>1012</v>
      </c>
      <c r="D12" s="81">
        <f>DatosMenores!C93</f>
        <v>0</v>
      </c>
    </row>
    <row r="13" spans="2:6" x14ac:dyDescent="0.2">
      <c r="B13" s="238" t="s">
        <v>1676</v>
      </c>
      <c r="C13" s="80" t="s">
        <v>1018</v>
      </c>
      <c r="D13" s="81">
        <f>DatosMenores!C94</f>
        <v>24</v>
      </c>
    </row>
    <row r="14" spans="2:6" x14ac:dyDescent="0.2">
      <c r="B14" s="239"/>
      <c r="C14" s="80" t="s">
        <v>1012</v>
      </c>
      <c r="D14" s="81">
        <f>DatosMenores!C95</f>
        <v>9</v>
      </c>
    </row>
    <row r="15" spans="2:6" x14ac:dyDescent="0.2">
      <c r="B15" s="238" t="s">
        <v>1677</v>
      </c>
      <c r="C15" s="80" t="s">
        <v>1018</v>
      </c>
      <c r="D15" s="81">
        <f>DatosMenores!C96</f>
        <v>17</v>
      </c>
    </row>
    <row r="16" spans="2:6" x14ac:dyDescent="0.2">
      <c r="B16" s="239"/>
      <c r="C16" s="80" t="s">
        <v>1012</v>
      </c>
      <c r="D16" s="81">
        <f>DatosMenores!C97</f>
        <v>16</v>
      </c>
    </row>
    <row r="17" spans="2:4" x14ac:dyDescent="0.2">
      <c r="B17" s="238" t="s">
        <v>1678</v>
      </c>
      <c r="C17" s="80" t="s">
        <v>1018</v>
      </c>
      <c r="D17" s="81">
        <f>DatosMenores!C98</f>
        <v>0</v>
      </c>
    </row>
    <row r="18" spans="2:4" x14ac:dyDescent="0.2">
      <c r="B18" s="239"/>
      <c r="C18" s="80" t="s">
        <v>1012</v>
      </c>
      <c r="D18" s="81">
        <f>DatosMenores!C99</f>
        <v>4</v>
      </c>
    </row>
    <row r="19" spans="2:4" ht="22.5" x14ac:dyDescent="0.2">
      <c r="B19" s="85" t="s">
        <v>1679</v>
      </c>
      <c r="C19" s="86"/>
      <c r="D19" s="81">
        <f>DatosMenores!C100</f>
        <v>17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4C8E-E53C-4524-AA79-95A1E1BFC965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6" t="s">
        <v>1628</v>
      </c>
      <c r="C11" s="246"/>
      <c r="D11" s="59">
        <f>DatosDelitos!C5+DatosDelitos!C13-DatosDelitos!C17</f>
        <v>909</v>
      </c>
      <c r="E11" s="60">
        <f>DatosDelitos!H5+DatosDelitos!H13-DatosDelitos!H17</f>
        <v>123</v>
      </c>
      <c r="F11" s="60">
        <f>DatosDelitos!I5+DatosDelitos!I13-DatosDelitos!I17</f>
        <v>97</v>
      </c>
      <c r="G11" s="60">
        <f>DatosDelitos!J5+DatosDelitos!J13-DatosDelitos!J17</f>
        <v>4</v>
      </c>
      <c r="H11" s="61">
        <f>DatosDelitos!K5+DatosDelitos!K13-DatosDelitos!K17</f>
        <v>2</v>
      </c>
      <c r="I11" s="61">
        <f>DatosDelitos!L5+DatosDelitos!L13-DatosDelitos!L17</f>
        <v>0</v>
      </c>
      <c r="J11" s="61">
        <f>DatosDelitos!M5+DatosDelitos!M13-DatosDelitos!M17</f>
        <v>0</v>
      </c>
      <c r="K11" s="61">
        <f>DatosDelitos!O5+DatosDelitos!O13-DatosDelitos!O17</f>
        <v>14</v>
      </c>
      <c r="L11" s="62">
        <f>DatosDelitos!P5+DatosDelitos!P13-DatosDelitos!P17</f>
        <v>175</v>
      </c>
    </row>
    <row r="12" spans="2:13" ht="13.35" customHeight="1" x14ac:dyDescent="0.2">
      <c r="B12" s="243" t="s">
        <v>329</v>
      </c>
      <c r="C12" s="243"/>
      <c r="D12" s="63">
        <f>DatosDelitos!C10</f>
        <v>0</v>
      </c>
      <c r="E12" s="64">
        <f>DatosDelitos!H10</f>
        <v>1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3" t="s">
        <v>347</v>
      </c>
      <c r="C13" s="243"/>
      <c r="D13" s="63">
        <f>DatosDelitos!C20</f>
        <v>0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3" t="s">
        <v>1629</v>
      </c>
      <c r="C15" s="243"/>
      <c r="D15" s="63">
        <f>DatosDelitos!C17+DatosDelitos!C44</f>
        <v>1029</v>
      </c>
      <c r="E15" s="64">
        <f>DatosDelitos!H17+DatosDelitos!H44</f>
        <v>181</v>
      </c>
      <c r="F15" s="64">
        <f>DatosDelitos!I16+DatosDelitos!I44</f>
        <v>41</v>
      </c>
      <c r="G15" s="64">
        <f>DatosDelitos!J17+DatosDelitos!J44</f>
        <v>3</v>
      </c>
      <c r="H15" s="64">
        <f>DatosDelitos!K17+DatosDelitos!K44</f>
        <v>1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7</v>
      </c>
      <c r="L15" s="65">
        <f>DatosDelitos!P17+DatosDelitos!P44</f>
        <v>344</v>
      </c>
    </row>
    <row r="16" spans="2:13" ht="13.35" customHeight="1" x14ac:dyDescent="0.2">
      <c r="B16" s="243" t="s">
        <v>1630</v>
      </c>
      <c r="C16" s="243"/>
      <c r="D16" s="63">
        <f>DatosDelitos!C30</f>
        <v>858</v>
      </c>
      <c r="E16" s="64">
        <f>DatosDelitos!H30</f>
        <v>67</v>
      </c>
      <c r="F16" s="64">
        <f>DatosDelitos!I30</f>
        <v>97</v>
      </c>
      <c r="G16" s="64">
        <f>DatosDelitos!J30</f>
        <v>1</v>
      </c>
      <c r="H16" s="64">
        <f>DatosDelitos!K30</f>
        <v>2</v>
      </c>
      <c r="I16" s="64">
        <f>DatosDelitos!L30</f>
        <v>1</v>
      </c>
      <c r="J16" s="64">
        <f>DatosDelitos!M30</f>
        <v>0</v>
      </c>
      <c r="K16" s="64">
        <f>DatosDelitos!O30</f>
        <v>1</v>
      </c>
      <c r="L16" s="65">
        <f>DatosDelitos!P30</f>
        <v>174</v>
      </c>
    </row>
    <row r="17" spans="2:12" ht="13.35" customHeight="1" x14ac:dyDescent="0.2">
      <c r="B17" s="245" t="s">
        <v>1631</v>
      </c>
      <c r="C17" s="245"/>
      <c r="D17" s="63">
        <f>DatosDelitos!C42-DatosDelitos!C44</f>
        <v>13</v>
      </c>
      <c r="E17" s="64">
        <f>DatosDelitos!H42-DatosDelitos!H44</f>
        <v>1</v>
      </c>
      <c r="F17" s="64">
        <f>DatosDelitos!I42-DatosDelitos!I44</f>
        <v>1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1</v>
      </c>
    </row>
    <row r="18" spans="2:12" ht="13.35" customHeight="1" x14ac:dyDescent="0.2">
      <c r="B18" s="243" t="s">
        <v>1632</v>
      </c>
      <c r="C18" s="243"/>
      <c r="D18" s="63">
        <f>DatosDelitos!C50</f>
        <v>297</v>
      </c>
      <c r="E18" s="64">
        <f>DatosDelitos!H50</f>
        <v>19</v>
      </c>
      <c r="F18" s="64">
        <f>DatosDelitos!I50</f>
        <v>14</v>
      </c>
      <c r="G18" s="64">
        <f>DatosDelitos!J50</f>
        <v>13</v>
      </c>
      <c r="H18" s="64">
        <f>DatosDelitos!K50</f>
        <v>10</v>
      </c>
      <c r="I18" s="64">
        <f>DatosDelitos!L50</f>
        <v>0</v>
      </c>
      <c r="J18" s="64">
        <f>DatosDelitos!M50</f>
        <v>0</v>
      </c>
      <c r="K18" s="64">
        <f>DatosDelitos!O50</f>
        <v>12</v>
      </c>
      <c r="L18" s="65">
        <f>DatosDelitos!P50</f>
        <v>32</v>
      </c>
    </row>
    <row r="19" spans="2:12" ht="13.35" customHeight="1" x14ac:dyDescent="0.2">
      <c r="B19" s="243" t="s">
        <v>1633</v>
      </c>
      <c r="C19" s="243"/>
      <c r="D19" s="63">
        <f>DatosDelitos!C72</f>
        <v>5</v>
      </c>
      <c r="E19" s="64">
        <f>DatosDelitos!H72</f>
        <v>0</v>
      </c>
      <c r="F19" s="64">
        <f>DatosDelitos!I72</f>
        <v>0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0</v>
      </c>
    </row>
    <row r="20" spans="2:12" ht="27" customHeight="1" x14ac:dyDescent="0.2">
      <c r="B20" s="243" t="s">
        <v>1634</v>
      </c>
      <c r="C20" s="243"/>
      <c r="D20" s="63">
        <f>DatosDelitos!C74</f>
        <v>58</v>
      </c>
      <c r="E20" s="64">
        <f>DatosDelitos!H74</f>
        <v>5</v>
      </c>
      <c r="F20" s="64">
        <f>DatosDelitos!I74</f>
        <v>7</v>
      </c>
      <c r="G20" s="64">
        <f>DatosDelitos!J74</f>
        <v>0</v>
      </c>
      <c r="H20" s="64">
        <f>DatosDelitos!K74</f>
        <v>0</v>
      </c>
      <c r="I20" s="64">
        <f>DatosDelitos!L74</f>
        <v>0</v>
      </c>
      <c r="J20" s="64">
        <f>DatosDelitos!M74</f>
        <v>0</v>
      </c>
      <c r="K20" s="64">
        <f>DatosDelitos!O74</f>
        <v>1</v>
      </c>
      <c r="L20" s="65">
        <f>DatosDelitos!P74</f>
        <v>4</v>
      </c>
    </row>
    <row r="21" spans="2:12" ht="13.35" customHeight="1" x14ac:dyDescent="0.2">
      <c r="B21" s="245" t="s">
        <v>1635</v>
      </c>
      <c r="C21" s="245"/>
      <c r="D21" s="63">
        <f>DatosDelitos!C82</f>
        <v>70</v>
      </c>
      <c r="E21" s="64">
        <f>DatosDelitos!H82</f>
        <v>2</v>
      </c>
      <c r="F21" s="64">
        <f>DatosDelitos!I82</f>
        <v>0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0</v>
      </c>
    </row>
    <row r="22" spans="2:12" ht="13.35" customHeight="1" x14ac:dyDescent="0.2">
      <c r="B22" s="243" t="s">
        <v>1636</v>
      </c>
      <c r="C22" s="243"/>
      <c r="D22" s="63">
        <f>DatosDelitos!C85</f>
        <v>102</v>
      </c>
      <c r="E22" s="64">
        <f>DatosDelitos!H85</f>
        <v>12</v>
      </c>
      <c r="F22" s="64">
        <f>DatosDelitos!I85</f>
        <v>4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8</v>
      </c>
    </row>
    <row r="23" spans="2:12" ht="13.35" customHeight="1" x14ac:dyDescent="0.2">
      <c r="B23" s="243" t="s">
        <v>978</v>
      </c>
      <c r="C23" s="243"/>
      <c r="D23" s="63">
        <f>DatosDelitos!C97</f>
        <v>3269</v>
      </c>
      <c r="E23" s="64">
        <f>DatosDelitos!H97</f>
        <v>327</v>
      </c>
      <c r="F23" s="64">
        <f>DatosDelitos!I97</f>
        <v>267</v>
      </c>
      <c r="G23" s="64">
        <f>DatosDelitos!J97</f>
        <v>0</v>
      </c>
      <c r="H23" s="64">
        <f>DatosDelitos!K97</f>
        <v>0</v>
      </c>
      <c r="I23" s="64">
        <f>DatosDelitos!L97</f>
        <v>0</v>
      </c>
      <c r="J23" s="64">
        <f>DatosDelitos!M97</f>
        <v>0</v>
      </c>
      <c r="K23" s="64">
        <f>DatosDelitos!O97</f>
        <v>23</v>
      </c>
      <c r="L23" s="65">
        <f>DatosDelitos!P97</f>
        <v>331</v>
      </c>
    </row>
    <row r="24" spans="2:12" ht="27" customHeight="1" x14ac:dyDescent="0.2">
      <c r="B24" s="243" t="s">
        <v>1637</v>
      </c>
      <c r="C24" s="243"/>
      <c r="D24" s="63">
        <f>DatosDelitos!C131</f>
        <v>3</v>
      </c>
      <c r="E24" s="64">
        <f>DatosDelitos!H131</f>
        <v>1</v>
      </c>
      <c r="F24" s="64">
        <f>DatosDelitos!I131</f>
        <v>1</v>
      </c>
      <c r="G24" s="64">
        <f>DatosDelitos!J131</f>
        <v>0</v>
      </c>
      <c r="H24" s="64">
        <f>DatosDelitos!K131</f>
        <v>0</v>
      </c>
      <c r="I24" s="64">
        <f>DatosDelitos!L131</f>
        <v>1</v>
      </c>
      <c r="J24" s="64">
        <f>DatosDelitos!M131</f>
        <v>1</v>
      </c>
      <c r="K24" s="64">
        <f>DatosDelitos!O131</f>
        <v>0</v>
      </c>
      <c r="L24" s="65">
        <f>DatosDelitos!P131</f>
        <v>0</v>
      </c>
    </row>
    <row r="25" spans="2:12" ht="13.35" customHeight="1" x14ac:dyDescent="0.2">
      <c r="B25" s="243" t="s">
        <v>1638</v>
      </c>
      <c r="C25" s="243"/>
      <c r="D25" s="63">
        <f>DatosDelitos!C137</f>
        <v>6</v>
      </c>
      <c r="E25" s="64">
        <f>DatosDelitos!H137</f>
        <v>0</v>
      </c>
      <c r="F25" s="64">
        <f>DatosDelitos!I137</f>
        <v>0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0</v>
      </c>
    </row>
    <row r="26" spans="2:12" ht="13.35" customHeight="1" x14ac:dyDescent="0.2">
      <c r="B26" s="245" t="s">
        <v>1639</v>
      </c>
      <c r="C26" s="245"/>
      <c r="D26" s="63">
        <f>DatosDelitos!C144</f>
        <v>18</v>
      </c>
      <c r="E26" s="64">
        <f>DatosDelitos!H144</f>
        <v>1</v>
      </c>
      <c r="F26" s="64">
        <f>DatosDelitos!I144</f>
        <v>1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0</v>
      </c>
    </row>
    <row r="27" spans="2:12" ht="38.25" customHeight="1" x14ac:dyDescent="0.2">
      <c r="B27" s="243" t="s">
        <v>1640</v>
      </c>
      <c r="C27" s="243"/>
      <c r="D27" s="63">
        <f>DatosDelitos!C147</f>
        <v>25</v>
      </c>
      <c r="E27" s="64">
        <f>DatosDelitos!H147</f>
        <v>0</v>
      </c>
      <c r="F27" s="64">
        <f>DatosDelitos!I147</f>
        <v>1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1</v>
      </c>
    </row>
    <row r="28" spans="2:12" ht="13.35" customHeight="1" x14ac:dyDescent="0.2">
      <c r="B28" s="243" t="s">
        <v>1641</v>
      </c>
      <c r="C28" s="243"/>
      <c r="D28" s="63">
        <f>DatosDelitos!C156+SUM(DatosDelitos!C167:C172)</f>
        <v>13</v>
      </c>
      <c r="E28" s="64">
        <f>DatosDelitos!H156+SUM(DatosDelitos!H167:H172)</f>
        <v>1</v>
      </c>
      <c r="F28" s="64">
        <f>DatosDelitos!I156+SUM(DatosDelitos!I167:I172)</f>
        <v>0</v>
      </c>
      <c r="G28" s="64">
        <f>DatosDelitos!J156+SUM(DatosDelitos!J167:J172)</f>
        <v>1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0</v>
      </c>
      <c r="L28" s="64">
        <f>DatosDelitos!P156+SUM(DatosDelitos!P167:Q172)</f>
        <v>0</v>
      </c>
    </row>
    <row r="29" spans="2:12" ht="13.35" customHeight="1" x14ac:dyDescent="0.2">
      <c r="B29" s="243" t="s">
        <v>1642</v>
      </c>
      <c r="C29" s="243"/>
      <c r="D29" s="63">
        <f>SUM(DatosDelitos!C173:C177)</f>
        <v>187</v>
      </c>
      <c r="E29" s="64">
        <f>SUM(DatosDelitos!H173:H177)</f>
        <v>48</v>
      </c>
      <c r="F29" s="64">
        <f>SUM(DatosDelitos!I173:I177)</f>
        <v>25</v>
      </c>
      <c r="G29" s="64">
        <f>SUM(DatosDelitos!J173:J177)</f>
        <v>1</v>
      </c>
      <c r="H29" s="64">
        <f>SUM(DatosDelitos!K173:K177)</f>
        <v>2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11</v>
      </c>
      <c r="L29" s="64">
        <f>SUM(DatosDelitos!P173:P177)</f>
        <v>46</v>
      </c>
    </row>
    <row r="30" spans="2:12" ht="13.35" customHeight="1" x14ac:dyDescent="0.2">
      <c r="B30" s="243" t="s">
        <v>1643</v>
      </c>
      <c r="C30" s="243"/>
      <c r="D30" s="63">
        <f>DatosDelitos!C178</f>
        <v>205</v>
      </c>
      <c r="E30" s="64">
        <f>DatosDelitos!H178</f>
        <v>34</v>
      </c>
      <c r="F30" s="64">
        <f>DatosDelitos!I178</f>
        <v>25</v>
      </c>
      <c r="G30" s="64">
        <f>DatosDelitos!J178</f>
        <v>1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628</v>
      </c>
    </row>
    <row r="31" spans="2:12" ht="13.35" customHeight="1" x14ac:dyDescent="0.2">
      <c r="B31" s="243" t="s">
        <v>1644</v>
      </c>
      <c r="C31" s="243"/>
      <c r="D31" s="63">
        <f>DatosDelitos!C186</f>
        <v>243</v>
      </c>
      <c r="E31" s="64">
        <f>DatosDelitos!H186</f>
        <v>21</v>
      </c>
      <c r="F31" s="64">
        <f>DatosDelitos!I186</f>
        <v>9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16</v>
      </c>
    </row>
    <row r="32" spans="2:12" ht="13.35" customHeight="1" x14ac:dyDescent="0.2">
      <c r="B32" s="243" t="s">
        <v>1645</v>
      </c>
      <c r="C32" s="243"/>
      <c r="D32" s="63">
        <f>DatosDelitos!C201</f>
        <v>31</v>
      </c>
      <c r="E32" s="64">
        <f>DatosDelitos!H201</f>
        <v>3</v>
      </c>
      <c r="F32" s="64">
        <f>DatosDelitos!I201</f>
        <v>4</v>
      </c>
      <c r="G32" s="64">
        <f>DatosDelitos!J201</f>
        <v>0</v>
      </c>
      <c r="H32" s="64">
        <f>DatosDelitos!K201</f>
        <v>0</v>
      </c>
      <c r="I32" s="64">
        <f>DatosDelitos!L201</f>
        <v>1</v>
      </c>
      <c r="J32" s="64">
        <f>DatosDelitos!M201</f>
        <v>0</v>
      </c>
      <c r="K32" s="64">
        <f>DatosDelitos!O201</f>
        <v>0</v>
      </c>
      <c r="L32" s="64">
        <f>DatosDelitos!P201</f>
        <v>2</v>
      </c>
    </row>
    <row r="33" spans="2:13" ht="13.35" customHeight="1" x14ac:dyDescent="0.2">
      <c r="B33" s="243" t="s">
        <v>1646</v>
      </c>
      <c r="C33" s="243"/>
      <c r="D33" s="63">
        <f>DatosDelitos!C223</f>
        <v>402</v>
      </c>
      <c r="E33" s="64">
        <f>DatosDelitos!H223</f>
        <v>70</v>
      </c>
      <c r="F33" s="64">
        <f>DatosDelitos!I223</f>
        <v>38</v>
      </c>
      <c r="G33" s="64">
        <f>DatosDelitos!J223</f>
        <v>0</v>
      </c>
      <c r="H33" s="64">
        <f>DatosDelitos!K223</f>
        <v>2</v>
      </c>
      <c r="I33" s="64">
        <f>DatosDelitos!L223</f>
        <v>0</v>
      </c>
      <c r="J33" s="64">
        <f>DatosDelitos!M223</f>
        <v>0</v>
      </c>
      <c r="K33" s="64">
        <f>DatosDelitos!O223</f>
        <v>22</v>
      </c>
      <c r="L33" s="64">
        <f>DatosDelitos!P223</f>
        <v>120</v>
      </c>
    </row>
    <row r="34" spans="2:13" ht="13.35" customHeight="1" x14ac:dyDescent="0.2">
      <c r="B34" s="243" t="s">
        <v>1647</v>
      </c>
      <c r="C34" s="243"/>
      <c r="D34" s="63">
        <f>DatosDelitos!C244</f>
        <v>9</v>
      </c>
      <c r="E34" s="64">
        <f>DatosDelitos!H244</f>
        <v>0</v>
      </c>
      <c r="F34" s="64">
        <f>DatosDelitos!I244</f>
        <v>0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0</v>
      </c>
    </row>
    <row r="35" spans="2:13" ht="13.35" customHeight="1" x14ac:dyDescent="0.2">
      <c r="B35" s="243" t="s">
        <v>1648</v>
      </c>
      <c r="C35" s="243"/>
      <c r="D35" s="63">
        <f>DatosDelitos!C271</f>
        <v>362</v>
      </c>
      <c r="E35" s="64">
        <f>DatosDelitos!H271</f>
        <v>105</v>
      </c>
      <c r="F35" s="64">
        <f>DatosDelitos!I271</f>
        <v>100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7</v>
      </c>
      <c r="L35" s="64">
        <f>DatosDelitos!P271</f>
        <v>166</v>
      </c>
    </row>
    <row r="36" spans="2:13" ht="38.25" customHeight="1" x14ac:dyDescent="0.2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3" t="s">
        <v>1651</v>
      </c>
      <c r="C38" s="243"/>
      <c r="D38" s="63">
        <f>DatosDelitos!C312+DatosDelitos!C318+DatosDelitos!C320</f>
        <v>18</v>
      </c>
      <c r="E38" s="64">
        <f>DatosDelitos!H312+DatosDelitos!H318+DatosDelitos!H320</f>
        <v>1</v>
      </c>
      <c r="F38" s="64">
        <f>DatosDelitos!I312+DatosDelitos!I318+DatosDelitos!I320</f>
        <v>0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1</v>
      </c>
    </row>
    <row r="39" spans="2:13" ht="13.35" customHeight="1" x14ac:dyDescent="0.2">
      <c r="B39" s="243" t="s">
        <v>1652</v>
      </c>
      <c r="C39" s="243"/>
      <c r="D39" s="63">
        <f>DatosDelitos!C323</f>
        <v>388</v>
      </c>
      <c r="E39" s="64">
        <f>DatosDelitos!H323</f>
        <v>36</v>
      </c>
      <c r="F39" s="64">
        <f>DatosDelitos!I323</f>
        <v>7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0</v>
      </c>
      <c r="L39" s="64">
        <f>DatosDelitos!P323</f>
        <v>6</v>
      </c>
    </row>
    <row r="40" spans="2:13" ht="13.35" customHeight="1" x14ac:dyDescent="0.2">
      <c r="B40" s="243" t="s">
        <v>1653</v>
      </c>
      <c r="C40" s="243"/>
      <c r="D40" s="63">
        <f>DatosDelitos!C325</f>
        <v>2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3</v>
      </c>
      <c r="L40" s="63">
        <f>DatosDelitos!P325</f>
        <v>0</v>
      </c>
    </row>
    <row r="41" spans="2:13" ht="13.35" customHeight="1" x14ac:dyDescent="0.2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4" t="s">
        <v>956</v>
      </c>
      <c r="C43" s="244"/>
      <c r="D43" s="66">
        <f>SUM(D11:D42)</f>
        <v>8522</v>
      </c>
      <c r="E43" s="66">
        <f t="shared" ref="E43:L43" si="0">SUM(E11:E42)</f>
        <v>1059</v>
      </c>
      <c r="F43" s="66">
        <f t="shared" si="0"/>
        <v>739</v>
      </c>
      <c r="G43" s="66">
        <f t="shared" si="0"/>
        <v>24</v>
      </c>
      <c r="H43" s="66">
        <f t="shared" si="0"/>
        <v>19</v>
      </c>
      <c r="I43" s="66">
        <f t="shared" si="0"/>
        <v>3</v>
      </c>
      <c r="J43" s="66">
        <f t="shared" si="0"/>
        <v>1</v>
      </c>
      <c r="K43" s="66">
        <f t="shared" si="0"/>
        <v>101</v>
      </c>
      <c r="L43" s="66">
        <f t="shared" si="0"/>
        <v>2055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2" t="s">
        <v>1656</v>
      </c>
      <c r="C49" s="242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2" t="s">
        <v>1657</v>
      </c>
      <c r="C50" s="242"/>
      <c r="D50" s="69">
        <f>DatosDelitos!F13-DatosDelitos!F17</f>
        <v>73</v>
      </c>
      <c r="E50" s="69">
        <f>DatosDelitos!G13-DatosDelitos!G17</f>
        <v>26</v>
      </c>
    </row>
    <row r="51" spans="2:5" ht="13.35" customHeight="1" x14ac:dyDescent="0.25">
      <c r="B51" s="242" t="s">
        <v>329</v>
      </c>
      <c r="C51" s="242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2" t="s">
        <v>347</v>
      </c>
      <c r="C52" s="242"/>
      <c r="D52" s="69">
        <f>DatosDelitos!F20</f>
        <v>1</v>
      </c>
      <c r="E52" s="69">
        <f>DatosDelitos!G20</f>
        <v>0</v>
      </c>
    </row>
    <row r="53" spans="2:5" ht="13.35" customHeight="1" x14ac:dyDescent="0.25">
      <c r="B53" s="242" t="s">
        <v>352</v>
      </c>
      <c r="C53" s="242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2" t="s">
        <v>1629</v>
      </c>
      <c r="C54" s="242"/>
      <c r="D54" s="69">
        <f>DatosDelitos!F17+DatosDelitos!F44</f>
        <v>452</v>
      </c>
      <c r="E54" s="69">
        <f>DatosDelitos!G17+DatosDelitos!G44</f>
        <v>155</v>
      </c>
    </row>
    <row r="55" spans="2:5" ht="13.35" customHeight="1" x14ac:dyDescent="0.25">
      <c r="B55" s="242" t="s">
        <v>1630</v>
      </c>
      <c r="C55" s="242"/>
      <c r="D55" s="69">
        <f>DatosDelitos!F30</f>
        <v>179</v>
      </c>
      <c r="E55" s="69">
        <f>DatosDelitos!G30</f>
        <v>96</v>
      </c>
    </row>
    <row r="56" spans="2:5" ht="13.35" customHeight="1" x14ac:dyDescent="0.25">
      <c r="B56" s="242" t="s">
        <v>1631</v>
      </c>
      <c r="C56" s="242"/>
      <c r="D56" s="69">
        <f>DatosDelitos!F42-DatosDelitos!F44</f>
        <v>0</v>
      </c>
      <c r="E56" s="69">
        <f>DatosDelitos!G42-DatosDelitos!G44</f>
        <v>1</v>
      </c>
    </row>
    <row r="57" spans="2:5" ht="13.35" customHeight="1" x14ac:dyDescent="0.25">
      <c r="B57" s="242" t="s">
        <v>1632</v>
      </c>
      <c r="C57" s="242"/>
      <c r="D57" s="69">
        <f>DatosDelitos!F50</f>
        <v>29</v>
      </c>
      <c r="E57" s="69">
        <f>DatosDelitos!G50</f>
        <v>12</v>
      </c>
    </row>
    <row r="58" spans="2:5" ht="13.35" customHeight="1" x14ac:dyDescent="0.25">
      <c r="B58" s="242" t="s">
        <v>1633</v>
      </c>
      <c r="C58" s="242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2" t="s">
        <v>1658</v>
      </c>
      <c r="C59" s="242"/>
      <c r="D59" s="69">
        <f>DatosDelitos!F74</f>
        <v>0</v>
      </c>
      <c r="E59" s="69">
        <f>DatosDelitos!G74</f>
        <v>1</v>
      </c>
    </row>
    <row r="60" spans="2:5" ht="13.35" customHeight="1" x14ac:dyDescent="0.25">
      <c r="B60" s="242" t="s">
        <v>1635</v>
      </c>
      <c r="C60" s="242"/>
      <c r="D60" s="69">
        <f>DatosDelitos!F82</f>
        <v>2</v>
      </c>
      <c r="E60" s="69">
        <f>DatosDelitos!G82</f>
        <v>1</v>
      </c>
    </row>
    <row r="61" spans="2:5" ht="13.35" customHeight="1" x14ac:dyDescent="0.25">
      <c r="B61" s="242" t="s">
        <v>1636</v>
      </c>
      <c r="C61" s="242"/>
      <c r="D61" s="69">
        <f>DatosDelitos!F85</f>
        <v>5</v>
      </c>
      <c r="E61" s="69">
        <f>DatosDelitos!G85</f>
        <v>2</v>
      </c>
    </row>
    <row r="62" spans="2:5" ht="13.35" customHeight="1" x14ac:dyDescent="0.25">
      <c r="B62" s="242" t="s">
        <v>978</v>
      </c>
      <c r="C62" s="242"/>
      <c r="D62" s="69">
        <f>DatosDelitos!F97</f>
        <v>132</v>
      </c>
      <c r="E62" s="69">
        <f>DatosDelitos!G97</f>
        <v>65</v>
      </c>
    </row>
    <row r="63" spans="2:5" ht="27" customHeight="1" x14ac:dyDescent="0.25">
      <c r="B63" s="242" t="s">
        <v>1659</v>
      </c>
      <c r="C63" s="242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2" t="s">
        <v>1638</v>
      </c>
      <c r="C64" s="242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2" t="s">
        <v>1639</v>
      </c>
      <c r="C65" s="242"/>
      <c r="D65" s="69">
        <f>DatosDelitos!F144</f>
        <v>1</v>
      </c>
      <c r="E65" s="69">
        <f>DatosDelitos!G144</f>
        <v>0</v>
      </c>
    </row>
    <row r="66" spans="2:5" ht="40.5" customHeight="1" x14ac:dyDescent="0.25">
      <c r="B66" s="242" t="s">
        <v>1640</v>
      </c>
      <c r="C66" s="242"/>
      <c r="D66" s="69">
        <f>DatosDelitos!F147</f>
        <v>0</v>
      </c>
      <c r="E66" s="69">
        <f>DatosDelitos!G147</f>
        <v>0</v>
      </c>
    </row>
    <row r="67" spans="2:5" ht="13.35" customHeight="1" x14ac:dyDescent="0.25">
      <c r="B67" s="242" t="s">
        <v>1641</v>
      </c>
      <c r="C67" s="242"/>
      <c r="D67" s="69">
        <f>DatosDelitos!F156+SUM(DatosDelitos!F167:G172)</f>
        <v>0</v>
      </c>
      <c r="E67" s="69">
        <f>DatosDelitos!G156+SUM(DatosDelitos!G167:H172)</f>
        <v>1</v>
      </c>
    </row>
    <row r="68" spans="2:5" ht="13.35" customHeight="1" x14ac:dyDescent="0.25">
      <c r="B68" s="242" t="s">
        <v>1642</v>
      </c>
      <c r="C68" s="242"/>
      <c r="D68" s="69">
        <f>SUM(DatosDelitos!F173:G177)</f>
        <v>1</v>
      </c>
      <c r="E68" s="69">
        <f>SUM(DatosDelitos!G173:H177)</f>
        <v>49</v>
      </c>
    </row>
    <row r="69" spans="2:5" ht="13.35" customHeight="1" x14ac:dyDescent="0.25">
      <c r="B69" s="242" t="s">
        <v>1643</v>
      </c>
      <c r="C69" s="242"/>
      <c r="D69" s="69">
        <f>DatosDelitos!F178</f>
        <v>638</v>
      </c>
      <c r="E69" s="69">
        <f>DatosDelitos!G178</f>
        <v>512</v>
      </c>
    </row>
    <row r="70" spans="2:5" ht="13.35" customHeight="1" x14ac:dyDescent="0.25">
      <c r="B70" s="242" t="s">
        <v>1644</v>
      </c>
      <c r="C70" s="242"/>
      <c r="D70" s="69">
        <f>DatosDelitos!F186</f>
        <v>16</v>
      </c>
      <c r="E70" s="69">
        <f>DatosDelitos!G186</f>
        <v>13</v>
      </c>
    </row>
    <row r="71" spans="2:5" ht="13.35" customHeight="1" x14ac:dyDescent="0.25">
      <c r="B71" s="242" t="s">
        <v>1645</v>
      </c>
      <c r="C71" s="242"/>
      <c r="D71" s="69">
        <f>DatosDelitos!F201</f>
        <v>2</v>
      </c>
      <c r="E71" s="69">
        <f>DatosDelitos!G201</f>
        <v>2</v>
      </c>
    </row>
    <row r="72" spans="2:5" ht="13.35" customHeight="1" x14ac:dyDescent="0.25">
      <c r="B72" s="242" t="s">
        <v>1646</v>
      </c>
      <c r="C72" s="242"/>
      <c r="D72" s="69">
        <f>DatosDelitos!F223</f>
        <v>157</v>
      </c>
      <c r="E72" s="69">
        <f>DatosDelitos!G223</f>
        <v>93</v>
      </c>
    </row>
    <row r="73" spans="2:5" ht="13.35" customHeight="1" x14ac:dyDescent="0.25">
      <c r="B73" s="242" t="s">
        <v>1647</v>
      </c>
      <c r="C73" s="242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2" t="s">
        <v>1648</v>
      </c>
      <c r="C74" s="242"/>
      <c r="D74" s="69">
        <f>DatosDelitos!F271</f>
        <v>42</v>
      </c>
      <c r="E74" s="69">
        <f>DatosDelitos!G271</f>
        <v>19</v>
      </c>
    </row>
    <row r="75" spans="2:5" ht="38.25" customHeight="1" x14ac:dyDescent="0.25">
      <c r="B75" s="242" t="s">
        <v>1649</v>
      </c>
      <c r="C75" s="242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2" t="s">
        <v>1650</v>
      </c>
      <c r="C76" s="242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2" t="s">
        <v>1651</v>
      </c>
      <c r="C77" s="242"/>
      <c r="D77" s="69">
        <f>DatosDelitos!F312+DatosDelitos!F318+DatosDelitos!F320</f>
        <v>1</v>
      </c>
      <c r="E77" s="69">
        <f>DatosDelitos!G312+DatosDelitos!G318+DatosDelitos!G320</f>
        <v>1</v>
      </c>
    </row>
    <row r="78" spans="2:5" ht="14.1" customHeight="1" x14ac:dyDescent="0.25">
      <c r="B78" s="242" t="s">
        <v>1652</v>
      </c>
      <c r="C78" s="242"/>
      <c r="D78" s="69">
        <f>DatosDelitos!F323</f>
        <v>9</v>
      </c>
      <c r="E78" s="69">
        <f>DatosDelitos!G323</f>
        <v>2</v>
      </c>
    </row>
    <row r="79" spans="2:5" ht="15" customHeight="1" x14ac:dyDescent="0.25">
      <c r="B79" s="241" t="s">
        <v>1653</v>
      </c>
      <c r="C79" s="241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1" t="s">
        <v>952</v>
      </c>
      <c r="C80" s="241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1" t="s">
        <v>1654</v>
      </c>
      <c r="C81" s="241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1" t="s">
        <v>1660</v>
      </c>
      <c r="C82" s="241"/>
      <c r="D82" s="69">
        <f>SUM(D49:D81)</f>
        <v>1740</v>
      </c>
      <c r="E82" s="69">
        <f>SUM(E49:E81)</f>
        <v>1051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2" t="s">
        <v>1628</v>
      </c>
      <c r="C87" s="242"/>
      <c r="D87" s="69">
        <f>DatosDelitos!N5+DatosDelitos!N13-DatosDelitos!N17</f>
        <v>0</v>
      </c>
    </row>
    <row r="88" spans="2:13" ht="13.35" customHeight="1" x14ac:dyDescent="0.25">
      <c r="B88" s="242" t="s">
        <v>329</v>
      </c>
      <c r="C88" s="242"/>
      <c r="D88" s="69">
        <f>DatosDelitos!N10</f>
        <v>0</v>
      </c>
    </row>
    <row r="89" spans="2:13" ht="13.35" customHeight="1" x14ac:dyDescent="0.25">
      <c r="B89" s="242" t="s">
        <v>347</v>
      </c>
      <c r="C89" s="242"/>
      <c r="D89" s="69">
        <f>DatosDelitos!N20</f>
        <v>0</v>
      </c>
    </row>
    <row r="90" spans="2:13" ht="13.35" customHeight="1" x14ac:dyDescent="0.25">
      <c r="B90" s="242" t="s">
        <v>352</v>
      </c>
      <c r="C90" s="242"/>
      <c r="D90" s="69">
        <f>DatosDelitos!N23</f>
        <v>0</v>
      </c>
    </row>
    <row r="91" spans="2:13" ht="13.35" customHeight="1" x14ac:dyDescent="0.25">
      <c r="B91" s="242" t="s">
        <v>1662</v>
      </c>
      <c r="C91" s="242"/>
      <c r="D91" s="69">
        <f>SUM(DatosDelitos!N17,DatosDelitos!N44)</f>
        <v>6</v>
      </c>
    </row>
    <row r="92" spans="2:13" ht="13.35" customHeight="1" x14ac:dyDescent="0.25">
      <c r="B92" s="242" t="s">
        <v>1630</v>
      </c>
      <c r="C92" s="242"/>
      <c r="D92" s="69">
        <f>DatosDelitos!N30</f>
        <v>3</v>
      </c>
    </row>
    <row r="93" spans="2:13" ht="13.35" customHeight="1" x14ac:dyDescent="0.25">
      <c r="B93" s="242" t="s">
        <v>1631</v>
      </c>
      <c r="C93" s="242"/>
      <c r="D93" s="69">
        <f>DatosDelitos!N42-DatosDelitos!N44</f>
        <v>2</v>
      </c>
    </row>
    <row r="94" spans="2:13" ht="13.35" customHeight="1" x14ac:dyDescent="0.25">
      <c r="B94" s="242" t="s">
        <v>1632</v>
      </c>
      <c r="C94" s="242"/>
      <c r="D94" s="69">
        <f>DatosDelitos!N50</f>
        <v>14</v>
      </c>
    </row>
    <row r="95" spans="2:13" ht="13.35" customHeight="1" x14ac:dyDescent="0.25">
      <c r="B95" s="242" t="s">
        <v>1633</v>
      </c>
      <c r="C95" s="242"/>
      <c r="D95" s="69">
        <f>DatosDelitos!N72</f>
        <v>0</v>
      </c>
    </row>
    <row r="96" spans="2:13" ht="27" customHeight="1" x14ac:dyDescent="0.25">
      <c r="B96" s="242" t="s">
        <v>1658</v>
      </c>
      <c r="C96" s="242"/>
      <c r="D96" s="69">
        <f>DatosDelitos!N74</f>
        <v>1</v>
      </c>
    </row>
    <row r="97" spans="2:4" ht="13.35" customHeight="1" x14ac:dyDescent="0.25">
      <c r="B97" s="242" t="s">
        <v>1635</v>
      </c>
      <c r="C97" s="242"/>
      <c r="D97" s="69">
        <f>DatosDelitos!N82</f>
        <v>1</v>
      </c>
    </row>
    <row r="98" spans="2:4" ht="13.35" customHeight="1" x14ac:dyDescent="0.25">
      <c r="B98" s="242" t="s">
        <v>1636</v>
      </c>
      <c r="C98" s="242"/>
      <c r="D98" s="69">
        <f>DatosDelitos!N85</f>
        <v>4</v>
      </c>
    </row>
    <row r="99" spans="2:4" ht="13.35" customHeight="1" x14ac:dyDescent="0.25">
      <c r="B99" s="242" t="s">
        <v>978</v>
      </c>
      <c r="C99" s="242"/>
      <c r="D99" s="69">
        <f>DatosDelitos!N97</f>
        <v>7</v>
      </c>
    </row>
    <row r="100" spans="2:4" ht="27" customHeight="1" x14ac:dyDescent="0.25">
      <c r="B100" s="242" t="s">
        <v>1659</v>
      </c>
      <c r="C100" s="242"/>
      <c r="D100" s="69">
        <f>DatosDelitos!N131</f>
        <v>1</v>
      </c>
    </row>
    <row r="101" spans="2:4" ht="13.35" customHeight="1" x14ac:dyDescent="0.25">
      <c r="B101" s="242" t="s">
        <v>1638</v>
      </c>
      <c r="C101" s="242"/>
      <c r="D101" s="69">
        <f>DatosDelitos!N137</f>
        <v>0</v>
      </c>
    </row>
    <row r="102" spans="2:4" ht="13.35" customHeight="1" x14ac:dyDescent="0.25">
      <c r="B102" s="242" t="s">
        <v>1639</v>
      </c>
      <c r="C102" s="242"/>
      <c r="D102" s="69">
        <f>DatosDelitos!N144</f>
        <v>0</v>
      </c>
    </row>
    <row r="103" spans="2:4" ht="13.35" customHeight="1" x14ac:dyDescent="0.25">
      <c r="B103" s="242" t="s">
        <v>1663</v>
      </c>
      <c r="C103" s="242"/>
      <c r="D103" s="69">
        <f>DatosDelitos!N148</f>
        <v>0</v>
      </c>
    </row>
    <row r="104" spans="2:4" ht="13.35" customHeight="1" x14ac:dyDescent="0.25">
      <c r="B104" s="242" t="s">
        <v>1206</v>
      </c>
      <c r="C104" s="242"/>
      <c r="D104" s="69">
        <f>SUM(DatosDelitos!N149,DatosDelitos!N150)</f>
        <v>0</v>
      </c>
    </row>
    <row r="105" spans="2:4" ht="13.35" customHeight="1" x14ac:dyDescent="0.25">
      <c r="B105" s="242" t="s">
        <v>1204</v>
      </c>
      <c r="C105" s="242"/>
      <c r="D105" s="69">
        <f>SUM(DatosDelitos!N151:N155)</f>
        <v>8</v>
      </c>
    </row>
    <row r="106" spans="2:4" ht="13.35" customHeight="1" x14ac:dyDescent="0.25">
      <c r="B106" s="242" t="s">
        <v>1641</v>
      </c>
      <c r="C106" s="242"/>
      <c r="D106" s="69">
        <f>SUM(SUM(DatosDelitos!N157:N160),SUM(DatosDelitos!N167:N172))</f>
        <v>3</v>
      </c>
    </row>
    <row r="107" spans="2:4" ht="13.35" customHeight="1" x14ac:dyDescent="0.25">
      <c r="B107" s="242" t="s">
        <v>1664</v>
      </c>
      <c r="C107" s="242"/>
      <c r="D107" s="69">
        <f>SUM(DatosDelitos!N161:N165)</f>
        <v>0</v>
      </c>
    </row>
    <row r="108" spans="2:4" ht="13.35" customHeight="1" x14ac:dyDescent="0.25">
      <c r="B108" s="242" t="s">
        <v>1642</v>
      </c>
      <c r="C108" s="242"/>
      <c r="D108" s="69">
        <f>SUM(DatosDelitos!N173:N177)</f>
        <v>0</v>
      </c>
    </row>
    <row r="109" spans="2:4" ht="13.35" customHeight="1" x14ac:dyDescent="0.25">
      <c r="B109" s="242" t="s">
        <v>1643</v>
      </c>
      <c r="C109" s="242"/>
      <c r="D109" s="69">
        <f>DatosDelitos!N178</f>
        <v>0</v>
      </c>
    </row>
    <row r="110" spans="2:4" ht="13.35" customHeight="1" x14ac:dyDescent="0.25">
      <c r="B110" s="242" t="s">
        <v>1644</v>
      </c>
      <c r="C110" s="242"/>
      <c r="D110" s="69">
        <f>DatosDelitos!N186</f>
        <v>6</v>
      </c>
    </row>
    <row r="111" spans="2:4" ht="13.35" customHeight="1" x14ac:dyDescent="0.25">
      <c r="B111" s="242" t="s">
        <v>1645</v>
      </c>
      <c r="C111" s="242"/>
      <c r="D111" s="69">
        <f>DatosDelitos!N201</f>
        <v>1</v>
      </c>
    </row>
    <row r="112" spans="2:4" ht="13.35" customHeight="1" x14ac:dyDescent="0.25">
      <c r="B112" s="242" t="s">
        <v>1646</v>
      </c>
      <c r="C112" s="242"/>
      <c r="D112" s="69">
        <f>DatosDelitos!N223</f>
        <v>1</v>
      </c>
    </row>
    <row r="113" spans="2:4" ht="13.35" customHeight="1" x14ac:dyDescent="0.25">
      <c r="B113" s="242" t="s">
        <v>1647</v>
      </c>
      <c r="C113" s="242"/>
      <c r="D113" s="69">
        <f>DatosDelitos!N244</f>
        <v>1</v>
      </c>
    </row>
    <row r="114" spans="2:4" ht="13.35" customHeight="1" x14ac:dyDescent="0.25">
      <c r="B114" s="242" t="s">
        <v>1648</v>
      </c>
      <c r="C114" s="242"/>
      <c r="D114" s="69">
        <f>DatosDelitos!N271</f>
        <v>0</v>
      </c>
    </row>
    <row r="115" spans="2:4" ht="38.25" customHeight="1" x14ac:dyDescent="0.25">
      <c r="B115" s="242" t="s">
        <v>1649</v>
      </c>
      <c r="C115" s="242"/>
      <c r="D115" s="69">
        <f>DatosDelitos!N301</f>
        <v>0</v>
      </c>
    </row>
    <row r="116" spans="2:4" ht="13.35" customHeight="1" x14ac:dyDescent="0.25">
      <c r="B116" s="242" t="s">
        <v>1650</v>
      </c>
      <c r="C116" s="242"/>
      <c r="D116" s="69">
        <f>DatosDelitos!N305</f>
        <v>0</v>
      </c>
    </row>
    <row r="117" spans="2:4" ht="13.35" customHeight="1" x14ac:dyDescent="0.25">
      <c r="B117" s="242" t="s">
        <v>1651</v>
      </c>
      <c r="C117" s="242"/>
      <c r="D117" s="69">
        <f>DatosDelitos!N312+DatosDelitos!N320</f>
        <v>0</v>
      </c>
    </row>
    <row r="118" spans="2:4" ht="13.35" customHeight="1" x14ac:dyDescent="0.25">
      <c r="B118" s="242" t="s">
        <v>918</v>
      </c>
      <c r="C118" s="242"/>
      <c r="D118" s="69">
        <f>DatosDelitos!N318</f>
        <v>0</v>
      </c>
    </row>
    <row r="119" spans="2:4" ht="14.1" customHeight="1" x14ac:dyDescent="0.25">
      <c r="B119" s="242" t="s">
        <v>1652</v>
      </c>
      <c r="C119" s="242"/>
      <c r="D119" s="69">
        <f>DatosDelitos!N323</f>
        <v>1</v>
      </c>
    </row>
    <row r="120" spans="2:4" ht="12.75" customHeight="1" x14ac:dyDescent="0.25">
      <c r="B120" s="241" t="s">
        <v>1653</v>
      </c>
      <c r="C120" s="241"/>
      <c r="D120" s="69">
        <f>DatosDelitos!N325</f>
        <v>0</v>
      </c>
    </row>
    <row r="121" spans="2:4" ht="15" customHeight="1" x14ac:dyDescent="0.25">
      <c r="B121" s="241" t="s">
        <v>952</v>
      </c>
      <c r="C121" s="241"/>
      <c r="D121" s="69">
        <f>DatosDelitos!N337</f>
        <v>0</v>
      </c>
    </row>
    <row r="122" spans="2:4" ht="15" customHeight="1" x14ac:dyDescent="0.25">
      <c r="B122" s="241" t="s">
        <v>1654</v>
      </c>
      <c r="C122" s="241"/>
      <c r="D122" s="69">
        <f>DatosDelitos!N339</f>
        <v>0</v>
      </c>
    </row>
    <row r="123" spans="2:4" ht="15" customHeight="1" x14ac:dyDescent="0.25">
      <c r="B123" s="242" t="s">
        <v>1660</v>
      </c>
      <c r="C123" s="242"/>
      <c r="D123" s="69">
        <f>SUM(D87:D122)</f>
        <v>60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8" t="s">
        <v>318</v>
      </c>
      <c r="B5" s="199"/>
      <c r="C5" s="24">
        <v>15</v>
      </c>
      <c r="D5" s="24">
        <v>11</v>
      </c>
      <c r="E5" s="25">
        <v>0.36363636363636398</v>
      </c>
      <c r="F5" s="24">
        <v>0</v>
      </c>
      <c r="G5" s="24">
        <v>0</v>
      </c>
      <c r="H5" s="24">
        <v>3</v>
      </c>
      <c r="I5" s="24">
        <v>0</v>
      </c>
      <c r="J5" s="24">
        <v>1</v>
      </c>
      <c r="K5" s="24">
        <v>0</v>
      </c>
      <c r="L5" s="24">
        <v>0</v>
      </c>
      <c r="M5" s="24">
        <v>0</v>
      </c>
      <c r="N5" s="24">
        <v>0</v>
      </c>
      <c r="O5" s="24">
        <v>5</v>
      </c>
      <c r="P5" s="26">
        <v>4</v>
      </c>
    </row>
    <row r="6" spans="1:16" x14ac:dyDescent="0.25">
      <c r="A6" s="27" t="s">
        <v>319</v>
      </c>
      <c r="B6" s="27" t="s">
        <v>320</v>
      </c>
      <c r="C6" s="12">
        <v>8</v>
      </c>
      <c r="D6" s="12">
        <v>8</v>
      </c>
      <c r="E6" s="28">
        <v>0</v>
      </c>
      <c r="F6" s="12">
        <v>0</v>
      </c>
      <c r="G6" s="12">
        <v>0</v>
      </c>
      <c r="H6" s="12">
        <v>1</v>
      </c>
      <c r="I6" s="12">
        <v>0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2">
        <v>5</v>
      </c>
      <c r="P6" s="21">
        <v>0</v>
      </c>
    </row>
    <row r="7" spans="1:16" x14ac:dyDescent="0.25">
      <c r="A7" s="27" t="s">
        <v>321</v>
      </c>
      <c r="B7" s="27" t="s">
        <v>322</v>
      </c>
      <c r="C7" s="12">
        <v>0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0</v>
      </c>
    </row>
    <row r="8" spans="1:16" x14ac:dyDescent="0.25">
      <c r="A8" s="27" t="s">
        <v>323</v>
      </c>
      <c r="B8" s="27" t="s">
        <v>324</v>
      </c>
      <c r="C8" s="12">
        <v>6</v>
      </c>
      <c r="D8" s="12">
        <v>3</v>
      </c>
      <c r="E8" s="28">
        <v>1</v>
      </c>
      <c r="F8" s="12">
        <v>0</v>
      </c>
      <c r="G8" s="12">
        <v>0</v>
      </c>
      <c r="H8" s="12">
        <v>2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4</v>
      </c>
    </row>
    <row r="9" spans="1:16" x14ac:dyDescent="0.25">
      <c r="A9" s="27" t="s">
        <v>325</v>
      </c>
      <c r="B9" s="27" t="s">
        <v>326</v>
      </c>
      <c r="C9" s="12">
        <v>1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8" t="s">
        <v>327</v>
      </c>
      <c r="B10" s="199"/>
      <c r="C10" s="24">
        <v>0</v>
      </c>
      <c r="D10" s="24">
        <v>2</v>
      </c>
      <c r="E10" s="25">
        <v>-1</v>
      </c>
      <c r="F10" s="24">
        <v>0</v>
      </c>
      <c r="G10" s="24">
        <v>0</v>
      </c>
      <c r="H10" s="24">
        <v>1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2</v>
      </c>
      <c r="E11" s="28">
        <v>-1</v>
      </c>
      <c r="F11" s="12">
        <v>0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8" t="s">
        <v>332</v>
      </c>
      <c r="B13" s="199"/>
      <c r="C13" s="24">
        <v>1550</v>
      </c>
      <c r="D13" s="24">
        <v>1594</v>
      </c>
      <c r="E13" s="25">
        <v>-2.7603513174404001E-2</v>
      </c>
      <c r="F13" s="24">
        <v>348</v>
      </c>
      <c r="G13" s="24">
        <v>159</v>
      </c>
      <c r="H13" s="24">
        <v>238</v>
      </c>
      <c r="I13" s="24">
        <v>180</v>
      </c>
      <c r="J13" s="24">
        <v>6</v>
      </c>
      <c r="K13" s="24">
        <v>3</v>
      </c>
      <c r="L13" s="24">
        <v>0</v>
      </c>
      <c r="M13" s="24">
        <v>0</v>
      </c>
      <c r="N13" s="24">
        <v>4</v>
      </c>
      <c r="O13" s="24">
        <v>16</v>
      </c>
      <c r="P13" s="26">
        <v>442</v>
      </c>
    </row>
    <row r="14" spans="1:16" x14ac:dyDescent="0.25">
      <c r="A14" s="27" t="s">
        <v>333</v>
      </c>
      <c r="B14" s="27" t="s">
        <v>334</v>
      </c>
      <c r="C14" s="12">
        <v>766</v>
      </c>
      <c r="D14" s="12">
        <v>574</v>
      </c>
      <c r="E14" s="28">
        <v>0.33449477351916401</v>
      </c>
      <c r="F14" s="12">
        <v>58</v>
      </c>
      <c r="G14" s="12">
        <v>18</v>
      </c>
      <c r="H14" s="12">
        <v>109</v>
      </c>
      <c r="I14" s="12">
        <v>87</v>
      </c>
      <c r="J14" s="12">
        <v>3</v>
      </c>
      <c r="K14" s="12">
        <v>2</v>
      </c>
      <c r="L14" s="12">
        <v>0</v>
      </c>
      <c r="M14" s="12">
        <v>0</v>
      </c>
      <c r="N14" s="12">
        <v>0</v>
      </c>
      <c r="O14" s="12">
        <v>7</v>
      </c>
      <c r="P14" s="21">
        <v>148</v>
      </c>
    </row>
    <row r="15" spans="1:16" x14ac:dyDescent="0.25">
      <c r="A15" s="27" t="s">
        <v>335</v>
      </c>
      <c r="B15" s="27" t="s">
        <v>336</v>
      </c>
      <c r="C15" s="12">
        <v>4</v>
      </c>
      <c r="D15" s="12">
        <v>3</v>
      </c>
      <c r="E15" s="28">
        <v>0.33333333333333298</v>
      </c>
      <c r="F15" s="12">
        <v>0</v>
      </c>
      <c r="G15" s="12">
        <v>1</v>
      </c>
      <c r="H15" s="12">
        <v>0</v>
      </c>
      <c r="I15" s="12">
        <v>5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</v>
      </c>
      <c r="P15" s="21">
        <v>9</v>
      </c>
    </row>
    <row r="16" spans="1:16" x14ac:dyDescent="0.25">
      <c r="A16" s="27" t="s">
        <v>337</v>
      </c>
      <c r="B16" s="27" t="s">
        <v>338</v>
      </c>
      <c r="C16" s="12">
        <v>118</v>
      </c>
      <c r="D16" s="12">
        <v>401</v>
      </c>
      <c r="E16" s="28">
        <v>-0.70573566084787998</v>
      </c>
      <c r="F16" s="12">
        <v>14</v>
      </c>
      <c r="G16" s="12">
        <v>7</v>
      </c>
      <c r="H16" s="12">
        <v>10</v>
      </c>
      <c r="I16" s="12">
        <v>5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14</v>
      </c>
    </row>
    <row r="17" spans="1:16" ht="33.75" x14ac:dyDescent="0.25">
      <c r="A17" s="27" t="s">
        <v>339</v>
      </c>
      <c r="B17" s="27" t="s">
        <v>340</v>
      </c>
      <c r="C17" s="12">
        <v>656</v>
      </c>
      <c r="D17" s="12">
        <v>614</v>
      </c>
      <c r="E17" s="28">
        <v>6.8403908794788304E-2</v>
      </c>
      <c r="F17" s="12">
        <v>275</v>
      </c>
      <c r="G17" s="12">
        <v>133</v>
      </c>
      <c r="H17" s="12">
        <v>118</v>
      </c>
      <c r="I17" s="12">
        <v>83</v>
      </c>
      <c r="J17" s="12">
        <v>3</v>
      </c>
      <c r="K17" s="12">
        <v>1</v>
      </c>
      <c r="L17" s="12">
        <v>0</v>
      </c>
      <c r="M17" s="12">
        <v>0</v>
      </c>
      <c r="N17" s="12">
        <v>4</v>
      </c>
      <c r="O17" s="12">
        <v>7</v>
      </c>
      <c r="P17" s="21">
        <v>271</v>
      </c>
    </row>
    <row r="18" spans="1:16" x14ac:dyDescent="0.25">
      <c r="A18" s="27" t="s">
        <v>341</v>
      </c>
      <c r="B18" s="27" t="s">
        <v>342</v>
      </c>
      <c r="C18" s="12">
        <v>6</v>
      </c>
      <c r="D18" s="12">
        <v>2</v>
      </c>
      <c r="E18" s="28">
        <v>2</v>
      </c>
      <c r="F18" s="12">
        <v>1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8" t="s">
        <v>345</v>
      </c>
      <c r="B20" s="199"/>
      <c r="C20" s="24">
        <v>0</v>
      </c>
      <c r="D20" s="24">
        <v>0</v>
      </c>
      <c r="E20" s="25">
        <v>0</v>
      </c>
      <c r="F20" s="24">
        <v>1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1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25">
      <c r="A23" s="198" t="s">
        <v>350</v>
      </c>
      <c r="B23" s="199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8" t="s">
        <v>363</v>
      </c>
      <c r="B30" s="199"/>
      <c r="C30" s="24">
        <v>858</v>
      </c>
      <c r="D30" s="24">
        <v>629</v>
      </c>
      <c r="E30" s="25">
        <v>0.36406995230524603</v>
      </c>
      <c r="F30" s="24">
        <v>179</v>
      </c>
      <c r="G30" s="24">
        <v>96</v>
      </c>
      <c r="H30" s="24">
        <v>67</v>
      </c>
      <c r="I30" s="24">
        <v>97</v>
      </c>
      <c r="J30" s="24">
        <v>1</v>
      </c>
      <c r="K30" s="24">
        <v>2</v>
      </c>
      <c r="L30" s="24">
        <v>1</v>
      </c>
      <c r="M30" s="24">
        <v>0</v>
      </c>
      <c r="N30" s="24">
        <v>3</v>
      </c>
      <c r="O30" s="24">
        <v>1</v>
      </c>
      <c r="P30" s="26">
        <v>174</v>
      </c>
    </row>
    <row r="31" spans="1:16" x14ac:dyDescent="0.25">
      <c r="A31" s="27" t="s">
        <v>364</v>
      </c>
      <c r="B31" s="27" t="s">
        <v>365</v>
      </c>
      <c r="C31" s="12">
        <v>7</v>
      </c>
      <c r="D31" s="12">
        <v>7</v>
      </c>
      <c r="E31" s="28">
        <v>0</v>
      </c>
      <c r="F31" s="12">
        <v>1</v>
      </c>
      <c r="G31" s="12">
        <v>0</v>
      </c>
      <c r="H31" s="12">
        <v>2</v>
      </c>
      <c r="I31" s="12">
        <v>1</v>
      </c>
      <c r="J31" s="12">
        <v>1</v>
      </c>
      <c r="K31" s="12">
        <v>2</v>
      </c>
      <c r="L31" s="12">
        <v>0</v>
      </c>
      <c r="M31" s="12">
        <v>0</v>
      </c>
      <c r="N31" s="12">
        <v>0</v>
      </c>
      <c r="O31" s="12">
        <v>1</v>
      </c>
      <c r="P31" s="21">
        <v>1</v>
      </c>
    </row>
    <row r="32" spans="1:16" x14ac:dyDescent="0.25">
      <c r="A32" s="27" t="s">
        <v>366</v>
      </c>
      <c r="B32" s="27" t="s">
        <v>367</v>
      </c>
      <c r="C32" s="12">
        <v>1</v>
      </c>
      <c r="D32" s="12">
        <v>1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7" t="s">
        <v>368</v>
      </c>
      <c r="B33" s="27" t="s">
        <v>369</v>
      </c>
      <c r="C33" s="12">
        <v>221</v>
      </c>
      <c r="D33" s="12">
        <v>154</v>
      </c>
      <c r="E33" s="28">
        <v>0.43506493506493499</v>
      </c>
      <c r="F33" s="12">
        <v>35</v>
      </c>
      <c r="G33" s="12">
        <v>7</v>
      </c>
      <c r="H33" s="12">
        <v>26</v>
      </c>
      <c r="I33" s="12">
        <v>8</v>
      </c>
      <c r="J33" s="12">
        <v>0</v>
      </c>
      <c r="K33" s="12">
        <v>0</v>
      </c>
      <c r="L33" s="12">
        <v>0</v>
      </c>
      <c r="M33" s="12">
        <v>0</v>
      </c>
      <c r="N33" s="12">
        <v>2</v>
      </c>
      <c r="O33" s="12">
        <v>0</v>
      </c>
      <c r="P33" s="21">
        <v>21</v>
      </c>
    </row>
    <row r="34" spans="1:16" x14ac:dyDescent="0.25">
      <c r="A34" s="27" t="s">
        <v>370</v>
      </c>
      <c r="B34" s="27" t="s">
        <v>371</v>
      </c>
      <c r="C34" s="12">
        <v>65</v>
      </c>
      <c r="D34" s="12">
        <v>26</v>
      </c>
      <c r="E34" s="28">
        <v>1.5</v>
      </c>
      <c r="F34" s="12">
        <v>6</v>
      </c>
      <c r="G34" s="12">
        <v>0</v>
      </c>
      <c r="H34" s="12">
        <v>6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5</v>
      </c>
    </row>
    <row r="35" spans="1:16" x14ac:dyDescent="0.25">
      <c r="A35" s="27" t="s">
        <v>372</v>
      </c>
      <c r="B35" s="27" t="s">
        <v>373</v>
      </c>
      <c r="C35" s="12">
        <v>283</v>
      </c>
      <c r="D35" s="12">
        <v>213</v>
      </c>
      <c r="E35" s="28">
        <v>0.32863849765258202</v>
      </c>
      <c r="F35" s="12">
        <v>42</v>
      </c>
      <c r="G35" s="12">
        <v>6</v>
      </c>
      <c r="H35" s="12">
        <v>8</v>
      </c>
      <c r="I35" s="12">
        <v>1</v>
      </c>
      <c r="J35" s="12">
        <v>0</v>
      </c>
      <c r="K35" s="12">
        <v>0</v>
      </c>
      <c r="L35" s="12">
        <v>1</v>
      </c>
      <c r="M35" s="12">
        <v>0</v>
      </c>
      <c r="N35" s="12">
        <v>1</v>
      </c>
      <c r="O35" s="12">
        <v>0</v>
      </c>
      <c r="P35" s="21">
        <v>8</v>
      </c>
    </row>
    <row r="36" spans="1:16" ht="22.5" x14ac:dyDescent="0.25">
      <c r="A36" s="27" t="s">
        <v>374</v>
      </c>
      <c r="B36" s="27" t="s">
        <v>375</v>
      </c>
      <c r="C36" s="12">
        <v>93</v>
      </c>
      <c r="D36" s="12">
        <v>78</v>
      </c>
      <c r="E36" s="28">
        <v>0.19230769230769201</v>
      </c>
      <c r="F36" s="12">
        <v>41</v>
      </c>
      <c r="G36" s="12">
        <v>46</v>
      </c>
      <c r="H36" s="12">
        <v>8</v>
      </c>
      <c r="I36" s="12">
        <v>44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1">
        <v>79</v>
      </c>
    </row>
    <row r="37" spans="1:16" ht="22.5" x14ac:dyDescent="0.25">
      <c r="A37" s="27" t="s">
        <v>376</v>
      </c>
      <c r="B37" s="27" t="s">
        <v>377</v>
      </c>
      <c r="C37" s="12">
        <v>74</v>
      </c>
      <c r="D37" s="12">
        <v>94</v>
      </c>
      <c r="E37" s="28">
        <v>-0.21276595744680901</v>
      </c>
      <c r="F37" s="12">
        <v>19</v>
      </c>
      <c r="G37" s="12">
        <v>20</v>
      </c>
      <c r="H37" s="12">
        <v>7</v>
      </c>
      <c r="I37" s="12">
        <v>36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32</v>
      </c>
    </row>
    <row r="38" spans="1:16" ht="22.5" x14ac:dyDescent="0.25">
      <c r="A38" s="27" t="s">
        <v>378</v>
      </c>
      <c r="B38" s="27" t="s">
        <v>379</v>
      </c>
      <c r="C38" s="12">
        <v>43</v>
      </c>
      <c r="D38" s="12">
        <v>25</v>
      </c>
      <c r="E38" s="28">
        <v>0.72</v>
      </c>
      <c r="F38" s="12">
        <v>20</v>
      </c>
      <c r="G38" s="12">
        <v>10</v>
      </c>
      <c r="H38" s="12">
        <v>5</v>
      </c>
      <c r="I38" s="12">
        <v>4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14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1</v>
      </c>
      <c r="E40" s="28">
        <v>-1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7" t="s">
        <v>384</v>
      </c>
      <c r="B41" s="27" t="s">
        <v>385</v>
      </c>
      <c r="C41" s="12">
        <v>71</v>
      </c>
      <c r="D41" s="12">
        <v>30</v>
      </c>
      <c r="E41" s="28">
        <v>1.36666666666667</v>
      </c>
      <c r="F41" s="12">
        <v>15</v>
      </c>
      <c r="G41" s="12">
        <v>7</v>
      </c>
      <c r="H41" s="12">
        <v>5</v>
      </c>
      <c r="I41" s="12">
        <v>3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1">
        <v>14</v>
      </c>
    </row>
    <row r="42" spans="1:16" x14ac:dyDescent="0.25">
      <c r="A42" s="198" t="s">
        <v>386</v>
      </c>
      <c r="B42" s="199"/>
      <c r="C42" s="24">
        <v>386</v>
      </c>
      <c r="D42" s="24">
        <v>385</v>
      </c>
      <c r="E42" s="25">
        <v>2.5974025974026E-3</v>
      </c>
      <c r="F42" s="24">
        <v>177</v>
      </c>
      <c r="G42" s="24">
        <v>23</v>
      </c>
      <c r="H42" s="24">
        <v>64</v>
      </c>
      <c r="I42" s="24">
        <v>37</v>
      </c>
      <c r="J42" s="24">
        <v>0</v>
      </c>
      <c r="K42" s="24">
        <v>0</v>
      </c>
      <c r="L42" s="24">
        <v>0</v>
      </c>
      <c r="M42" s="24">
        <v>0</v>
      </c>
      <c r="N42" s="24">
        <v>4</v>
      </c>
      <c r="O42" s="24">
        <v>0</v>
      </c>
      <c r="P42" s="26">
        <v>74</v>
      </c>
    </row>
    <row r="43" spans="1:16" x14ac:dyDescent="0.25">
      <c r="A43" s="27" t="s">
        <v>387</v>
      </c>
      <c r="B43" s="27" t="s">
        <v>388</v>
      </c>
      <c r="C43" s="12">
        <v>5</v>
      </c>
      <c r="D43" s="12">
        <v>0</v>
      </c>
      <c r="E43" s="28">
        <v>0</v>
      </c>
      <c r="F43" s="12">
        <v>0</v>
      </c>
      <c r="G43" s="12">
        <v>1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  <c r="O43" s="12">
        <v>0</v>
      </c>
      <c r="P43" s="21">
        <v>1</v>
      </c>
    </row>
    <row r="44" spans="1:16" ht="22.5" x14ac:dyDescent="0.25">
      <c r="A44" s="27" t="s">
        <v>389</v>
      </c>
      <c r="B44" s="27" t="s">
        <v>390</v>
      </c>
      <c r="C44" s="12">
        <v>373</v>
      </c>
      <c r="D44" s="12">
        <v>381</v>
      </c>
      <c r="E44" s="28">
        <v>-2.0997375328084E-2</v>
      </c>
      <c r="F44" s="12">
        <v>177</v>
      </c>
      <c r="G44" s="12">
        <v>22</v>
      </c>
      <c r="H44" s="12">
        <v>63</v>
      </c>
      <c r="I44" s="12">
        <v>36</v>
      </c>
      <c r="J44" s="12">
        <v>0</v>
      </c>
      <c r="K44" s="12">
        <v>0</v>
      </c>
      <c r="L44" s="12">
        <v>0</v>
      </c>
      <c r="M44" s="12">
        <v>0</v>
      </c>
      <c r="N44" s="12">
        <v>2</v>
      </c>
      <c r="O44" s="12">
        <v>0</v>
      </c>
      <c r="P44" s="21">
        <v>73</v>
      </c>
    </row>
    <row r="45" spans="1:16" x14ac:dyDescent="0.25">
      <c r="A45" s="27" t="s">
        <v>391</v>
      </c>
      <c r="B45" s="27" t="s">
        <v>392</v>
      </c>
      <c r="C45" s="12">
        <v>1</v>
      </c>
      <c r="D45" s="12">
        <v>1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7" t="s">
        <v>393</v>
      </c>
      <c r="B46" s="27" t="s">
        <v>394</v>
      </c>
      <c r="C46" s="12">
        <v>5</v>
      </c>
      <c r="D46" s="12">
        <v>1</v>
      </c>
      <c r="E46" s="28">
        <v>4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1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7" t="s">
        <v>397</v>
      </c>
      <c r="B48" s="27" t="s">
        <v>398</v>
      </c>
      <c r="C48" s="12">
        <v>2</v>
      </c>
      <c r="D48" s="12">
        <v>2</v>
      </c>
      <c r="E48" s="28">
        <v>0</v>
      </c>
      <c r="F48" s="12">
        <v>0</v>
      </c>
      <c r="G48" s="12">
        <v>0</v>
      </c>
      <c r="H48" s="12">
        <v>1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25">
      <c r="A49" s="27" t="s">
        <v>399</v>
      </c>
      <c r="B49" s="27" t="s">
        <v>400</v>
      </c>
      <c r="C49" s="12">
        <v>0</v>
      </c>
      <c r="D49" s="12">
        <v>0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8" t="s">
        <v>401</v>
      </c>
      <c r="B50" s="199"/>
      <c r="C50" s="24">
        <v>297</v>
      </c>
      <c r="D50" s="24">
        <v>187</v>
      </c>
      <c r="E50" s="25">
        <v>0.58823529411764697</v>
      </c>
      <c r="F50" s="24">
        <v>29</v>
      </c>
      <c r="G50" s="24">
        <v>12</v>
      </c>
      <c r="H50" s="24">
        <v>19</v>
      </c>
      <c r="I50" s="24">
        <v>14</v>
      </c>
      <c r="J50" s="24">
        <v>13</v>
      </c>
      <c r="K50" s="24">
        <v>10</v>
      </c>
      <c r="L50" s="24">
        <v>0</v>
      </c>
      <c r="M50" s="24">
        <v>0</v>
      </c>
      <c r="N50" s="24">
        <v>14</v>
      </c>
      <c r="O50" s="24">
        <v>12</v>
      </c>
      <c r="P50" s="26">
        <v>32</v>
      </c>
    </row>
    <row r="51" spans="1:16" x14ac:dyDescent="0.25">
      <c r="A51" s="27" t="s">
        <v>402</v>
      </c>
      <c r="B51" s="27" t="s">
        <v>403</v>
      </c>
      <c r="C51" s="12">
        <v>172</v>
      </c>
      <c r="D51" s="12">
        <v>109</v>
      </c>
      <c r="E51" s="28">
        <v>0.57798165137614699</v>
      </c>
      <c r="F51" s="12">
        <v>23</v>
      </c>
      <c r="G51" s="12">
        <v>8</v>
      </c>
      <c r="H51" s="12">
        <v>11</v>
      </c>
      <c r="I51" s="12">
        <v>6</v>
      </c>
      <c r="J51" s="12">
        <v>7</v>
      </c>
      <c r="K51" s="12">
        <v>5</v>
      </c>
      <c r="L51" s="12">
        <v>0</v>
      </c>
      <c r="M51" s="12">
        <v>0</v>
      </c>
      <c r="N51" s="12">
        <v>4</v>
      </c>
      <c r="O51" s="12">
        <v>10</v>
      </c>
      <c r="P51" s="21">
        <v>14</v>
      </c>
    </row>
    <row r="52" spans="1:16" x14ac:dyDescent="0.25">
      <c r="A52" s="27" t="s">
        <v>404</v>
      </c>
      <c r="B52" s="27" t="s">
        <v>405</v>
      </c>
      <c r="C52" s="12">
        <v>16</v>
      </c>
      <c r="D52" s="12">
        <v>7</v>
      </c>
      <c r="E52" s="28">
        <v>1.28571428571429</v>
      </c>
      <c r="F52" s="12">
        <v>1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1">
        <v>0</v>
      </c>
    </row>
    <row r="53" spans="1:16" x14ac:dyDescent="0.25">
      <c r="A53" s="27" t="s">
        <v>406</v>
      </c>
      <c r="B53" s="27" t="s">
        <v>407</v>
      </c>
      <c r="C53" s="12">
        <v>24</v>
      </c>
      <c r="D53" s="12">
        <v>14</v>
      </c>
      <c r="E53" s="28">
        <v>0.71428571428571397</v>
      </c>
      <c r="F53" s="12">
        <v>0</v>
      </c>
      <c r="G53" s="12">
        <v>0</v>
      </c>
      <c r="H53" s="12">
        <v>4</v>
      </c>
      <c r="I53" s="12">
        <v>1</v>
      </c>
      <c r="J53" s="12">
        <v>2</v>
      </c>
      <c r="K53" s="12">
        <v>4</v>
      </c>
      <c r="L53" s="12">
        <v>0</v>
      </c>
      <c r="M53" s="12">
        <v>0</v>
      </c>
      <c r="N53" s="12">
        <v>3</v>
      </c>
      <c r="O53" s="12">
        <v>0</v>
      </c>
      <c r="P53" s="21">
        <v>8</v>
      </c>
    </row>
    <row r="54" spans="1:16" ht="22.5" x14ac:dyDescent="0.25">
      <c r="A54" s="27" t="s">
        <v>408</v>
      </c>
      <c r="B54" s="27" t="s">
        <v>409</v>
      </c>
      <c r="C54" s="12">
        <v>0</v>
      </c>
      <c r="D54" s="12">
        <v>0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1</v>
      </c>
      <c r="K54" s="12">
        <v>0</v>
      </c>
      <c r="L54" s="12">
        <v>0</v>
      </c>
      <c r="M54" s="12">
        <v>0</v>
      </c>
      <c r="N54" s="12">
        <v>1</v>
      </c>
      <c r="O54" s="12">
        <v>0</v>
      </c>
      <c r="P54" s="21">
        <v>1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1</v>
      </c>
      <c r="E55" s="28">
        <v>-1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7" t="s">
        <v>412</v>
      </c>
      <c r="B56" s="27" t="s">
        <v>413</v>
      </c>
      <c r="C56" s="12">
        <v>5</v>
      </c>
      <c r="D56" s="12">
        <v>7</v>
      </c>
      <c r="E56" s="28">
        <v>-0.28571428571428598</v>
      </c>
      <c r="F56" s="12">
        <v>1</v>
      </c>
      <c r="G56" s="12">
        <v>1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21">
        <v>1</v>
      </c>
    </row>
    <row r="57" spans="1:16" ht="22.5" x14ac:dyDescent="0.25">
      <c r="A57" s="27" t="s">
        <v>414</v>
      </c>
      <c r="B57" s="27" t="s">
        <v>415</v>
      </c>
      <c r="C57" s="12">
        <v>11</v>
      </c>
      <c r="D57" s="12">
        <v>4</v>
      </c>
      <c r="E57" s="28">
        <v>1.75</v>
      </c>
      <c r="F57" s="12">
        <v>2</v>
      </c>
      <c r="G57" s="12">
        <v>0</v>
      </c>
      <c r="H57" s="12">
        <v>2</v>
      </c>
      <c r="I57" s="12">
        <v>1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1</v>
      </c>
    </row>
    <row r="58" spans="1:16" ht="22.5" x14ac:dyDescent="0.25">
      <c r="A58" s="27" t="s">
        <v>416</v>
      </c>
      <c r="B58" s="27" t="s">
        <v>417</v>
      </c>
      <c r="C58" s="12">
        <v>2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2.5" x14ac:dyDescent="0.25">
      <c r="A59" s="27" t="s">
        <v>418</v>
      </c>
      <c r="B59" s="27" t="s">
        <v>419</v>
      </c>
      <c r="C59" s="12">
        <v>5</v>
      </c>
      <c r="D59" s="12">
        <v>1</v>
      </c>
      <c r="E59" s="28">
        <v>4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2.5" x14ac:dyDescent="0.25">
      <c r="A60" s="27" t="s">
        <v>420</v>
      </c>
      <c r="B60" s="27" t="s">
        <v>421</v>
      </c>
      <c r="C60" s="12">
        <v>1</v>
      </c>
      <c r="D60" s="12">
        <v>4</v>
      </c>
      <c r="E60" s="28">
        <v>-0.75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0</v>
      </c>
    </row>
    <row r="61" spans="1:16" ht="33.75" x14ac:dyDescent="0.25">
      <c r="A61" s="27" t="s">
        <v>422</v>
      </c>
      <c r="B61" s="27" t="s">
        <v>423</v>
      </c>
      <c r="C61" s="12">
        <v>0</v>
      </c>
      <c r="D61" s="12">
        <v>4</v>
      </c>
      <c r="E61" s="28">
        <v>-1</v>
      </c>
      <c r="F61" s="12">
        <v>1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1</v>
      </c>
    </row>
    <row r="62" spans="1:16" x14ac:dyDescent="0.25">
      <c r="A62" s="27" t="s">
        <v>424</v>
      </c>
      <c r="B62" s="27" t="s">
        <v>425</v>
      </c>
      <c r="C62" s="12">
        <v>11</v>
      </c>
      <c r="D62" s="12">
        <v>12</v>
      </c>
      <c r="E62" s="28">
        <v>-8.3333333333333301E-2</v>
      </c>
      <c r="F62" s="12">
        <v>0</v>
      </c>
      <c r="G62" s="12">
        <v>0</v>
      </c>
      <c r="H62" s="12">
        <v>0</v>
      </c>
      <c r="I62" s="12">
        <v>2</v>
      </c>
      <c r="J62" s="12">
        <v>1</v>
      </c>
      <c r="K62" s="12">
        <v>0</v>
      </c>
      <c r="L62" s="12">
        <v>0</v>
      </c>
      <c r="M62" s="12">
        <v>0</v>
      </c>
      <c r="N62" s="12">
        <v>2</v>
      </c>
      <c r="O62" s="12">
        <v>0</v>
      </c>
      <c r="P62" s="21">
        <v>0</v>
      </c>
    </row>
    <row r="63" spans="1:16" ht="22.5" x14ac:dyDescent="0.25">
      <c r="A63" s="27" t="s">
        <v>426</v>
      </c>
      <c r="B63" s="27" t="s">
        <v>427</v>
      </c>
      <c r="C63" s="12">
        <v>8</v>
      </c>
      <c r="D63" s="12">
        <v>6</v>
      </c>
      <c r="E63" s="28">
        <v>0.33333333333333298</v>
      </c>
      <c r="F63" s="12">
        <v>0</v>
      </c>
      <c r="G63" s="12">
        <v>0</v>
      </c>
      <c r="H63" s="12">
        <v>0</v>
      </c>
      <c r="I63" s="12">
        <v>1</v>
      </c>
      <c r="J63" s="12">
        <v>0</v>
      </c>
      <c r="K63" s="12">
        <v>0</v>
      </c>
      <c r="L63" s="12">
        <v>0</v>
      </c>
      <c r="M63" s="12">
        <v>0</v>
      </c>
      <c r="N63" s="12">
        <v>2</v>
      </c>
      <c r="O63" s="12">
        <v>0</v>
      </c>
      <c r="P63" s="21">
        <v>3</v>
      </c>
    </row>
    <row r="64" spans="1:16" ht="22.5" x14ac:dyDescent="0.25">
      <c r="A64" s="27" t="s">
        <v>428</v>
      </c>
      <c r="B64" s="27" t="s">
        <v>429</v>
      </c>
      <c r="C64" s="12">
        <v>28</v>
      </c>
      <c r="D64" s="12">
        <v>14</v>
      </c>
      <c r="E64" s="28">
        <v>1</v>
      </c>
      <c r="F64" s="12">
        <v>1</v>
      </c>
      <c r="G64" s="12">
        <v>2</v>
      </c>
      <c r="H64" s="12">
        <v>2</v>
      </c>
      <c r="I64" s="12">
        <v>3</v>
      </c>
      <c r="J64" s="12">
        <v>2</v>
      </c>
      <c r="K64" s="12">
        <v>1</v>
      </c>
      <c r="L64" s="12">
        <v>0</v>
      </c>
      <c r="M64" s="12">
        <v>0</v>
      </c>
      <c r="N64" s="12">
        <v>1</v>
      </c>
      <c r="O64" s="12">
        <v>0</v>
      </c>
      <c r="P64" s="21">
        <v>3</v>
      </c>
    </row>
    <row r="65" spans="1:16" ht="33.75" x14ac:dyDescent="0.25">
      <c r="A65" s="27" t="s">
        <v>430</v>
      </c>
      <c r="B65" s="27" t="s">
        <v>431</v>
      </c>
      <c r="C65" s="12">
        <v>3</v>
      </c>
      <c r="D65" s="12">
        <v>0</v>
      </c>
      <c r="E65" s="28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7" t="s">
        <v>434</v>
      </c>
      <c r="B67" s="27" t="s">
        <v>435</v>
      </c>
      <c r="C67" s="12">
        <v>10</v>
      </c>
      <c r="D67" s="12">
        <v>4</v>
      </c>
      <c r="E67" s="28">
        <v>1.5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2</v>
      </c>
      <c r="P67" s="21">
        <v>0</v>
      </c>
    </row>
    <row r="68" spans="1:16" ht="33.75" x14ac:dyDescent="0.25">
      <c r="A68" s="27" t="s">
        <v>436</v>
      </c>
      <c r="B68" s="27" t="s">
        <v>437</v>
      </c>
      <c r="C68" s="12">
        <v>1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25">
      <c r="A72" s="198" t="s">
        <v>444</v>
      </c>
      <c r="B72" s="199"/>
      <c r="C72" s="24">
        <v>5</v>
      </c>
      <c r="D72" s="24">
        <v>2</v>
      </c>
      <c r="E72" s="25">
        <v>1.5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2">
        <v>5</v>
      </c>
      <c r="D73" s="12">
        <v>2</v>
      </c>
      <c r="E73" s="28">
        <v>1.5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1">
        <v>0</v>
      </c>
    </row>
    <row r="74" spans="1:16" x14ac:dyDescent="0.25">
      <c r="A74" s="198" t="s">
        <v>447</v>
      </c>
      <c r="B74" s="199"/>
      <c r="C74" s="24">
        <v>58</v>
      </c>
      <c r="D74" s="24">
        <v>54</v>
      </c>
      <c r="E74" s="25">
        <v>7.4074074074074098E-2</v>
      </c>
      <c r="F74" s="24">
        <v>0</v>
      </c>
      <c r="G74" s="24">
        <v>1</v>
      </c>
      <c r="H74" s="24">
        <v>5</v>
      </c>
      <c r="I74" s="24">
        <v>7</v>
      </c>
      <c r="J74" s="24">
        <v>0</v>
      </c>
      <c r="K74" s="24">
        <v>0</v>
      </c>
      <c r="L74" s="24">
        <v>0</v>
      </c>
      <c r="M74" s="24">
        <v>0</v>
      </c>
      <c r="N74" s="24">
        <v>1</v>
      </c>
      <c r="O74" s="24">
        <v>1</v>
      </c>
      <c r="P74" s="26">
        <v>4</v>
      </c>
    </row>
    <row r="75" spans="1:16" x14ac:dyDescent="0.25">
      <c r="A75" s="27" t="s">
        <v>448</v>
      </c>
      <c r="B75" s="27" t="s">
        <v>449</v>
      </c>
      <c r="C75" s="12">
        <v>18</v>
      </c>
      <c r="D75" s="12">
        <v>20</v>
      </c>
      <c r="E75" s="28">
        <v>-0.1</v>
      </c>
      <c r="F75" s="12">
        <v>0</v>
      </c>
      <c r="G75" s="12">
        <v>0</v>
      </c>
      <c r="H75" s="12">
        <v>2</v>
      </c>
      <c r="I75" s="12">
        <v>3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2</v>
      </c>
    </row>
    <row r="76" spans="1:16" ht="33.75" x14ac:dyDescent="0.25">
      <c r="A76" s="27" t="s">
        <v>450</v>
      </c>
      <c r="B76" s="27" t="s">
        <v>451</v>
      </c>
      <c r="C76" s="12">
        <v>0</v>
      </c>
      <c r="D76" s="12">
        <v>0</v>
      </c>
      <c r="E76" s="28">
        <v>0</v>
      </c>
      <c r="F76" s="12">
        <v>0</v>
      </c>
      <c r="G76" s="12">
        <v>0</v>
      </c>
      <c r="H76" s="12">
        <v>0</v>
      </c>
      <c r="I76" s="12">
        <v>2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25">
      <c r="A77" s="27" t="s">
        <v>452</v>
      </c>
      <c r="B77" s="27" t="s">
        <v>453</v>
      </c>
      <c r="C77" s="12">
        <v>23</v>
      </c>
      <c r="D77" s="12">
        <v>22</v>
      </c>
      <c r="E77" s="28">
        <v>4.5454545454545497E-2</v>
      </c>
      <c r="F77" s="12">
        <v>0</v>
      </c>
      <c r="G77" s="12">
        <v>1</v>
      </c>
      <c r="H77" s="12">
        <v>3</v>
      </c>
      <c r="I77" s="12">
        <v>1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1">
        <v>1</v>
      </c>
    </row>
    <row r="78" spans="1:16" x14ac:dyDescent="0.25">
      <c r="A78" s="27" t="s">
        <v>454</v>
      </c>
      <c r="B78" s="27" t="s">
        <v>455</v>
      </c>
      <c r="C78" s="12">
        <v>4</v>
      </c>
      <c r="D78" s="12">
        <v>2</v>
      </c>
      <c r="E78" s="28">
        <v>1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7" t="s">
        <v>456</v>
      </c>
      <c r="B79" s="27" t="s">
        <v>457</v>
      </c>
      <c r="C79" s="12">
        <v>10</v>
      </c>
      <c r="D79" s="12">
        <v>7</v>
      </c>
      <c r="E79" s="28">
        <v>0.42857142857142799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1</v>
      </c>
      <c r="O79" s="12">
        <v>1</v>
      </c>
      <c r="P79" s="21">
        <v>0</v>
      </c>
    </row>
    <row r="80" spans="1:16" ht="33.75" x14ac:dyDescent="0.25">
      <c r="A80" s="27" t="s">
        <v>458</v>
      </c>
      <c r="B80" s="27" t="s">
        <v>459</v>
      </c>
      <c r="C80" s="12">
        <v>1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7" t="s">
        <v>460</v>
      </c>
      <c r="B81" s="27" t="s">
        <v>461</v>
      </c>
      <c r="C81" s="12">
        <v>2</v>
      </c>
      <c r="D81" s="12">
        <v>3</v>
      </c>
      <c r="E81" s="28">
        <v>-0.33333333333333298</v>
      </c>
      <c r="F81" s="12">
        <v>0</v>
      </c>
      <c r="G81" s="12">
        <v>0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1</v>
      </c>
    </row>
    <row r="82" spans="1:16" x14ac:dyDescent="0.25">
      <c r="A82" s="198" t="s">
        <v>462</v>
      </c>
      <c r="B82" s="199"/>
      <c r="C82" s="24">
        <v>70</v>
      </c>
      <c r="D82" s="24">
        <v>42</v>
      </c>
      <c r="E82" s="25">
        <v>0.66666666666666696</v>
      </c>
      <c r="F82" s="24">
        <v>2</v>
      </c>
      <c r="G82" s="24">
        <v>1</v>
      </c>
      <c r="H82" s="24">
        <v>2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1</v>
      </c>
      <c r="O82" s="24">
        <v>0</v>
      </c>
      <c r="P82" s="26">
        <v>0</v>
      </c>
    </row>
    <row r="83" spans="1:16" x14ac:dyDescent="0.25">
      <c r="A83" s="27" t="s">
        <v>463</v>
      </c>
      <c r="B83" s="27" t="s">
        <v>464</v>
      </c>
      <c r="C83" s="12">
        <v>30</v>
      </c>
      <c r="D83" s="12">
        <v>17</v>
      </c>
      <c r="E83" s="28">
        <v>0.76470588235294101</v>
      </c>
      <c r="F83" s="12">
        <v>0</v>
      </c>
      <c r="G83" s="12">
        <v>0</v>
      </c>
      <c r="H83" s="12">
        <v>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25">
      <c r="A84" s="27" t="s">
        <v>465</v>
      </c>
      <c r="B84" s="27" t="s">
        <v>466</v>
      </c>
      <c r="C84" s="12">
        <v>40</v>
      </c>
      <c r="D84" s="12">
        <v>25</v>
      </c>
      <c r="E84" s="28">
        <v>0.6</v>
      </c>
      <c r="F84" s="12">
        <v>2</v>
      </c>
      <c r="G84" s="12">
        <v>1</v>
      </c>
      <c r="H84" s="12">
        <v>1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1">
        <v>0</v>
      </c>
    </row>
    <row r="85" spans="1:16" x14ac:dyDescent="0.25">
      <c r="A85" s="198" t="s">
        <v>467</v>
      </c>
      <c r="B85" s="199"/>
      <c r="C85" s="24">
        <v>102</v>
      </c>
      <c r="D85" s="24">
        <v>111</v>
      </c>
      <c r="E85" s="25">
        <v>-8.1081081081081099E-2</v>
      </c>
      <c r="F85" s="24">
        <v>5</v>
      </c>
      <c r="G85" s="24">
        <v>2</v>
      </c>
      <c r="H85" s="24">
        <v>12</v>
      </c>
      <c r="I85" s="24">
        <v>4</v>
      </c>
      <c r="J85" s="24">
        <v>0</v>
      </c>
      <c r="K85" s="24">
        <v>0</v>
      </c>
      <c r="L85" s="24">
        <v>0</v>
      </c>
      <c r="M85" s="24">
        <v>0</v>
      </c>
      <c r="N85" s="24">
        <v>4</v>
      </c>
      <c r="O85" s="24">
        <v>0</v>
      </c>
      <c r="P85" s="26">
        <v>8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1</v>
      </c>
      <c r="E88" s="28">
        <v>-1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7" t="s">
        <v>474</v>
      </c>
      <c r="B89" s="27" t="s">
        <v>475</v>
      </c>
      <c r="C89" s="12">
        <v>2</v>
      </c>
      <c r="D89" s="12">
        <v>4</v>
      </c>
      <c r="E89" s="28">
        <v>-0.5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1</v>
      </c>
      <c r="E90" s="28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7" t="s">
        <v>478</v>
      </c>
      <c r="B91" s="27" t="s">
        <v>479</v>
      </c>
      <c r="C91" s="12">
        <v>10</v>
      </c>
      <c r="D91" s="12">
        <v>11</v>
      </c>
      <c r="E91" s="28">
        <v>-9.0909090909090898E-2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0</v>
      </c>
    </row>
    <row r="92" spans="1:16" x14ac:dyDescent="0.25">
      <c r="A92" s="27" t="s">
        <v>480</v>
      </c>
      <c r="B92" s="27" t="s">
        <v>481</v>
      </c>
      <c r="C92" s="12">
        <v>20</v>
      </c>
      <c r="D92" s="12">
        <v>19</v>
      </c>
      <c r="E92" s="28">
        <v>5.2631578947368397E-2</v>
      </c>
      <c r="F92" s="12">
        <v>1</v>
      </c>
      <c r="G92" s="12">
        <v>0</v>
      </c>
      <c r="H92" s="12">
        <v>3</v>
      </c>
      <c r="I92" s="12">
        <v>1</v>
      </c>
      <c r="J92" s="12">
        <v>0</v>
      </c>
      <c r="K92" s="12">
        <v>0</v>
      </c>
      <c r="L92" s="12">
        <v>0</v>
      </c>
      <c r="M92" s="12">
        <v>0</v>
      </c>
      <c r="N92" s="12">
        <v>4</v>
      </c>
      <c r="O92" s="12">
        <v>0</v>
      </c>
      <c r="P92" s="21">
        <v>0</v>
      </c>
    </row>
    <row r="93" spans="1:16" x14ac:dyDescent="0.25">
      <c r="A93" s="27" t="s">
        <v>482</v>
      </c>
      <c r="B93" s="27" t="s">
        <v>483</v>
      </c>
      <c r="C93" s="12">
        <v>14</v>
      </c>
      <c r="D93" s="12">
        <v>13</v>
      </c>
      <c r="E93" s="28">
        <v>7.69230769230769E-2</v>
      </c>
      <c r="F93" s="12">
        <v>2</v>
      </c>
      <c r="G93" s="12">
        <v>2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2</v>
      </c>
    </row>
    <row r="94" spans="1:16" x14ac:dyDescent="0.25">
      <c r="A94" s="27" t="s">
        <v>484</v>
      </c>
      <c r="B94" s="27" t="s">
        <v>485</v>
      </c>
      <c r="C94" s="12">
        <v>56</v>
      </c>
      <c r="D94" s="12">
        <v>62</v>
      </c>
      <c r="E94" s="28">
        <v>-9.6774193548387094E-2</v>
      </c>
      <c r="F94" s="12">
        <v>2</v>
      </c>
      <c r="G94" s="12">
        <v>0</v>
      </c>
      <c r="H94" s="12">
        <v>9</v>
      </c>
      <c r="I94" s="12">
        <v>3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6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8" t="s">
        <v>490</v>
      </c>
      <c r="B97" s="199"/>
      <c r="C97" s="24">
        <v>3269</v>
      </c>
      <c r="D97" s="24">
        <v>2174</v>
      </c>
      <c r="E97" s="25">
        <v>0.50367985280588801</v>
      </c>
      <c r="F97" s="24">
        <v>132</v>
      </c>
      <c r="G97" s="24">
        <v>65</v>
      </c>
      <c r="H97" s="24">
        <v>327</v>
      </c>
      <c r="I97" s="24">
        <v>267</v>
      </c>
      <c r="J97" s="24">
        <v>0</v>
      </c>
      <c r="K97" s="24">
        <v>0</v>
      </c>
      <c r="L97" s="24">
        <v>0</v>
      </c>
      <c r="M97" s="24">
        <v>0</v>
      </c>
      <c r="N97" s="24">
        <v>7</v>
      </c>
      <c r="O97" s="24">
        <v>23</v>
      </c>
      <c r="P97" s="26">
        <v>331</v>
      </c>
    </row>
    <row r="98" spans="1:16" x14ac:dyDescent="0.25">
      <c r="A98" s="27" t="s">
        <v>491</v>
      </c>
      <c r="B98" s="27" t="s">
        <v>492</v>
      </c>
      <c r="C98" s="12">
        <v>945</v>
      </c>
      <c r="D98" s="12">
        <v>577</v>
      </c>
      <c r="E98" s="28">
        <v>0.63778162911611802</v>
      </c>
      <c r="F98" s="12">
        <v>65</v>
      </c>
      <c r="G98" s="12">
        <v>36</v>
      </c>
      <c r="H98" s="12">
        <v>70</v>
      </c>
      <c r="I98" s="12">
        <v>56</v>
      </c>
      <c r="J98" s="12">
        <v>0</v>
      </c>
      <c r="K98" s="12">
        <v>0</v>
      </c>
      <c r="L98" s="12">
        <v>0</v>
      </c>
      <c r="M98" s="12">
        <v>0</v>
      </c>
      <c r="N98" s="12">
        <v>1</v>
      </c>
      <c r="O98" s="12">
        <v>0</v>
      </c>
      <c r="P98" s="21">
        <v>93</v>
      </c>
    </row>
    <row r="99" spans="1:16" x14ac:dyDescent="0.25">
      <c r="A99" s="27" t="s">
        <v>493</v>
      </c>
      <c r="B99" s="27" t="s">
        <v>494</v>
      </c>
      <c r="C99" s="12">
        <v>241</v>
      </c>
      <c r="D99" s="12">
        <v>193</v>
      </c>
      <c r="E99" s="28">
        <v>0.24870466321243501</v>
      </c>
      <c r="F99" s="12">
        <v>5</v>
      </c>
      <c r="G99" s="12">
        <v>2</v>
      </c>
      <c r="H99" s="12">
        <v>59</v>
      </c>
      <c r="I99" s="12">
        <v>44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1">
        <v>48</v>
      </c>
    </row>
    <row r="100" spans="1:16" ht="33.75" x14ac:dyDescent="0.25">
      <c r="A100" s="27" t="s">
        <v>495</v>
      </c>
      <c r="B100" s="27" t="s">
        <v>496</v>
      </c>
      <c r="C100" s="12">
        <v>53</v>
      </c>
      <c r="D100" s="12">
        <v>47</v>
      </c>
      <c r="E100" s="28">
        <v>0.12765957446808501</v>
      </c>
      <c r="F100" s="12">
        <v>0</v>
      </c>
      <c r="G100" s="12">
        <v>0</v>
      </c>
      <c r="H100" s="12">
        <v>15</v>
      </c>
      <c r="I100" s="12">
        <v>19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8</v>
      </c>
      <c r="P100" s="21">
        <v>17</v>
      </c>
    </row>
    <row r="101" spans="1:16" ht="22.5" x14ac:dyDescent="0.25">
      <c r="A101" s="27" t="s">
        <v>497</v>
      </c>
      <c r="B101" s="27" t="s">
        <v>498</v>
      </c>
      <c r="C101" s="12">
        <v>225</v>
      </c>
      <c r="D101" s="12">
        <v>121</v>
      </c>
      <c r="E101" s="28">
        <v>0.85950413223140498</v>
      </c>
      <c r="F101" s="12">
        <v>17</v>
      </c>
      <c r="G101" s="12">
        <v>8</v>
      </c>
      <c r="H101" s="12">
        <v>34</v>
      </c>
      <c r="I101" s="12">
        <v>27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8</v>
      </c>
      <c r="P101" s="21">
        <v>40</v>
      </c>
    </row>
    <row r="102" spans="1:16" x14ac:dyDescent="0.25">
      <c r="A102" s="27" t="s">
        <v>499</v>
      </c>
      <c r="B102" s="27" t="s">
        <v>500</v>
      </c>
      <c r="C102" s="12">
        <v>30</v>
      </c>
      <c r="D102" s="12">
        <v>18</v>
      </c>
      <c r="E102" s="28">
        <v>0.66666666666666696</v>
      </c>
      <c r="F102" s="12">
        <v>0</v>
      </c>
      <c r="G102" s="12">
        <v>0</v>
      </c>
      <c r="H102" s="12">
        <v>0</v>
      </c>
      <c r="I102" s="12">
        <v>3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</v>
      </c>
      <c r="P102" s="21">
        <v>0</v>
      </c>
    </row>
    <row r="103" spans="1:16" ht="22.5" x14ac:dyDescent="0.25">
      <c r="A103" s="27" t="s">
        <v>501</v>
      </c>
      <c r="B103" s="27" t="s">
        <v>502</v>
      </c>
      <c r="C103" s="12">
        <v>27</v>
      </c>
      <c r="D103" s="12">
        <v>25</v>
      </c>
      <c r="E103" s="28">
        <v>0.08</v>
      </c>
      <c r="F103" s="12">
        <v>0</v>
      </c>
      <c r="G103" s="12">
        <v>1</v>
      </c>
      <c r="H103" s="12">
        <v>5</v>
      </c>
      <c r="I103" s="12">
        <v>3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5</v>
      </c>
      <c r="P103" s="21">
        <v>2</v>
      </c>
    </row>
    <row r="104" spans="1:16" x14ac:dyDescent="0.25">
      <c r="A104" s="27" t="s">
        <v>503</v>
      </c>
      <c r="B104" s="27" t="s">
        <v>504</v>
      </c>
      <c r="C104" s="12">
        <v>65</v>
      </c>
      <c r="D104" s="12">
        <v>30</v>
      </c>
      <c r="E104" s="28">
        <v>1.1666666666666701</v>
      </c>
      <c r="F104" s="12">
        <v>5</v>
      </c>
      <c r="G104" s="12">
        <v>1</v>
      </c>
      <c r="H104" s="12">
        <v>2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1</v>
      </c>
    </row>
    <row r="105" spans="1:16" x14ac:dyDescent="0.25">
      <c r="A105" s="27" t="s">
        <v>505</v>
      </c>
      <c r="B105" s="27" t="s">
        <v>506</v>
      </c>
      <c r="C105" s="12">
        <v>1029</v>
      </c>
      <c r="D105" s="12">
        <v>726</v>
      </c>
      <c r="E105" s="28">
        <v>0.417355371900826</v>
      </c>
      <c r="F105" s="12">
        <v>8</v>
      </c>
      <c r="G105" s="12">
        <v>5</v>
      </c>
      <c r="H105" s="12">
        <v>90</v>
      </c>
      <c r="I105" s="12">
        <v>69</v>
      </c>
      <c r="J105" s="12">
        <v>0</v>
      </c>
      <c r="K105" s="12">
        <v>0</v>
      </c>
      <c r="L105" s="12">
        <v>0</v>
      </c>
      <c r="M105" s="12">
        <v>0</v>
      </c>
      <c r="N105" s="12">
        <v>2</v>
      </c>
      <c r="O105" s="12">
        <v>1</v>
      </c>
      <c r="P105" s="21">
        <v>66</v>
      </c>
    </row>
    <row r="106" spans="1:16" ht="22.5" x14ac:dyDescent="0.25">
      <c r="A106" s="27" t="s">
        <v>507</v>
      </c>
      <c r="B106" s="27" t="s">
        <v>508</v>
      </c>
      <c r="C106" s="12">
        <v>232</v>
      </c>
      <c r="D106" s="12">
        <v>134</v>
      </c>
      <c r="E106" s="28">
        <v>0.731343283582089</v>
      </c>
      <c r="F106" s="12">
        <v>5</v>
      </c>
      <c r="G106" s="12">
        <v>2</v>
      </c>
      <c r="H106" s="12">
        <v>14</v>
      </c>
      <c r="I106" s="12">
        <v>12</v>
      </c>
      <c r="J106" s="12">
        <v>0</v>
      </c>
      <c r="K106" s="12">
        <v>0</v>
      </c>
      <c r="L106" s="12">
        <v>0</v>
      </c>
      <c r="M106" s="12">
        <v>0</v>
      </c>
      <c r="N106" s="12">
        <v>3</v>
      </c>
      <c r="O106" s="12">
        <v>0</v>
      </c>
      <c r="P106" s="21">
        <v>22</v>
      </c>
    </row>
    <row r="107" spans="1:16" ht="22.5" x14ac:dyDescent="0.25">
      <c r="A107" s="27" t="s">
        <v>509</v>
      </c>
      <c r="B107" s="27" t="s">
        <v>510</v>
      </c>
      <c r="C107" s="12">
        <v>4</v>
      </c>
      <c r="D107" s="12">
        <v>12</v>
      </c>
      <c r="E107" s="28">
        <v>-0.66666666666666696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1</v>
      </c>
    </row>
    <row r="108" spans="1:16" x14ac:dyDescent="0.25">
      <c r="A108" s="27" t="s">
        <v>511</v>
      </c>
      <c r="B108" s="27" t="s">
        <v>512</v>
      </c>
      <c r="C108" s="12">
        <v>3</v>
      </c>
      <c r="D108" s="12">
        <v>4</v>
      </c>
      <c r="E108" s="28">
        <v>-0.25</v>
      </c>
      <c r="F108" s="12">
        <v>0</v>
      </c>
      <c r="G108" s="12">
        <v>0</v>
      </c>
      <c r="H108" s="12">
        <v>2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1">
        <v>0</v>
      </c>
    </row>
    <row r="109" spans="1:16" x14ac:dyDescent="0.25">
      <c r="A109" s="27" t="s">
        <v>513</v>
      </c>
      <c r="B109" s="27" t="s">
        <v>514</v>
      </c>
      <c r="C109" s="12">
        <v>3</v>
      </c>
      <c r="D109" s="12">
        <v>7</v>
      </c>
      <c r="E109" s="28">
        <v>-0.57142857142857095</v>
      </c>
      <c r="F109" s="12">
        <v>0</v>
      </c>
      <c r="G109" s="12">
        <v>0</v>
      </c>
      <c r="H109" s="12">
        <v>1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0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7" t="s">
        <v>517</v>
      </c>
      <c r="B111" s="27" t="s">
        <v>518</v>
      </c>
      <c r="C111" s="12">
        <v>334</v>
      </c>
      <c r="D111" s="12">
        <v>247</v>
      </c>
      <c r="E111" s="28">
        <v>0.352226720647773</v>
      </c>
      <c r="F111" s="12">
        <v>25</v>
      </c>
      <c r="G111" s="12">
        <v>9</v>
      </c>
      <c r="H111" s="12">
        <v>34</v>
      </c>
      <c r="I111" s="12">
        <v>21</v>
      </c>
      <c r="J111" s="12">
        <v>0</v>
      </c>
      <c r="K111" s="12">
        <v>0</v>
      </c>
      <c r="L111" s="12">
        <v>0</v>
      </c>
      <c r="M111" s="12">
        <v>0</v>
      </c>
      <c r="N111" s="12">
        <v>1</v>
      </c>
      <c r="O111" s="12">
        <v>0</v>
      </c>
      <c r="P111" s="21">
        <v>35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1</v>
      </c>
      <c r="E113" s="28">
        <v>-1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7" t="s">
        <v>523</v>
      </c>
      <c r="B114" s="27" t="s">
        <v>524</v>
      </c>
      <c r="C114" s="12">
        <v>2</v>
      </c>
      <c r="D114" s="12">
        <v>1</v>
      </c>
      <c r="E114" s="28">
        <v>1</v>
      </c>
      <c r="F114" s="12">
        <v>1</v>
      </c>
      <c r="G114" s="12">
        <v>1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1</v>
      </c>
    </row>
    <row r="115" spans="1:16" ht="22.5" x14ac:dyDescent="0.25">
      <c r="A115" s="27" t="s">
        <v>525</v>
      </c>
      <c r="B115" s="27" t="s">
        <v>526</v>
      </c>
      <c r="C115" s="12">
        <v>10</v>
      </c>
      <c r="D115" s="12">
        <v>0</v>
      </c>
      <c r="E115" s="28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2.5" x14ac:dyDescent="0.25">
      <c r="A116" s="27" t="s">
        <v>527</v>
      </c>
      <c r="B116" s="27" t="s">
        <v>528</v>
      </c>
      <c r="C116" s="12">
        <v>16</v>
      </c>
      <c r="D116" s="12">
        <v>7</v>
      </c>
      <c r="E116" s="28">
        <v>1.28571428571429</v>
      </c>
      <c r="F116" s="12">
        <v>0</v>
      </c>
      <c r="G116" s="12">
        <v>0</v>
      </c>
      <c r="H116" s="12">
        <v>1</v>
      </c>
      <c r="I116" s="12">
        <v>1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0</v>
      </c>
    </row>
    <row r="117" spans="1:16" ht="22.5" x14ac:dyDescent="0.25">
      <c r="A117" s="27" t="s">
        <v>529</v>
      </c>
      <c r="B117" s="27" t="s">
        <v>530</v>
      </c>
      <c r="C117" s="12">
        <v>2</v>
      </c>
      <c r="D117" s="12">
        <v>1</v>
      </c>
      <c r="E117" s="28">
        <v>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7" t="s">
        <v>531</v>
      </c>
      <c r="B118" s="27" t="s">
        <v>532</v>
      </c>
      <c r="C118" s="12">
        <v>1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7" t="s">
        <v>533</v>
      </c>
      <c r="B119" s="27" t="s">
        <v>534</v>
      </c>
      <c r="C119" s="12">
        <v>1</v>
      </c>
      <c r="D119" s="12">
        <v>2</v>
      </c>
      <c r="E119" s="28">
        <v>-0.5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7" t="s">
        <v>535</v>
      </c>
      <c r="B120" s="27" t="s">
        <v>536</v>
      </c>
      <c r="C120" s="12">
        <v>3</v>
      </c>
      <c r="D120" s="12">
        <v>1</v>
      </c>
      <c r="E120" s="28">
        <v>2</v>
      </c>
      <c r="F120" s="12">
        <v>0</v>
      </c>
      <c r="G120" s="12">
        <v>0</v>
      </c>
      <c r="H120" s="12">
        <v>0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ht="22.5" x14ac:dyDescent="0.25">
      <c r="A121" s="27" t="s">
        <v>537</v>
      </c>
      <c r="B121" s="27" t="s">
        <v>538</v>
      </c>
      <c r="C121" s="12">
        <v>28</v>
      </c>
      <c r="D121" s="12">
        <v>10</v>
      </c>
      <c r="E121" s="28">
        <v>1.8</v>
      </c>
      <c r="F121" s="12">
        <v>1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0</v>
      </c>
    </row>
    <row r="122" spans="1:16" x14ac:dyDescent="0.25">
      <c r="A122" s="27" t="s">
        <v>539</v>
      </c>
      <c r="B122" s="27" t="s">
        <v>540</v>
      </c>
      <c r="C122" s="12">
        <v>6</v>
      </c>
      <c r="D122" s="12">
        <v>1</v>
      </c>
      <c r="E122" s="28">
        <v>5</v>
      </c>
      <c r="F122" s="12">
        <v>0</v>
      </c>
      <c r="G122" s="12">
        <v>0</v>
      </c>
      <c r="H122" s="12">
        <v>0</v>
      </c>
      <c r="I122" s="12">
        <v>9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1">
        <v>3</v>
      </c>
    </row>
    <row r="123" spans="1:16" x14ac:dyDescent="0.25">
      <c r="A123" s="27" t="s">
        <v>541</v>
      </c>
      <c r="B123" s="27" t="s">
        <v>542</v>
      </c>
      <c r="C123" s="12">
        <v>0</v>
      </c>
      <c r="D123" s="12">
        <v>2</v>
      </c>
      <c r="E123" s="28">
        <v>-1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1</v>
      </c>
      <c r="E124" s="28">
        <v>-1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7" t="s">
        <v>547</v>
      </c>
      <c r="B126" s="27" t="s">
        <v>548</v>
      </c>
      <c r="C126" s="12">
        <v>9</v>
      </c>
      <c r="D126" s="12">
        <v>6</v>
      </c>
      <c r="E126" s="28">
        <v>0.5</v>
      </c>
      <c r="F126" s="12">
        <v>0</v>
      </c>
      <c r="G126" s="12">
        <v>0</v>
      </c>
      <c r="H126" s="12">
        <v>0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2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198" t="s">
        <v>557</v>
      </c>
      <c r="B131" s="199"/>
      <c r="C131" s="24">
        <v>3</v>
      </c>
      <c r="D131" s="24">
        <v>3</v>
      </c>
      <c r="E131" s="25">
        <v>0</v>
      </c>
      <c r="F131" s="24">
        <v>0</v>
      </c>
      <c r="G131" s="24">
        <v>0</v>
      </c>
      <c r="H131" s="24">
        <v>1</v>
      </c>
      <c r="I131" s="24">
        <v>1</v>
      </c>
      <c r="J131" s="24">
        <v>0</v>
      </c>
      <c r="K131" s="24">
        <v>0</v>
      </c>
      <c r="L131" s="24">
        <v>1</v>
      </c>
      <c r="M131" s="24">
        <v>1</v>
      </c>
      <c r="N131" s="24">
        <v>1</v>
      </c>
      <c r="O131" s="24">
        <v>0</v>
      </c>
      <c r="P131" s="26">
        <v>0</v>
      </c>
    </row>
    <row r="132" spans="1:16" x14ac:dyDescent="0.25">
      <c r="A132" s="27" t="s">
        <v>558</v>
      </c>
      <c r="B132" s="27" t="s">
        <v>559</v>
      </c>
      <c r="C132" s="12">
        <v>1</v>
      </c>
      <c r="D132" s="12">
        <v>0</v>
      </c>
      <c r="E132" s="28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1</v>
      </c>
      <c r="O132" s="12">
        <v>0</v>
      </c>
      <c r="P132" s="21">
        <v>0</v>
      </c>
    </row>
    <row r="133" spans="1:16" x14ac:dyDescent="0.25">
      <c r="A133" s="27" t="s">
        <v>560</v>
      </c>
      <c r="B133" s="27" t="s">
        <v>561</v>
      </c>
      <c r="C133" s="12">
        <v>1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7" t="s">
        <v>562</v>
      </c>
      <c r="B134" s="27" t="s">
        <v>563</v>
      </c>
      <c r="C134" s="12">
        <v>1</v>
      </c>
      <c r="D134" s="12">
        <v>3</v>
      </c>
      <c r="E134" s="28">
        <v>-0.66666666666666696</v>
      </c>
      <c r="F134" s="12">
        <v>0</v>
      </c>
      <c r="G134" s="12">
        <v>0</v>
      </c>
      <c r="H134" s="12">
        <v>1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0</v>
      </c>
    </row>
    <row r="135" spans="1:16" x14ac:dyDescent="0.25">
      <c r="A135" s="27" t="s">
        <v>564</v>
      </c>
      <c r="B135" s="27" t="s">
        <v>565</v>
      </c>
      <c r="C135" s="12">
        <v>0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1</v>
      </c>
      <c r="M135" s="12">
        <v>1</v>
      </c>
      <c r="N135" s="12">
        <v>0</v>
      </c>
      <c r="O135" s="12">
        <v>0</v>
      </c>
      <c r="P135" s="21">
        <v>0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8" t="s">
        <v>568</v>
      </c>
      <c r="B137" s="199"/>
      <c r="C137" s="24">
        <v>6</v>
      </c>
      <c r="D137" s="24">
        <v>9</v>
      </c>
      <c r="E137" s="25">
        <v>-0.33333333333333298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0</v>
      </c>
    </row>
    <row r="138" spans="1:16" ht="22.5" x14ac:dyDescent="0.25">
      <c r="A138" s="27" t="s">
        <v>569</v>
      </c>
      <c r="B138" s="27" t="s">
        <v>570</v>
      </c>
      <c r="C138" s="12">
        <v>3</v>
      </c>
      <c r="D138" s="12">
        <v>2</v>
      </c>
      <c r="E138" s="28">
        <v>0.5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0</v>
      </c>
    </row>
    <row r="139" spans="1:16" x14ac:dyDescent="0.25">
      <c r="A139" s="27" t="s">
        <v>571</v>
      </c>
      <c r="B139" s="27" t="s">
        <v>572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1</v>
      </c>
      <c r="E141" s="28">
        <v>-1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7" t="s">
        <v>577</v>
      </c>
      <c r="B142" s="27" t="s">
        <v>578</v>
      </c>
      <c r="C142" s="12">
        <v>1</v>
      </c>
      <c r="D142" s="12">
        <v>6</v>
      </c>
      <c r="E142" s="28">
        <v>-0.83333333333333304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1">
        <v>0</v>
      </c>
    </row>
    <row r="143" spans="1:16" ht="22.5" x14ac:dyDescent="0.25">
      <c r="A143" s="27" t="s">
        <v>579</v>
      </c>
      <c r="B143" s="27" t="s">
        <v>580</v>
      </c>
      <c r="C143" s="12">
        <v>2</v>
      </c>
      <c r="D143" s="12">
        <v>0</v>
      </c>
      <c r="E143" s="28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0</v>
      </c>
    </row>
    <row r="144" spans="1:16" x14ac:dyDescent="0.25">
      <c r="A144" s="198" t="s">
        <v>581</v>
      </c>
      <c r="B144" s="199"/>
      <c r="C144" s="24">
        <v>18</v>
      </c>
      <c r="D144" s="24">
        <v>17</v>
      </c>
      <c r="E144" s="25">
        <v>5.8823529411764698E-2</v>
      </c>
      <c r="F144" s="24">
        <v>1</v>
      </c>
      <c r="G144" s="24">
        <v>0</v>
      </c>
      <c r="H144" s="24">
        <v>1</v>
      </c>
      <c r="I144" s="24">
        <v>1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2">
        <v>16</v>
      </c>
      <c r="D145" s="12">
        <v>16</v>
      </c>
      <c r="E145" s="28">
        <v>0</v>
      </c>
      <c r="F145" s="12">
        <v>1</v>
      </c>
      <c r="G145" s="12">
        <v>0</v>
      </c>
      <c r="H145" s="12">
        <v>1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2.5" x14ac:dyDescent="0.25">
      <c r="A146" s="27" t="s">
        <v>584</v>
      </c>
      <c r="B146" s="27" t="s">
        <v>585</v>
      </c>
      <c r="C146" s="12">
        <v>2</v>
      </c>
      <c r="D146" s="12">
        <v>1</v>
      </c>
      <c r="E146" s="28">
        <v>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198" t="s">
        <v>586</v>
      </c>
      <c r="B147" s="199"/>
      <c r="C147" s="24">
        <v>25</v>
      </c>
      <c r="D147" s="24">
        <v>27</v>
      </c>
      <c r="E147" s="25">
        <v>-7.4074074074074098E-2</v>
      </c>
      <c r="F147" s="24">
        <v>0</v>
      </c>
      <c r="G147" s="24">
        <v>0</v>
      </c>
      <c r="H147" s="24">
        <v>0</v>
      </c>
      <c r="I147" s="24">
        <v>1</v>
      </c>
      <c r="J147" s="24">
        <v>0</v>
      </c>
      <c r="K147" s="24">
        <v>0</v>
      </c>
      <c r="L147" s="24">
        <v>0</v>
      </c>
      <c r="M147" s="24">
        <v>0</v>
      </c>
      <c r="N147" s="24">
        <v>8</v>
      </c>
      <c r="O147" s="24">
        <v>0</v>
      </c>
      <c r="P147" s="26">
        <v>1</v>
      </c>
    </row>
    <row r="148" spans="1:16" ht="22.5" x14ac:dyDescent="0.25">
      <c r="A148" s="27" t="s">
        <v>587</v>
      </c>
      <c r="B148" s="27" t="s">
        <v>588</v>
      </c>
      <c r="C148" s="12">
        <v>0</v>
      </c>
      <c r="D148" s="12">
        <v>0</v>
      </c>
      <c r="E148" s="28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1">
        <v>0</v>
      </c>
    </row>
    <row r="149" spans="1:16" x14ac:dyDescent="0.25">
      <c r="A149" s="27" t="s">
        <v>589</v>
      </c>
      <c r="B149" s="27" t="s">
        <v>590</v>
      </c>
      <c r="C149" s="12">
        <v>0</v>
      </c>
      <c r="D149" s="12">
        <v>2</v>
      </c>
      <c r="E149" s="28">
        <v>-1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1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7" t="s">
        <v>593</v>
      </c>
      <c r="B151" s="27" t="s">
        <v>594</v>
      </c>
      <c r="C151" s="12">
        <v>5</v>
      </c>
      <c r="D151" s="12">
        <v>1</v>
      </c>
      <c r="E151" s="28">
        <v>4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4</v>
      </c>
      <c r="O151" s="12">
        <v>0</v>
      </c>
      <c r="P151" s="21">
        <v>0</v>
      </c>
    </row>
    <row r="152" spans="1:16" ht="33.75" x14ac:dyDescent="0.25">
      <c r="A152" s="27" t="s">
        <v>595</v>
      </c>
      <c r="B152" s="27" t="s">
        <v>596</v>
      </c>
      <c r="C152" s="12">
        <v>0</v>
      </c>
      <c r="D152" s="12">
        <v>1</v>
      </c>
      <c r="E152" s="28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7" t="s">
        <v>597</v>
      </c>
      <c r="B153" s="27" t="s">
        <v>598</v>
      </c>
      <c r="C153" s="12">
        <v>0</v>
      </c>
      <c r="D153" s="12">
        <v>0</v>
      </c>
      <c r="E153" s="28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7" t="s">
        <v>599</v>
      </c>
      <c r="B154" s="27" t="s">
        <v>600</v>
      </c>
      <c r="C154" s="12">
        <v>6</v>
      </c>
      <c r="D154" s="12">
        <v>13</v>
      </c>
      <c r="E154" s="28">
        <v>-0.53846153846153799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2</v>
      </c>
      <c r="O154" s="12">
        <v>0</v>
      </c>
      <c r="P154" s="21">
        <v>0</v>
      </c>
    </row>
    <row r="155" spans="1:16" ht="22.5" x14ac:dyDescent="0.25">
      <c r="A155" s="27" t="s">
        <v>601</v>
      </c>
      <c r="B155" s="27" t="s">
        <v>602</v>
      </c>
      <c r="C155" s="12">
        <v>14</v>
      </c>
      <c r="D155" s="12">
        <v>10</v>
      </c>
      <c r="E155" s="28">
        <v>0.4</v>
      </c>
      <c r="F155" s="12">
        <v>0</v>
      </c>
      <c r="G155" s="12">
        <v>0</v>
      </c>
      <c r="H155" s="12">
        <v>0</v>
      </c>
      <c r="I155" s="12">
        <v>1</v>
      </c>
      <c r="J155" s="12">
        <v>0</v>
      </c>
      <c r="K155" s="12">
        <v>0</v>
      </c>
      <c r="L155" s="12">
        <v>0</v>
      </c>
      <c r="M155" s="12">
        <v>0</v>
      </c>
      <c r="N155" s="12">
        <v>2</v>
      </c>
      <c r="O155" s="12">
        <v>0</v>
      </c>
      <c r="P155" s="21">
        <v>0</v>
      </c>
    </row>
    <row r="156" spans="1:16" x14ac:dyDescent="0.25">
      <c r="A156" s="198" t="s">
        <v>603</v>
      </c>
      <c r="B156" s="199"/>
      <c r="C156" s="24">
        <v>3</v>
      </c>
      <c r="D156" s="24">
        <v>5</v>
      </c>
      <c r="E156" s="25">
        <v>-0.4</v>
      </c>
      <c r="F156" s="24">
        <v>0</v>
      </c>
      <c r="G156" s="24">
        <v>0</v>
      </c>
      <c r="H156" s="24">
        <v>0</v>
      </c>
      <c r="I156" s="24">
        <v>0</v>
      </c>
      <c r="J156" s="24">
        <v>1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0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7" t="s">
        <v>612</v>
      </c>
      <c r="B161" s="27" t="s">
        <v>613</v>
      </c>
      <c r="C161" s="12">
        <v>2</v>
      </c>
      <c r="D161" s="12">
        <v>3</v>
      </c>
      <c r="E161" s="28">
        <v>-0.33333333333333298</v>
      </c>
      <c r="F161" s="12">
        <v>0</v>
      </c>
      <c r="G161" s="12">
        <v>0</v>
      </c>
      <c r="H161" s="12">
        <v>0</v>
      </c>
      <c r="I161" s="12">
        <v>0</v>
      </c>
      <c r="J161" s="12">
        <v>1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1">
        <v>0</v>
      </c>
    </row>
    <row r="162" spans="1:16" x14ac:dyDescent="0.25">
      <c r="A162" s="27" t="s">
        <v>614</v>
      </c>
      <c r="B162" s="27" t="s">
        <v>615</v>
      </c>
      <c r="C162" s="12">
        <v>1</v>
      </c>
      <c r="D162" s="12">
        <v>1</v>
      </c>
      <c r="E162" s="28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0</v>
      </c>
    </row>
    <row r="163" spans="1:16" ht="22.5" x14ac:dyDescent="0.25">
      <c r="A163" s="27" t="s">
        <v>616</v>
      </c>
      <c r="B163" s="27" t="s">
        <v>617</v>
      </c>
      <c r="C163" s="12">
        <v>0</v>
      </c>
      <c r="D163" s="12">
        <v>1</v>
      </c>
      <c r="E163" s="28">
        <v>-1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7" t="s">
        <v>618</v>
      </c>
      <c r="B164" s="27" t="s">
        <v>619</v>
      </c>
      <c r="C164" s="12">
        <v>0</v>
      </c>
      <c r="D164" s="12">
        <v>0</v>
      </c>
      <c r="E164" s="28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7" t="s">
        <v>620</v>
      </c>
      <c r="B165" s="27" t="s">
        <v>621</v>
      </c>
      <c r="C165" s="12">
        <v>0</v>
      </c>
      <c r="D165" s="12">
        <v>0</v>
      </c>
      <c r="E165" s="28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0</v>
      </c>
    </row>
    <row r="166" spans="1:16" x14ac:dyDescent="0.25">
      <c r="A166" s="198" t="s">
        <v>622</v>
      </c>
      <c r="B166" s="199"/>
      <c r="C166" s="24">
        <v>197</v>
      </c>
      <c r="D166" s="24">
        <v>207</v>
      </c>
      <c r="E166" s="25">
        <v>-4.8309178743961401E-2</v>
      </c>
      <c r="F166" s="24">
        <v>0</v>
      </c>
      <c r="G166" s="24">
        <v>1</v>
      </c>
      <c r="H166" s="24">
        <v>49</v>
      </c>
      <c r="I166" s="24">
        <v>25</v>
      </c>
      <c r="J166" s="24">
        <v>1</v>
      </c>
      <c r="K166" s="24">
        <v>2</v>
      </c>
      <c r="L166" s="24">
        <v>0</v>
      </c>
      <c r="M166" s="24">
        <v>0</v>
      </c>
      <c r="N166" s="24">
        <v>3</v>
      </c>
      <c r="O166" s="24">
        <v>11</v>
      </c>
      <c r="P166" s="26">
        <v>46</v>
      </c>
    </row>
    <row r="167" spans="1:16" ht="22.5" x14ac:dyDescent="0.25">
      <c r="A167" s="27" t="s">
        <v>623</v>
      </c>
      <c r="B167" s="27" t="s">
        <v>624</v>
      </c>
      <c r="C167" s="12">
        <v>8</v>
      </c>
      <c r="D167" s="12">
        <v>9</v>
      </c>
      <c r="E167" s="28">
        <v>-0.11111111111111099</v>
      </c>
      <c r="F167" s="12">
        <v>0</v>
      </c>
      <c r="G167" s="12">
        <v>0</v>
      </c>
      <c r="H167" s="12">
        <v>1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3</v>
      </c>
      <c r="O167" s="12">
        <v>0</v>
      </c>
      <c r="P167" s="21">
        <v>0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7" t="s">
        <v>627</v>
      </c>
      <c r="B169" s="27" t="s">
        <v>628</v>
      </c>
      <c r="C169" s="12">
        <v>2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7" t="s">
        <v>635</v>
      </c>
      <c r="B173" s="27" t="s">
        <v>636</v>
      </c>
      <c r="C173" s="12">
        <v>56</v>
      </c>
      <c r="D173" s="12">
        <v>47</v>
      </c>
      <c r="E173" s="28">
        <v>0.19148936170212799</v>
      </c>
      <c r="F173" s="12">
        <v>0</v>
      </c>
      <c r="G173" s="12">
        <v>0</v>
      </c>
      <c r="H173" s="12">
        <v>15</v>
      </c>
      <c r="I173" s="12">
        <v>8</v>
      </c>
      <c r="J173" s="12">
        <v>1</v>
      </c>
      <c r="K173" s="12">
        <v>2</v>
      </c>
      <c r="L173" s="12">
        <v>0</v>
      </c>
      <c r="M173" s="12">
        <v>0</v>
      </c>
      <c r="N173" s="12">
        <v>0</v>
      </c>
      <c r="O173" s="12">
        <v>3</v>
      </c>
      <c r="P173" s="21">
        <v>25</v>
      </c>
    </row>
    <row r="174" spans="1:16" ht="22.5" x14ac:dyDescent="0.25">
      <c r="A174" s="27" t="s">
        <v>637</v>
      </c>
      <c r="B174" s="27" t="s">
        <v>638</v>
      </c>
      <c r="C174" s="12">
        <v>104</v>
      </c>
      <c r="D174" s="12">
        <v>127</v>
      </c>
      <c r="E174" s="28">
        <v>-0.181102362204724</v>
      </c>
      <c r="F174" s="12">
        <v>0</v>
      </c>
      <c r="G174" s="12">
        <v>1</v>
      </c>
      <c r="H174" s="12">
        <v>25</v>
      </c>
      <c r="I174" s="12">
        <v>17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1</v>
      </c>
      <c r="P174" s="21">
        <v>18</v>
      </c>
    </row>
    <row r="175" spans="1:16" x14ac:dyDescent="0.25">
      <c r="A175" s="27" t="s">
        <v>639</v>
      </c>
      <c r="B175" s="27" t="s">
        <v>640</v>
      </c>
      <c r="C175" s="12">
        <v>27</v>
      </c>
      <c r="D175" s="12">
        <v>24</v>
      </c>
      <c r="E175" s="28">
        <v>0.125</v>
      </c>
      <c r="F175" s="12">
        <v>0</v>
      </c>
      <c r="G175" s="12">
        <v>0</v>
      </c>
      <c r="H175" s="12">
        <v>7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7</v>
      </c>
      <c r="P175" s="21">
        <v>3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1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8" t="s">
        <v>645</v>
      </c>
      <c r="B178" s="199"/>
      <c r="C178" s="24">
        <v>205</v>
      </c>
      <c r="D178" s="24">
        <v>191</v>
      </c>
      <c r="E178" s="25">
        <v>7.3298429319371694E-2</v>
      </c>
      <c r="F178" s="24">
        <v>638</v>
      </c>
      <c r="G178" s="24">
        <v>512</v>
      </c>
      <c r="H178" s="24">
        <v>34</v>
      </c>
      <c r="I178" s="24">
        <v>25</v>
      </c>
      <c r="J178" s="24">
        <v>1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628</v>
      </c>
    </row>
    <row r="179" spans="1:16" ht="22.5" x14ac:dyDescent="0.25">
      <c r="A179" s="27" t="s">
        <v>646</v>
      </c>
      <c r="B179" s="27" t="s">
        <v>647</v>
      </c>
      <c r="C179" s="12">
        <v>0</v>
      </c>
      <c r="D179" s="12">
        <v>1</v>
      </c>
      <c r="E179" s="28">
        <v>-1</v>
      </c>
      <c r="F179" s="12">
        <v>4</v>
      </c>
      <c r="G179" s="12">
        <v>4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4</v>
      </c>
    </row>
    <row r="180" spans="1:16" ht="22.5" x14ac:dyDescent="0.25">
      <c r="A180" s="27" t="s">
        <v>648</v>
      </c>
      <c r="B180" s="27" t="s">
        <v>649</v>
      </c>
      <c r="C180" s="12">
        <v>85</v>
      </c>
      <c r="D180" s="12">
        <v>84</v>
      </c>
      <c r="E180" s="28">
        <v>1.1904761904761901E-2</v>
      </c>
      <c r="F180" s="12">
        <v>371</v>
      </c>
      <c r="G180" s="12">
        <v>309</v>
      </c>
      <c r="H180" s="12">
        <v>15</v>
      </c>
      <c r="I180" s="12">
        <v>10</v>
      </c>
      <c r="J180" s="12">
        <v>1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363</v>
      </c>
    </row>
    <row r="181" spans="1:16" x14ac:dyDescent="0.25">
      <c r="A181" s="27" t="s">
        <v>650</v>
      </c>
      <c r="B181" s="27" t="s">
        <v>651</v>
      </c>
      <c r="C181" s="12">
        <v>16</v>
      </c>
      <c r="D181" s="12">
        <v>13</v>
      </c>
      <c r="E181" s="28">
        <v>0.230769230769231</v>
      </c>
      <c r="F181" s="12">
        <v>7</v>
      </c>
      <c r="G181" s="12">
        <v>4</v>
      </c>
      <c r="H181" s="12">
        <v>3</v>
      </c>
      <c r="I181" s="12">
        <v>4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14</v>
      </c>
    </row>
    <row r="182" spans="1:16" ht="22.5" x14ac:dyDescent="0.25">
      <c r="A182" s="27" t="s">
        <v>652</v>
      </c>
      <c r="B182" s="27" t="s">
        <v>653</v>
      </c>
      <c r="C182" s="12">
        <v>2</v>
      </c>
      <c r="D182" s="12">
        <v>0</v>
      </c>
      <c r="E182" s="28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0</v>
      </c>
    </row>
    <row r="183" spans="1:16" ht="22.5" x14ac:dyDescent="0.25">
      <c r="A183" s="27" t="s">
        <v>654</v>
      </c>
      <c r="B183" s="27" t="s">
        <v>655</v>
      </c>
      <c r="C183" s="12">
        <v>9</v>
      </c>
      <c r="D183" s="12">
        <v>13</v>
      </c>
      <c r="E183" s="28">
        <v>-0.30769230769230799</v>
      </c>
      <c r="F183" s="12">
        <v>34</v>
      </c>
      <c r="G183" s="12">
        <v>31</v>
      </c>
      <c r="H183" s="12">
        <v>4</v>
      </c>
      <c r="I183" s="12">
        <v>2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35</v>
      </c>
    </row>
    <row r="184" spans="1:16" ht="22.5" x14ac:dyDescent="0.25">
      <c r="A184" s="27" t="s">
        <v>656</v>
      </c>
      <c r="B184" s="27" t="s">
        <v>657</v>
      </c>
      <c r="C184" s="12">
        <v>91</v>
      </c>
      <c r="D184" s="12">
        <v>77</v>
      </c>
      <c r="E184" s="28">
        <v>0.18181818181818199</v>
      </c>
      <c r="F184" s="12">
        <v>221</v>
      </c>
      <c r="G184" s="12">
        <v>163</v>
      </c>
      <c r="H184" s="12">
        <v>11</v>
      </c>
      <c r="I184" s="12">
        <v>9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208</v>
      </c>
    </row>
    <row r="185" spans="1:16" ht="22.5" x14ac:dyDescent="0.25">
      <c r="A185" s="27" t="s">
        <v>658</v>
      </c>
      <c r="B185" s="27" t="s">
        <v>659</v>
      </c>
      <c r="C185" s="12">
        <v>2</v>
      </c>
      <c r="D185" s="12">
        <v>3</v>
      </c>
      <c r="E185" s="28">
        <v>-0.33333333333333298</v>
      </c>
      <c r="F185" s="12">
        <v>1</v>
      </c>
      <c r="G185" s="12">
        <v>1</v>
      </c>
      <c r="H185" s="12">
        <v>1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4</v>
      </c>
    </row>
    <row r="186" spans="1:16" x14ac:dyDescent="0.25">
      <c r="A186" s="198" t="s">
        <v>660</v>
      </c>
      <c r="B186" s="199"/>
      <c r="C186" s="24">
        <v>243</v>
      </c>
      <c r="D186" s="24">
        <v>174</v>
      </c>
      <c r="E186" s="25">
        <v>0.39655172413793099</v>
      </c>
      <c r="F186" s="24">
        <v>16</v>
      </c>
      <c r="G186" s="24">
        <v>13</v>
      </c>
      <c r="H186" s="24">
        <v>21</v>
      </c>
      <c r="I186" s="24">
        <v>9</v>
      </c>
      <c r="J186" s="24">
        <v>0</v>
      </c>
      <c r="K186" s="24">
        <v>0</v>
      </c>
      <c r="L186" s="24">
        <v>0</v>
      </c>
      <c r="M186" s="24">
        <v>0</v>
      </c>
      <c r="N186" s="24">
        <v>6</v>
      </c>
      <c r="O186" s="24">
        <v>0</v>
      </c>
      <c r="P186" s="26">
        <v>16</v>
      </c>
    </row>
    <row r="187" spans="1:16" x14ac:dyDescent="0.25">
      <c r="A187" s="27" t="s">
        <v>661</v>
      </c>
      <c r="B187" s="27" t="s">
        <v>662</v>
      </c>
      <c r="C187" s="12">
        <v>2</v>
      </c>
      <c r="D187" s="12">
        <v>1</v>
      </c>
      <c r="E187" s="28">
        <v>1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ht="22.5" x14ac:dyDescent="0.25">
      <c r="A188" s="27" t="s">
        <v>663</v>
      </c>
      <c r="B188" s="27" t="s">
        <v>664</v>
      </c>
      <c r="C188" s="12">
        <v>1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7" t="s">
        <v>665</v>
      </c>
      <c r="B189" s="27" t="s">
        <v>666</v>
      </c>
      <c r="C189" s="12">
        <v>69</v>
      </c>
      <c r="D189" s="12">
        <v>60</v>
      </c>
      <c r="E189" s="28">
        <v>0.15</v>
      </c>
      <c r="F189" s="12">
        <v>10</v>
      </c>
      <c r="G189" s="12">
        <v>8</v>
      </c>
      <c r="H189" s="12">
        <v>9</v>
      </c>
      <c r="I189" s="12">
        <v>7</v>
      </c>
      <c r="J189" s="12">
        <v>0</v>
      </c>
      <c r="K189" s="12">
        <v>0</v>
      </c>
      <c r="L189" s="12">
        <v>0</v>
      </c>
      <c r="M189" s="12">
        <v>0</v>
      </c>
      <c r="N189" s="12">
        <v>5</v>
      </c>
      <c r="O189" s="12">
        <v>0</v>
      </c>
      <c r="P189" s="21">
        <v>12</v>
      </c>
    </row>
    <row r="190" spans="1:16" ht="22.5" x14ac:dyDescent="0.25">
      <c r="A190" s="27" t="s">
        <v>667</v>
      </c>
      <c r="B190" s="27" t="s">
        <v>668</v>
      </c>
      <c r="C190" s="12">
        <v>2</v>
      </c>
      <c r="D190" s="12">
        <v>1</v>
      </c>
      <c r="E190" s="28">
        <v>1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3.75" x14ac:dyDescent="0.25">
      <c r="A191" s="27" t="s">
        <v>669</v>
      </c>
      <c r="B191" s="27" t="s">
        <v>670</v>
      </c>
      <c r="C191" s="12">
        <v>7</v>
      </c>
      <c r="D191" s="12">
        <v>12</v>
      </c>
      <c r="E191" s="28">
        <v>-0.41666666666666702</v>
      </c>
      <c r="F191" s="12">
        <v>1</v>
      </c>
      <c r="G191" s="12">
        <v>2</v>
      </c>
      <c r="H191" s="12">
        <v>1</v>
      </c>
      <c r="I191" s="12">
        <v>1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1">
        <v>2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7" t="s">
        <v>673</v>
      </c>
      <c r="B193" s="27" t="s">
        <v>674</v>
      </c>
      <c r="C193" s="12">
        <v>45</v>
      </c>
      <c r="D193" s="12">
        <v>25</v>
      </c>
      <c r="E193" s="28">
        <v>0.8</v>
      </c>
      <c r="F193" s="12">
        <v>1</v>
      </c>
      <c r="G193" s="12">
        <v>1</v>
      </c>
      <c r="H193" s="12">
        <v>1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0</v>
      </c>
    </row>
    <row r="194" spans="1:16" x14ac:dyDescent="0.25">
      <c r="A194" s="27" t="s">
        <v>675</v>
      </c>
      <c r="B194" s="27" t="s">
        <v>676</v>
      </c>
      <c r="C194" s="12">
        <v>4</v>
      </c>
      <c r="D194" s="12">
        <v>2</v>
      </c>
      <c r="E194" s="28">
        <v>1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0</v>
      </c>
    </row>
    <row r="195" spans="1:16" ht="22.5" x14ac:dyDescent="0.25">
      <c r="A195" s="27" t="s">
        <v>677</v>
      </c>
      <c r="B195" s="27" t="s">
        <v>678</v>
      </c>
      <c r="C195" s="12">
        <v>1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7" t="s">
        <v>679</v>
      </c>
      <c r="B196" s="27" t="s">
        <v>680</v>
      </c>
      <c r="C196" s="12">
        <v>8</v>
      </c>
      <c r="D196" s="12">
        <v>3</v>
      </c>
      <c r="E196" s="28">
        <v>1.6666666666666701</v>
      </c>
      <c r="F196" s="12">
        <v>1</v>
      </c>
      <c r="G196" s="12">
        <v>1</v>
      </c>
      <c r="H196" s="12">
        <v>1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1</v>
      </c>
    </row>
    <row r="197" spans="1:16" x14ac:dyDescent="0.25">
      <c r="A197" s="27" t="s">
        <v>681</v>
      </c>
      <c r="B197" s="27" t="s">
        <v>682</v>
      </c>
      <c r="C197" s="12">
        <v>100</v>
      </c>
      <c r="D197" s="12">
        <v>65</v>
      </c>
      <c r="E197" s="28">
        <v>0.53846153846153799</v>
      </c>
      <c r="F197" s="12">
        <v>2</v>
      </c>
      <c r="G197" s="12">
        <v>0</v>
      </c>
      <c r="H197" s="12">
        <v>9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0</v>
      </c>
    </row>
    <row r="198" spans="1:16" ht="22.5" x14ac:dyDescent="0.25">
      <c r="A198" s="27" t="s">
        <v>683</v>
      </c>
      <c r="B198" s="27" t="s">
        <v>684</v>
      </c>
      <c r="C198" s="12">
        <v>0</v>
      </c>
      <c r="D198" s="12">
        <v>2</v>
      </c>
      <c r="E198" s="28">
        <v>-1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7" t="s">
        <v>685</v>
      </c>
      <c r="B199" s="27" t="s">
        <v>686</v>
      </c>
      <c r="C199" s="12">
        <v>4</v>
      </c>
      <c r="D199" s="12">
        <v>3</v>
      </c>
      <c r="E199" s="28">
        <v>0.33333333333333298</v>
      </c>
      <c r="F199" s="12">
        <v>1</v>
      </c>
      <c r="G199" s="12">
        <v>1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1</v>
      </c>
      <c r="O199" s="12">
        <v>0</v>
      </c>
      <c r="P199" s="21">
        <v>1</v>
      </c>
    </row>
    <row r="200" spans="1:16" ht="22.5" x14ac:dyDescent="0.2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198" t="s">
        <v>689</v>
      </c>
      <c r="B201" s="199"/>
      <c r="C201" s="24">
        <v>31</v>
      </c>
      <c r="D201" s="24">
        <v>39</v>
      </c>
      <c r="E201" s="25">
        <v>-0.20512820512820501</v>
      </c>
      <c r="F201" s="24">
        <v>2</v>
      </c>
      <c r="G201" s="24">
        <v>2</v>
      </c>
      <c r="H201" s="24">
        <v>3</v>
      </c>
      <c r="I201" s="24">
        <v>4</v>
      </c>
      <c r="J201" s="24">
        <v>0</v>
      </c>
      <c r="K201" s="24">
        <v>0</v>
      </c>
      <c r="L201" s="24">
        <v>1</v>
      </c>
      <c r="M201" s="24">
        <v>0</v>
      </c>
      <c r="N201" s="24">
        <v>1</v>
      </c>
      <c r="O201" s="24">
        <v>0</v>
      </c>
      <c r="P201" s="26">
        <v>2</v>
      </c>
    </row>
    <row r="202" spans="1:16" x14ac:dyDescent="0.25">
      <c r="A202" s="27" t="s">
        <v>690</v>
      </c>
      <c r="B202" s="27" t="s">
        <v>691</v>
      </c>
      <c r="C202" s="12">
        <v>9</v>
      </c>
      <c r="D202" s="12">
        <v>19</v>
      </c>
      <c r="E202" s="28">
        <v>-0.52631578947368396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21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7" t="s">
        <v>696</v>
      </c>
      <c r="B205" s="27" t="s">
        <v>697</v>
      </c>
      <c r="C205" s="12">
        <v>1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7" t="s">
        <v>698</v>
      </c>
      <c r="B206" s="27" t="s">
        <v>699</v>
      </c>
      <c r="C206" s="12">
        <v>20</v>
      </c>
      <c r="D206" s="12">
        <v>15</v>
      </c>
      <c r="E206" s="28">
        <v>0.33333333333333298</v>
      </c>
      <c r="F206" s="12">
        <v>2</v>
      </c>
      <c r="G206" s="12">
        <v>2</v>
      </c>
      <c r="H206" s="12">
        <v>3</v>
      </c>
      <c r="I206" s="12">
        <v>4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1">
        <v>2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1</v>
      </c>
      <c r="E209" s="28">
        <v>-1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7" t="s">
        <v>710</v>
      </c>
      <c r="B212" s="27" t="s">
        <v>711</v>
      </c>
      <c r="C212" s="12">
        <v>0</v>
      </c>
      <c r="D212" s="12">
        <v>1</v>
      </c>
      <c r="E212" s="28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7" t="s">
        <v>714</v>
      </c>
      <c r="B214" s="27" t="s">
        <v>715</v>
      </c>
      <c r="C214" s="12">
        <v>1</v>
      </c>
      <c r="D214" s="12">
        <v>3</v>
      </c>
      <c r="E214" s="28">
        <v>-0.66666666666666696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1</v>
      </c>
      <c r="M214" s="12">
        <v>0</v>
      </c>
      <c r="N214" s="12">
        <v>0</v>
      </c>
      <c r="O214" s="12">
        <v>0</v>
      </c>
      <c r="P214" s="21">
        <v>0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8" t="s">
        <v>732</v>
      </c>
      <c r="B223" s="199"/>
      <c r="C223" s="24">
        <v>402</v>
      </c>
      <c r="D223" s="24">
        <v>318</v>
      </c>
      <c r="E223" s="25">
        <v>0.26415094339622602</v>
      </c>
      <c r="F223" s="24">
        <v>157</v>
      </c>
      <c r="G223" s="24">
        <v>93</v>
      </c>
      <c r="H223" s="24">
        <v>70</v>
      </c>
      <c r="I223" s="24">
        <v>38</v>
      </c>
      <c r="J223" s="24">
        <v>0</v>
      </c>
      <c r="K223" s="24">
        <v>2</v>
      </c>
      <c r="L223" s="24">
        <v>0</v>
      </c>
      <c r="M223" s="24">
        <v>0</v>
      </c>
      <c r="N223" s="24">
        <v>1</v>
      </c>
      <c r="O223" s="24">
        <v>22</v>
      </c>
      <c r="P223" s="26">
        <v>120</v>
      </c>
    </row>
    <row r="224" spans="1:16" x14ac:dyDescent="0.25">
      <c r="A224" s="27" t="s">
        <v>733</v>
      </c>
      <c r="B224" s="27" t="s">
        <v>734</v>
      </c>
      <c r="C224" s="12">
        <v>1</v>
      </c>
      <c r="D224" s="12">
        <v>0</v>
      </c>
      <c r="E224" s="28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1</v>
      </c>
    </row>
    <row r="230" spans="1:16" ht="22.5" x14ac:dyDescent="0.25">
      <c r="A230" s="27" t="s">
        <v>745</v>
      </c>
      <c r="B230" s="27" t="s">
        <v>746</v>
      </c>
      <c r="C230" s="12">
        <v>1</v>
      </c>
      <c r="D230" s="12">
        <v>0</v>
      </c>
      <c r="E230" s="28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0</v>
      </c>
    </row>
    <row r="231" spans="1:16" x14ac:dyDescent="0.25">
      <c r="A231" s="27" t="s">
        <v>747</v>
      </c>
      <c r="B231" s="27" t="s">
        <v>748</v>
      </c>
      <c r="C231" s="12">
        <v>13</v>
      </c>
      <c r="D231" s="12">
        <v>17</v>
      </c>
      <c r="E231" s="28">
        <v>-0.23529411764705899</v>
      </c>
      <c r="F231" s="12">
        <v>0</v>
      </c>
      <c r="G231" s="12">
        <v>0</v>
      </c>
      <c r="H231" s="12">
        <v>2</v>
      </c>
      <c r="I231" s="12">
        <v>1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3</v>
      </c>
    </row>
    <row r="232" spans="1:16" x14ac:dyDescent="0.25">
      <c r="A232" s="27" t="s">
        <v>749</v>
      </c>
      <c r="B232" s="27" t="s">
        <v>750</v>
      </c>
      <c r="C232" s="12">
        <v>13</v>
      </c>
      <c r="D232" s="12">
        <v>16</v>
      </c>
      <c r="E232" s="28">
        <v>-0.1875</v>
      </c>
      <c r="F232" s="12">
        <v>0</v>
      </c>
      <c r="G232" s="12">
        <v>0</v>
      </c>
      <c r="H232" s="12">
        <v>3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2</v>
      </c>
    </row>
    <row r="233" spans="1:16" x14ac:dyDescent="0.25">
      <c r="A233" s="27" t="s">
        <v>751</v>
      </c>
      <c r="B233" s="27" t="s">
        <v>752</v>
      </c>
      <c r="C233" s="12">
        <v>7</v>
      </c>
      <c r="D233" s="12">
        <v>6</v>
      </c>
      <c r="E233" s="28">
        <v>0.16666666666666699</v>
      </c>
      <c r="F233" s="12">
        <v>0</v>
      </c>
      <c r="G233" s="12">
        <v>0</v>
      </c>
      <c r="H233" s="12">
        <v>1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0</v>
      </c>
    </row>
    <row r="234" spans="1:16" ht="22.5" x14ac:dyDescent="0.25">
      <c r="A234" s="27" t="s">
        <v>753</v>
      </c>
      <c r="B234" s="27" t="s">
        <v>754</v>
      </c>
      <c r="C234" s="12">
        <v>3</v>
      </c>
      <c r="D234" s="12">
        <v>3</v>
      </c>
      <c r="E234" s="28">
        <v>0</v>
      </c>
      <c r="F234" s="12">
        <v>2</v>
      </c>
      <c r="G234" s="12">
        <v>1</v>
      </c>
      <c r="H234" s="12">
        <v>3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1</v>
      </c>
    </row>
    <row r="235" spans="1:16" ht="33.75" x14ac:dyDescent="0.25">
      <c r="A235" s="27" t="s">
        <v>755</v>
      </c>
      <c r="B235" s="27" t="s">
        <v>756</v>
      </c>
      <c r="C235" s="12">
        <v>0</v>
      </c>
      <c r="D235" s="12">
        <v>0</v>
      </c>
      <c r="E235" s="28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0</v>
      </c>
    </row>
    <row r="236" spans="1:16" x14ac:dyDescent="0.25">
      <c r="A236" s="27" t="s">
        <v>757</v>
      </c>
      <c r="B236" s="27" t="s">
        <v>758</v>
      </c>
      <c r="C236" s="12">
        <v>0</v>
      </c>
      <c r="D236" s="12">
        <v>1</v>
      </c>
      <c r="E236" s="28">
        <v>-1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7" t="s">
        <v>761</v>
      </c>
      <c r="B238" s="27" t="s">
        <v>762</v>
      </c>
      <c r="C238" s="12">
        <v>364</v>
      </c>
      <c r="D238" s="12">
        <v>275</v>
      </c>
      <c r="E238" s="28">
        <v>0.323636363636364</v>
      </c>
      <c r="F238" s="12">
        <v>155</v>
      </c>
      <c r="G238" s="12">
        <v>92</v>
      </c>
      <c r="H238" s="12">
        <v>61</v>
      </c>
      <c r="I238" s="12">
        <v>36</v>
      </c>
      <c r="J238" s="12">
        <v>0</v>
      </c>
      <c r="K238" s="12">
        <v>2</v>
      </c>
      <c r="L238" s="12">
        <v>0</v>
      </c>
      <c r="M238" s="12">
        <v>0</v>
      </c>
      <c r="N238" s="12">
        <v>1</v>
      </c>
      <c r="O238" s="12">
        <v>22</v>
      </c>
      <c r="P238" s="21">
        <v>113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8" t="s">
        <v>773</v>
      </c>
      <c r="B244" s="199"/>
      <c r="C244" s="24">
        <v>9</v>
      </c>
      <c r="D244" s="24">
        <v>5</v>
      </c>
      <c r="E244" s="25">
        <v>0.8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1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7" t="s">
        <v>780</v>
      </c>
      <c r="B248" s="27" t="s">
        <v>781</v>
      </c>
      <c r="C248" s="12">
        <v>1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7" t="s">
        <v>782</v>
      </c>
      <c r="B249" s="27" t="s">
        <v>783</v>
      </c>
      <c r="C249" s="12">
        <v>5</v>
      </c>
      <c r="D249" s="12">
        <v>3</v>
      </c>
      <c r="E249" s="28">
        <v>0.66666666666666696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1">
        <v>0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1</v>
      </c>
      <c r="E256" s="28">
        <v>-1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7" t="s">
        <v>806</v>
      </c>
      <c r="B261" s="27" t="s">
        <v>807</v>
      </c>
      <c r="C261" s="12">
        <v>2</v>
      </c>
      <c r="D261" s="12">
        <v>1</v>
      </c>
      <c r="E261" s="28">
        <v>1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7" t="s">
        <v>808</v>
      </c>
      <c r="B262" s="27" t="s">
        <v>809</v>
      </c>
      <c r="C262" s="12">
        <v>1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8" t="s">
        <v>826</v>
      </c>
      <c r="B271" s="199"/>
      <c r="C271" s="24">
        <v>362</v>
      </c>
      <c r="D271" s="24">
        <v>282</v>
      </c>
      <c r="E271" s="25">
        <v>0.28368794326241098</v>
      </c>
      <c r="F271" s="24">
        <v>42</v>
      </c>
      <c r="G271" s="24">
        <v>19</v>
      </c>
      <c r="H271" s="24">
        <v>105</v>
      </c>
      <c r="I271" s="24">
        <v>100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7</v>
      </c>
      <c r="P271" s="26">
        <v>166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7" t="s">
        <v>829</v>
      </c>
      <c r="B273" s="27" t="s">
        <v>830</v>
      </c>
      <c r="C273" s="12">
        <v>209</v>
      </c>
      <c r="D273" s="12">
        <v>177</v>
      </c>
      <c r="E273" s="28">
        <v>0.18079096045197701</v>
      </c>
      <c r="F273" s="12">
        <v>20</v>
      </c>
      <c r="G273" s="12">
        <v>7</v>
      </c>
      <c r="H273" s="12">
        <v>83</v>
      </c>
      <c r="I273" s="12">
        <v>69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1">
        <v>85</v>
      </c>
    </row>
    <row r="274" spans="1:16" ht="33.75" x14ac:dyDescent="0.25">
      <c r="A274" s="27" t="s">
        <v>831</v>
      </c>
      <c r="B274" s="27" t="s">
        <v>832</v>
      </c>
      <c r="C274" s="12">
        <v>127</v>
      </c>
      <c r="D274" s="12">
        <v>87</v>
      </c>
      <c r="E274" s="28">
        <v>0.45977011494252901</v>
      </c>
      <c r="F274" s="12">
        <v>19</v>
      </c>
      <c r="G274" s="12">
        <v>10</v>
      </c>
      <c r="H274" s="12">
        <v>20</v>
      </c>
      <c r="I274" s="12">
        <v>31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75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25">
      <c r="A276" s="27" t="s">
        <v>835</v>
      </c>
      <c r="B276" s="27" t="s">
        <v>836</v>
      </c>
      <c r="C276" s="12">
        <v>10</v>
      </c>
      <c r="D276" s="12">
        <v>3</v>
      </c>
      <c r="E276" s="28">
        <v>2.3333333333333299</v>
      </c>
      <c r="F276" s="12">
        <v>0</v>
      </c>
      <c r="G276" s="12">
        <v>0</v>
      </c>
      <c r="H276" s="12">
        <v>1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0</v>
      </c>
    </row>
    <row r="277" spans="1:16" x14ac:dyDescent="0.25">
      <c r="A277" s="27" t="s">
        <v>837</v>
      </c>
      <c r="B277" s="27" t="s">
        <v>838</v>
      </c>
      <c r="C277" s="12">
        <v>7</v>
      </c>
      <c r="D277" s="12">
        <v>7</v>
      </c>
      <c r="E277" s="28">
        <v>0</v>
      </c>
      <c r="F277" s="12">
        <v>3</v>
      </c>
      <c r="G277" s="12">
        <v>2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2</v>
      </c>
    </row>
    <row r="278" spans="1:16" ht="22.5" x14ac:dyDescent="0.25">
      <c r="A278" s="27" t="s">
        <v>839</v>
      </c>
      <c r="B278" s="27" t="s">
        <v>840</v>
      </c>
      <c r="C278" s="12">
        <v>6</v>
      </c>
      <c r="D278" s="12">
        <v>0</v>
      </c>
      <c r="E278" s="28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1">
        <v>1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1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7" t="s">
        <v>865</v>
      </c>
      <c r="B291" s="27" t="s">
        <v>866</v>
      </c>
      <c r="C291" s="12">
        <v>1</v>
      </c>
      <c r="D291" s="12">
        <v>5</v>
      </c>
      <c r="E291" s="28">
        <v>-0.8</v>
      </c>
      <c r="F291" s="12">
        <v>0</v>
      </c>
      <c r="G291" s="12">
        <v>0</v>
      </c>
      <c r="H291" s="12">
        <v>1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2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7" t="s">
        <v>871</v>
      </c>
      <c r="B294" s="27" t="s">
        <v>872</v>
      </c>
      <c r="C294" s="12">
        <v>2</v>
      </c>
      <c r="D294" s="12">
        <v>3</v>
      </c>
      <c r="E294" s="28">
        <v>-0.33333333333333298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7</v>
      </c>
      <c r="P294" s="21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8" t="s">
        <v>885</v>
      </c>
      <c r="B301" s="199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8" t="s">
        <v>892</v>
      </c>
      <c r="B305" s="199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8" t="s">
        <v>905</v>
      </c>
      <c r="B312" s="199"/>
      <c r="C312" s="24">
        <v>10</v>
      </c>
      <c r="D312" s="24">
        <v>7</v>
      </c>
      <c r="E312" s="25">
        <v>0.42857142857142799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2">
        <v>10</v>
      </c>
      <c r="D313" s="12">
        <v>6</v>
      </c>
      <c r="E313" s="28">
        <v>0.66666666666666696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7" t="s">
        <v>910</v>
      </c>
      <c r="B315" s="27" t="s">
        <v>911</v>
      </c>
      <c r="C315" s="12">
        <v>0</v>
      </c>
      <c r="D315" s="12">
        <v>1</v>
      </c>
      <c r="E315" s="28">
        <v>-1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8" t="s">
        <v>916</v>
      </c>
      <c r="B318" s="199"/>
      <c r="C318" s="24">
        <v>8</v>
      </c>
      <c r="D318" s="24">
        <v>6</v>
      </c>
      <c r="E318" s="25">
        <v>0.33333333333333298</v>
      </c>
      <c r="F318" s="24">
        <v>1</v>
      </c>
      <c r="G318" s="24">
        <v>1</v>
      </c>
      <c r="H318" s="24">
        <v>1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1</v>
      </c>
    </row>
    <row r="319" spans="1:16" x14ac:dyDescent="0.25">
      <c r="A319" s="27" t="s">
        <v>917</v>
      </c>
      <c r="B319" s="27" t="s">
        <v>918</v>
      </c>
      <c r="C319" s="12">
        <v>8</v>
      </c>
      <c r="D319" s="12">
        <v>6</v>
      </c>
      <c r="E319" s="28">
        <v>0.33333333333333298</v>
      </c>
      <c r="F319" s="12">
        <v>1</v>
      </c>
      <c r="G319" s="12">
        <v>1</v>
      </c>
      <c r="H319" s="12">
        <v>1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1</v>
      </c>
    </row>
    <row r="320" spans="1:16" x14ac:dyDescent="0.25">
      <c r="A320" s="198" t="s">
        <v>919</v>
      </c>
      <c r="B320" s="199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8" t="s">
        <v>924</v>
      </c>
      <c r="B323" s="199"/>
      <c r="C323" s="24">
        <v>388</v>
      </c>
      <c r="D323" s="24">
        <v>218</v>
      </c>
      <c r="E323" s="25">
        <v>0.77981651376146799</v>
      </c>
      <c r="F323" s="24">
        <v>9</v>
      </c>
      <c r="G323" s="24">
        <v>2</v>
      </c>
      <c r="H323" s="24">
        <v>36</v>
      </c>
      <c r="I323" s="24">
        <v>7</v>
      </c>
      <c r="J323" s="24">
        <v>0</v>
      </c>
      <c r="K323" s="24">
        <v>0</v>
      </c>
      <c r="L323" s="24">
        <v>0</v>
      </c>
      <c r="M323" s="24">
        <v>0</v>
      </c>
      <c r="N323" s="24">
        <v>1</v>
      </c>
      <c r="O323" s="24">
        <v>0</v>
      </c>
      <c r="P323" s="26">
        <v>6</v>
      </c>
    </row>
    <row r="324" spans="1:16" x14ac:dyDescent="0.25">
      <c r="A324" s="27" t="s">
        <v>925</v>
      </c>
      <c r="B324" s="27" t="s">
        <v>926</v>
      </c>
      <c r="C324" s="12">
        <v>388</v>
      </c>
      <c r="D324" s="12">
        <v>218</v>
      </c>
      <c r="E324" s="28">
        <v>0.77981651376146799</v>
      </c>
      <c r="F324" s="12">
        <v>9</v>
      </c>
      <c r="G324" s="12">
        <v>2</v>
      </c>
      <c r="H324" s="12">
        <v>36</v>
      </c>
      <c r="I324" s="12">
        <v>7</v>
      </c>
      <c r="J324" s="12">
        <v>0</v>
      </c>
      <c r="K324" s="12">
        <v>0</v>
      </c>
      <c r="L324" s="12">
        <v>0</v>
      </c>
      <c r="M324" s="12">
        <v>0</v>
      </c>
      <c r="N324" s="12">
        <v>1</v>
      </c>
      <c r="O324" s="12">
        <v>0</v>
      </c>
      <c r="P324" s="21">
        <v>6</v>
      </c>
    </row>
    <row r="325" spans="1:16" x14ac:dyDescent="0.25">
      <c r="A325" s="198" t="s">
        <v>927</v>
      </c>
      <c r="B325" s="199"/>
      <c r="C325" s="24">
        <v>2</v>
      </c>
      <c r="D325" s="24">
        <v>1</v>
      </c>
      <c r="E325" s="25">
        <v>1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3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7" t="s">
        <v>932</v>
      </c>
      <c r="B328" s="27" t="s">
        <v>933</v>
      </c>
      <c r="C328" s="12">
        <v>2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3</v>
      </c>
      <c r="P328" s="21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1</v>
      </c>
      <c r="E335" s="28">
        <v>-1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8" t="s">
        <v>950</v>
      </c>
      <c r="B337" s="199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8" t="s">
        <v>953</v>
      </c>
      <c r="B339" s="199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200" t="s">
        <v>956</v>
      </c>
      <c r="B341" s="201"/>
      <c r="C341" s="29">
        <v>8522</v>
      </c>
      <c r="D341" s="29">
        <v>6700</v>
      </c>
      <c r="E341" s="30">
        <v>0.27194029850746299</v>
      </c>
      <c r="F341" s="29">
        <v>1739</v>
      </c>
      <c r="G341" s="29">
        <v>1002</v>
      </c>
      <c r="H341" s="29">
        <v>1059</v>
      </c>
      <c r="I341" s="29">
        <v>817</v>
      </c>
      <c r="J341" s="29">
        <v>24</v>
      </c>
      <c r="K341" s="29">
        <v>19</v>
      </c>
      <c r="L341" s="29">
        <v>3</v>
      </c>
      <c r="M341" s="29">
        <v>1</v>
      </c>
      <c r="N341" s="29">
        <v>60</v>
      </c>
      <c r="O341" s="29">
        <v>101</v>
      </c>
      <c r="P341" s="29">
        <v>2055</v>
      </c>
    </row>
    <row r="342" spans="1:16" x14ac:dyDescent="0.25">
      <c r="A342" s="17"/>
    </row>
  </sheetData>
  <sheetProtection algorithmName="SHA-512" hashValue="TuYL4Boa52t13pHB3hFp/dKavrUf2sIzwnkoQztSytpv/7hWMDSI2zfwjsv9M6a5LALgG3JriHNBJY9n43ZMOg==" saltValue="EMVWPc6ir4dCHIMgO/sfs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8" t="s">
        <v>960</v>
      </c>
      <c r="B7" s="11" t="s">
        <v>961</v>
      </c>
      <c r="C7" s="21">
        <v>0</v>
      </c>
    </row>
    <row r="8" spans="1:3" x14ac:dyDescent="0.25">
      <c r="A8" s="189"/>
      <c r="B8" s="11" t="s">
        <v>334</v>
      </c>
      <c r="C8" s="21">
        <v>19</v>
      </c>
    </row>
    <row r="9" spans="1:3" x14ac:dyDescent="0.25">
      <c r="A9" s="189"/>
      <c r="B9" s="11" t="s">
        <v>962</v>
      </c>
      <c r="C9" s="21">
        <v>5</v>
      </c>
    </row>
    <row r="10" spans="1:3" x14ac:dyDescent="0.25">
      <c r="A10" s="189"/>
      <c r="B10" s="11" t="s">
        <v>963</v>
      </c>
      <c r="C10" s="21">
        <v>0</v>
      </c>
    </row>
    <row r="11" spans="1:3" x14ac:dyDescent="0.25">
      <c r="A11" s="189"/>
      <c r="B11" s="11" t="s">
        <v>964</v>
      </c>
      <c r="C11" s="21">
        <v>5</v>
      </c>
    </row>
    <row r="12" spans="1:3" x14ac:dyDescent="0.25">
      <c r="A12" s="189"/>
      <c r="B12" s="11" t="s">
        <v>965</v>
      </c>
      <c r="C12" s="21">
        <v>27</v>
      </c>
    </row>
    <row r="13" spans="1:3" x14ac:dyDescent="0.25">
      <c r="A13" s="189"/>
      <c r="B13" s="11" t="s">
        <v>966</v>
      </c>
      <c r="C13" s="21">
        <v>13</v>
      </c>
    </row>
    <row r="14" spans="1:3" x14ac:dyDescent="0.25">
      <c r="A14" s="189"/>
      <c r="B14" s="11" t="s">
        <v>518</v>
      </c>
      <c r="C14" s="21">
        <v>5</v>
      </c>
    </row>
    <row r="15" spans="1:3" x14ac:dyDescent="0.25">
      <c r="A15" s="189"/>
      <c r="B15" s="11" t="s">
        <v>967</v>
      </c>
      <c r="C15" s="21">
        <v>4</v>
      </c>
    </row>
    <row r="16" spans="1:3" x14ac:dyDescent="0.25">
      <c r="A16" s="189"/>
      <c r="B16" s="11" t="s">
        <v>968</v>
      </c>
      <c r="C16" s="21">
        <v>0</v>
      </c>
    </row>
    <row r="17" spans="1:3" x14ac:dyDescent="0.25">
      <c r="A17" s="189"/>
      <c r="B17" s="11" t="s">
        <v>651</v>
      </c>
      <c r="C17" s="21">
        <v>0</v>
      </c>
    </row>
    <row r="18" spans="1:3" x14ac:dyDescent="0.25">
      <c r="A18" s="189"/>
      <c r="B18" s="11" t="s">
        <v>969</v>
      </c>
      <c r="C18" s="21">
        <v>9</v>
      </c>
    </row>
    <row r="19" spans="1:3" x14ac:dyDescent="0.25">
      <c r="A19" s="189"/>
      <c r="B19" s="11" t="s">
        <v>970</v>
      </c>
      <c r="C19" s="21">
        <v>14</v>
      </c>
    </row>
    <row r="20" spans="1:3" x14ac:dyDescent="0.25">
      <c r="A20" s="189"/>
      <c r="B20" s="11" t="s">
        <v>971</v>
      </c>
      <c r="C20" s="21">
        <v>14</v>
      </c>
    </row>
    <row r="21" spans="1:3" x14ac:dyDescent="0.25">
      <c r="A21" s="189"/>
      <c r="B21" s="11" t="s">
        <v>972</v>
      </c>
      <c r="C21" s="21">
        <v>0</v>
      </c>
    </row>
    <row r="22" spans="1:3" x14ac:dyDescent="0.25">
      <c r="A22" s="189"/>
      <c r="B22" s="11" t="s">
        <v>973</v>
      </c>
      <c r="C22" s="21">
        <v>1</v>
      </c>
    </row>
    <row r="23" spans="1:3" x14ac:dyDescent="0.25">
      <c r="A23" s="189"/>
      <c r="B23" s="11" t="s">
        <v>974</v>
      </c>
      <c r="C23" s="21">
        <v>0</v>
      </c>
    </row>
    <row r="24" spans="1:3" x14ac:dyDescent="0.25">
      <c r="A24" s="189"/>
      <c r="B24" s="11" t="s">
        <v>111</v>
      </c>
      <c r="C24" s="21">
        <v>38</v>
      </c>
    </row>
    <row r="25" spans="1:3" x14ac:dyDescent="0.25">
      <c r="A25" s="189"/>
      <c r="B25" s="11" t="s">
        <v>975</v>
      </c>
      <c r="C25" s="21">
        <v>10</v>
      </c>
    </row>
    <row r="26" spans="1:3" x14ac:dyDescent="0.25">
      <c r="A26" s="190"/>
      <c r="B26" s="11" t="s">
        <v>976</v>
      </c>
      <c r="C26" s="21">
        <v>10</v>
      </c>
    </row>
    <row r="27" spans="1:3" x14ac:dyDescent="0.25">
      <c r="A27" s="188" t="s">
        <v>977</v>
      </c>
      <c r="B27" s="11" t="s">
        <v>978</v>
      </c>
      <c r="C27" s="21">
        <v>23</v>
      </c>
    </row>
    <row r="28" spans="1:3" x14ac:dyDescent="0.25">
      <c r="A28" s="189"/>
      <c r="B28" s="11" t="s">
        <v>979</v>
      </c>
      <c r="C28" s="21">
        <v>48</v>
      </c>
    </row>
    <row r="29" spans="1:3" x14ac:dyDescent="0.25">
      <c r="A29" s="190"/>
      <c r="B29" s="11" t="s">
        <v>980</v>
      </c>
      <c r="C29" s="21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149</v>
      </c>
    </row>
    <row r="34" spans="1:3" x14ac:dyDescent="0.25">
      <c r="A34" s="188" t="s">
        <v>983</v>
      </c>
      <c r="B34" s="11" t="s">
        <v>984</v>
      </c>
      <c r="C34" s="21">
        <v>0</v>
      </c>
    </row>
    <row r="35" spans="1:3" x14ac:dyDescent="0.25">
      <c r="A35" s="189"/>
      <c r="B35" s="11" t="s">
        <v>985</v>
      </c>
      <c r="C35" s="21">
        <v>6</v>
      </c>
    </row>
    <row r="36" spans="1:3" x14ac:dyDescent="0.25">
      <c r="A36" s="189"/>
      <c r="B36" s="11" t="s">
        <v>986</v>
      </c>
      <c r="C36" s="21">
        <v>0</v>
      </c>
    </row>
    <row r="37" spans="1:3" x14ac:dyDescent="0.25">
      <c r="A37" s="190"/>
      <c r="B37" s="11" t="s">
        <v>987</v>
      </c>
      <c r="C37" s="21">
        <v>0</v>
      </c>
    </row>
    <row r="38" spans="1:3" x14ac:dyDescent="0.25">
      <c r="A38" s="10" t="s">
        <v>988</v>
      </c>
      <c r="B38" s="15"/>
      <c r="C38" s="21">
        <v>0</v>
      </c>
    </row>
    <row r="39" spans="1:3" x14ac:dyDescent="0.25">
      <c r="A39" s="10" t="s">
        <v>989</v>
      </c>
      <c r="B39" s="15"/>
      <c r="C39" s="21">
        <v>80</v>
      </c>
    </row>
    <row r="40" spans="1:3" x14ac:dyDescent="0.25">
      <c r="A40" s="10" t="s">
        <v>990</v>
      </c>
      <c r="B40" s="15"/>
      <c r="C40" s="21">
        <v>41</v>
      </c>
    </row>
    <row r="41" spans="1:3" x14ac:dyDescent="0.25">
      <c r="A41" s="10" t="s">
        <v>991</v>
      </c>
      <c r="B41" s="15"/>
      <c r="C41" s="21">
        <v>30</v>
      </c>
    </row>
    <row r="42" spans="1:3" x14ac:dyDescent="0.25">
      <c r="A42" s="10" t="s">
        <v>992</v>
      </c>
      <c r="B42" s="15"/>
      <c r="C42" s="21">
        <v>0</v>
      </c>
    </row>
    <row r="43" spans="1:3" x14ac:dyDescent="0.25">
      <c r="A43" s="10" t="s">
        <v>993</v>
      </c>
      <c r="B43" s="15"/>
      <c r="C43" s="21">
        <v>2</v>
      </c>
    </row>
    <row r="44" spans="1:3" x14ac:dyDescent="0.25">
      <c r="A44" s="10" t="s">
        <v>994</v>
      </c>
      <c r="B44" s="15"/>
      <c r="C44" s="21">
        <v>1</v>
      </c>
    </row>
    <row r="45" spans="1:3" x14ac:dyDescent="0.25">
      <c r="A45" s="10" t="s">
        <v>995</v>
      </c>
      <c r="B45" s="15"/>
      <c r="C45" s="21">
        <v>9</v>
      </c>
    </row>
    <row r="46" spans="1:3" x14ac:dyDescent="0.25">
      <c r="A46" s="10" t="s">
        <v>980</v>
      </c>
      <c r="B46" s="15"/>
      <c r="C46" s="21">
        <v>9</v>
      </c>
    </row>
    <row r="47" spans="1:3" x14ac:dyDescent="0.25">
      <c r="A47" s="188" t="s">
        <v>996</v>
      </c>
      <c r="B47" s="11" t="s">
        <v>997</v>
      </c>
      <c r="C47" s="21">
        <v>16</v>
      </c>
    </row>
    <row r="48" spans="1:3" x14ac:dyDescent="0.25">
      <c r="A48" s="189"/>
      <c r="B48" s="11" t="s">
        <v>998</v>
      </c>
      <c r="C48" s="21">
        <v>0</v>
      </c>
    </row>
    <row r="49" spans="1:3" x14ac:dyDescent="0.25">
      <c r="A49" s="189"/>
      <c r="B49" s="11" t="s">
        <v>999</v>
      </c>
      <c r="C49" s="21">
        <v>0</v>
      </c>
    </row>
    <row r="50" spans="1:3" x14ac:dyDescent="0.25">
      <c r="A50" s="189"/>
      <c r="B50" s="11" t="s">
        <v>1000</v>
      </c>
      <c r="C50" s="21">
        <v>0</v>
      </c>
    </row>
    <row r="51" spans="1:3" x14ac:dyDescent="0.25">
      <c r="A51" s="190"/>
      <c r="B51" s="11" t="s">
        <v>1001</v>
      </c>
      <c r="C51" s="21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0</v>
      </c>
    </row>
    <row r="56" spans="1:3" x14ac:dyDescent="0.25">
      <c r="A56" s="188" t="s">
        <v>79</v>
      </c>
      <c r="B56" s="11" t="s">
        <v>1003</v>
      </c>
      <c r="C56" s="21">
        <v>16</v>
      </c>
    </row>
    <row r="57" spans="1:3" x14ac:dyDescent="0.25">
      <c r="A57" s="190"/>
      <c r="B57" s="11" t="s">
        <v>1004</v>
      </c>
      <c r="C57" s="21">
        <v>110</v>
      </c>
    </row>
    <row r="58" spans="1:3" x14ac:dyDescent="0.25">
      <c r="A58" s="188" t="s">
        <v>1005</v>
      </c>
      <c r="B58" s="11" t="s">
        <v>1006</v>
      </c>
      <c r="C58" s="21">
        <v>1</v>
      </c>
    </row>
    <row r="59" spans="1:3" x14ac:dyDescent="0.25">
      <c r="A59" s="190"/>
      <c r="B59" s="11" t="s">
        <v>1007</v>
      </c>
      <c r="C59" s="21">
        <v>0</v>
      </c>
    </row>
    <row r="60" spans="1:3" x14ac:dyDescent="0.25">
      <c r="A60" s="188" t="s">
        <v>1008</v>
      </c>
      <c r="B60" s="11" t="s">
        <v>1006</v>
      </c>
      <c r="C60" s="21">
        <v>18</v>
      </c>
    </row>
    <row r="61" spans="1:3" x14ac:dyDescent="0.25">
      <c r="A61" s="190"/>
      <c r="B61" s="11" t="s">
        <v>1007</v>
      </c>
      <c r="C61" s="21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8" t="s">
        <v>245</v>
      </c>
      <c r="B65" s="11" t="s">
        <v>20</v>
      </c>
      <c r="C65" s="21">
        <v>457</v>
      </c>
    </row>
    <row r="66" spans="1:3" x14ac:dyDescent="0.25">
      <c r="A66" s="189"/>
      <c r="B66" s="11" t="s">
        <v>1010</v>
      </c>
      <c r="C66" s="21">
        <v>59</v>
      </c>
    </row>
    <row r="67" spans="1:3" x14ac:dyDescent="0.25">
      <c r="A67" s="189"/>
      <c r="B67" s="11" t="s">
        <v>1011</v>
      </c>
      <c r="C67" s="21">
        <v>148</v>
      </c>
    </row>
    <row r="68" spans="1:3" x14ac:dyDescent="0.25">
      <c r="A68" s="190"/>
      <c r="B68" s="11" t="s">
        <v>1012</v>
      </c>
      <c r="C68" s="21">
        <v>34</v>
      </c>
    </row>
    <row r="69" spans="1:3" x14ac:dyDescent="0.25">
      <c r="A69" s="188" t="s">
        <v>1013</v>
      </c>
      <c r="B69" s="11" t="s">
        <v>1014</v>
      </c>
      <c r="C69" s="21">
        <v>0</v>
      </c>
    </row>
    <row r="70" spans="1:3" x14ac:dyDescent="0.25">
      <c r="A70" s="189"/>
      <c r="B70" s="11" t="s">
        <v>1015</v>
      </c>
      <c r="C70" s="21">
        <v>13</v>
      </c>
    </row>
    <row r="71" spans="1:3" x14ac:dyDescent="0.25">
      <c r="A71" s="190"/>
      <c r="B71" s="11" t="s">
        <v>1016</v>
      </c>
      <c r="C71" s="21">
        <v>1</v>
      </c>
    </row>
    <row r="72" spans="1:3" x14ac:dyDescent="0.25">
      <c r="A72" s="188" t="s">
        <v>1017</v>
      </c>
      <c r="B72" s="11" t="s">
        <v>1018</v>
      </c>
      <c r="C72" s="21">
        <v>220</v>
      </c>
    </row>
    <row r="73" spans="1:3" x14ac:dyDescent="0.25">
      <c r="A73" s="189"/>
      <c r="B73" s="11" t="s">
        <v>1019</v>
      </c>
      <c r="C73" s="21">
        <v>34</v>
      </c>
    </row>
    <row r="74" spans="1:3" x14ac:dyDescent="0.25">
      <c r="A74" s="189"/>
      <c r="B74" s="11" t="s">
        <v>1020</v>
      </c>
      <c r="C74" s="21">
        <v>3</v>
      </c>
    </row>
    <row r="75" spans="1:3" x14ac:dyDescent="0.25">
      <c r="A75" s="189"/>
      <c r="B75" s="11" t="s">
        <v>1021</v>
      </c>
      <c r="C75" s="21">
        <v>132</v>
      </c>
    </row>
    <row r="76" spans="1:3" x14ac:dyDescent="0.25">
      <c r="A76" s="190"/>
      <c r="B76" s="11" t="s">
        <v>1012</v>
      </c>
      <c r="C76" s="21">
        <v>101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0</v>
      </c>
    </row>
    <row r="81" spans="1:3" x14ac:dyDescent="0.25">
      <c r="A81" s="10" t="s">
        <v>1024</v>
      </c>
      <c r="B81" s="15"/>
      <c r="C81" s="21">
        <v>0</v>
      </c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8" t="s">
        <v>1027</v>
      </c>
      <c r="B86" s="11" t="s">
        <v>1018</v>
      </c>
      <c r="C86" s="21">
        <v>172</v>
      </c>
    </row>
    <row r="87" spans="1:3" x14ac:dyDescent="0.25">
      <c r="A87" s="190"/>
      <c r="B87" s="11" t="s">
        <v>1012</v>
      </c>
      <c r="C87" s="21">
        <v>184</v>
      </c>
    </row>
    <row r="88" spans="1:3" x14ac:dyDescent="0.25">
      <c r="A88" s="188" t="s">
        <v>1028</v>
      </c>
      <c r="B88" s="11" t="s">
        <v>1018</v>
      </c>
      <c r="C88" s="21">
        <v>100</v>
      </c>
    </row>
    <row r="89" spans="1:3" x14ac:dyDescent="0.25">
      <c r="A89" s="190"/>
      <c r="B89" s="11" t="s">
        <v>1012</v>
      </c>
      <c r="C89" s="21">
        <v>76</v>
      </c>
    </row>
    <row r="90" spans="1:3" x14ac:dyDescent="0.25">
      <c r="A90" s="188" t="s">
        <v>1029</v>
      </c>
      <c r="B90" s="11" t="s">
        <v>1018</v>
      </c>
      <c r="C90" s="21">
        <v>125</v>
      </c>
    </row>
    <row r="91" spans="1:3" x14ac:dyDescent="0.25">
      <c r="A91" s="190"/>
      <c r="B91" s="11" t="s">
        <v>1012</v>
      </c>
      <c r="C91" s="21">
        <v>329</v>
      </c>
    </row>
    <row r="92" spans="1:3" x14ac:dyDescent="0.25">
      <c r="A92" s="188" t="s">
        <v>1030</v>
      </c>
      <c r="B92" s="11" t="s">
        <v>1018</v>
      </c>
      <c r="C92" s="21">
        <v>0</v>
      </c>
    </row>
    <row r="93" spans="1:3" x14ac:dyDescent="0.25">
      <c r="A93" s="190"/>
      <c r="B93" s="11" t="s">
        <v>1012</v>
      </c>
      <c r="C93" s="21">
        <v>0</v>
      </c>
    </row>
    <row r="94" spans="1:3" x14ac:dyDescent="0.25">
      <c r="A94" s="188" t="s">
        <v>1031</v>
      </c>
      <c r="B94" s="11" t="s">
        <v>1018</v>
      </c>
      <c r="C94" s="21">
        <v>24</v>
      </c>
    </row>
    <row r="95" spans="1:3" x14ac:dyDescent="0.25">
      <c r="A95" s="190"/>
      <c r="B95" s="11" t="s">
        <v>1012</v>
      </c>
      <c r="C95" s="21">
        <v>9</v>
      </c>
    </row>
    <row r="96" spans="1:3" x14ac:dyDescent="0.25">
      <c r="A96" s="188" t="s">
        <v>1032</v>
      </c>
      <c r="B96" s="11" t="s">
        <v>1018</v>
      </c>
      <c r="C96" s="21">
        <v>17</v>
      </c>
    </row>
    <row r="97" spans="1:3" x14ac:dyDescent="0.25">
      <c r="A97" s="190"/>
      <c r="B97" s="11" t="s">
        <v>1012</v>
      </c>
      <c r="C97" s="21">
        <v>16</v>
      </c>
    </row>
    <row r="98" spans="1:3" x14ac:dyDescent="0.25">
      <c r="A98" s="188" t="s">
        <v>1033</v>
      </c>
      <c r="B98" s="11" t="s">
        <v>1018</v>
      </c>
      <c r="C98" s="21">
        <v>0</v>
      </c>
    </row>
    <row r="99" spans="1:3" x14ac:dyDescent="0.25">
      <c r="A99" s="190"/>
      <c r="B99" s="11" t="s">
        <v>1012</v>
      </c>
      <c r="C99" s="21">
        <v>4</v>
      </c>
    </row>
    <row r="100" spans="1:3" x14ac:dyDescent="0.25">
      <c r="A100" s="10" t="s">
        <v>1034</v>
      </c>
      <c r="B100" s="15"/>
      <c r="C100" s="21">
        <v>17</v>
      </c>
    </row>
    <row r="101" spans="1:3" x14ac:dyDescent="0.25">
      <c r="A101" s="10" t="s">
        <v>1035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8" t="s">
        <v>1037</v>
      </c>
      <c r="B105" s="11" t="s">
        <v>1038</v>
      </c>
      <c r="C105" s="21">
        <v>0</v>
      </c>
    </row>
    <row r="106" spans="1:3" x14ac:dyDescent="0.25">
      <c r="A106" s="190"/>
      <c r="B106" s="11" t="s">
        <v>1039</v>
      </c>
      <c r="C106" s="21">
        <v>33</v>
      </c>
    </row>
    <row r="107" spans="1:3" x14ac:dyDescent="0.25">
      <c r="A107" s="10" t="s">
        <v>1040</v>
      </c>
      <c r="B107" s="15"/>
      <c r="C107" s="21">
        <v>26</v>
      </c>
    </row>
    <row r="108" spans="1:3" x14ac:dyDescent="0.25">
      <c r="A108" s="10" t="s">
        <v>1041</v>
      </c>
      <c r="B108" s="15"/>
      <c r="C108" s="21">
        <v>0</v>
      </c>
    </row>
    <row r="109" spans="1:3" x14ac:dyDescent="0.25">
      <c r="A109" s="10" t="s">
        <v>1042</v>
      </c>
      <c r="B109" s="15"/>
      <c r="C109" s="21">
        <v>0</v>
      </c>
    </row>
    <row r="110" spans="1:3" x14ac:dyDescent="0.25">
      <c r="A110" s="10" t="s">
        <v>1043</v>
      </c>
      <c r="B110" s="15"/>
      <c r="C110" s="21">
        <v>0</v>
      </c>
    </row>
    <row r="111" spans="1:3" x14ac:dyDescent="0.25">
      <c r="A111" s="10" t="s">
        <v>1044</v>
      </c>
      <c r="B111" s="15"/>
      <c r="C111" s="21">
        <v>0</v>
      </c>
    </row>
    <row r="112" spans="1:3" ht="22.5" x14ac:dyDescent="0.25">
      <c r="A112" s="10" t="s">
        <v>1045</v>
      </c>
      <c r="B112" s="15"/>
      <c r="C112" s="21">
        <v>0</v>
      </c>
    </row>
    <row r="113" spans="1:1" x14ac:dyDescent="0.25">
      <c r="A113" s="17"/>
    </row>
  </sheetData>
  <sheetProtection algorithmName="SHA-512" hashValue="p1fvn1G6eoDhf6M8Lzz+DneWprHCAe3vDKqi4SopfaUk/gDaUUOStgq/J7j9lSBEjZMLcp1oydd+Um6PGmjFgw==" saltValue="/GMRXv6SGAfX/MagSu17ug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8" t="s">
        <v>1048</v>
      </c>
      <c r="B5" s="32" t="s">
        <v>1049</v>
      </c>
      <c r="C5" s="21">
        <v>140</v>
      </c>
    </row>
    <row r="6" spans="1:3" x14ac:dyDescent="0.25">
      <c r="A6" s="189"/>
      <c r="B6" s="32" t="s">
        <v>304</v>
      </c>
      <c r="C6" s="21">
        <v>410</v>
      </c>
    </row>
    <row r="7" spans="1:3" x14ac:dyDescent="0.25">
      <c r="A7" s="189"/>
      <c r="B7" s="32" t="s">
        <v>1050</v>
      </c>
      <c r="C7" s="21">
        <v>11</v>
      </c>
    </row>
    <row r="8" spans="1:3" x14ac:dyDescent="0.25">
      <c r="A8" s="189"/>
      <c r="B8" s="32" t="s">
        <v>1051</v>
      </c>
      <c r="C8" s="21">
        <v>2</v>
      </c>
    </row>
    <row r="9" spans="1:3" x14ac:dyDescent="0.25">
      <c r="A9" s="189"/>
      <c r="B9" s="32" t="s">
        <v>1052</v>
      </c>
      <c r="C9" s="21">
        <v>0</v>
      </c>
    </row>
    <row r="10" spans="1:3" x14ac:dyDescent="0.25">
      <c r="A10" s="189"/>
      <c r="B10" s="32" t="s">
        <v>1053</v>
      </c>
      <c r="C10" s="21">
        <v>0</v>
      </c>
    </row>
    <row r="11" spans="1:3" x14ac:dyDescent="0.25">
      <c r="A11" s="190"/>
      <c r="B11" s="32" t="s">
        <v>1054</v>
      </c>
      <c r="C11" s="21">
        <v>0</v>
      </c>
    </row>
    <row r="12" spans="1:3" x14ac:dyDescent="0.25">
      <c r="A12" s="188" t="s">
        <v>1055</v>
      </c>
      <c r="B12" s="32" t="s">
        <v>65</v>
      </c>
      <c r="C12" s="21">
        <v>85</v>
      </c>
    </row>
    <row r="13" spans="1:3" x14ac:dyDescent="0.25">
      <c r="A13" s="189"/>
      <c r="B13" s="32" t="s">
        <v>1056</v>
      </c>
      <c r="C13" s="21">
        <v>121</v>
      </c>
    </row>
    <row r="14" spans="1:3" x14ac:dyDescent="0.25">
      <c r="A14" s="189"/>
      <c r="B14" s="32" t="s">
        <v>1057</v>
      </c>
      <c r="C14" s="21">
        <v>11</v>
      </c>
    </row>
    <row r="15" spans="1:3" x14ac:dyDescent="0.25">
      <c r="A15" s="190"/>
      <c r="B15" s="32" t="s">
        <v>1058</v>
      </c>
      <c r="C15" s="21">
        <v>26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/>
    </row>
    <row r="20" spans="1:3" x14ac:dyDescent="0.25">
      <c r="A20" s="10" t="s">
        <v>1061</v>
      </c>
      <c r="B20" s="33"/>
      <c r="C20" s="22"/>
    </row>
    <row r="21" spans="1:3" x14ac:dyDescent="0.25">
      <c r="A21" s="10" t="s">
        <v>1062</v>
      </c>
      <c r="B21" s="33"/>
      <c r="C21" s="22"/>
    </row>
    <row r="22" spans="1:3" x14ac:dyDescent="0.25">
      <c r="A22" s="10" t="s">
        <v>1063</v>
      </c>
      <c r="B22" s="33"/>
      <c r="C22" s="22"/>
    </row>
    <row r="23" spans="1:3" x14ac:dyDescent="0.25">
      <c r="A23" s="10" t="s">
        <v>1064</v>
      </c>
      <c r="B23" s="33"/>
      <c r="C23" s="22"/>
    </row>
    <row r="24" spans="1:3" x14ac:dyDescent="0.25">
      <c r="A24" s="10" t="s">
        <v>1065</v>
      </c>
      <c r="B24" s="33"/>
      <c r="C24" s="22"/>
    </row>
    <row r="25" spans="1:3" x14ac:dyDescent="0.25">
      <c r="A25" s="10" t="s">
        <v>1066</v>
      </c>
      <c r="B25" s="33"/>
      <c r="C25" s="22"/>
    </row>
    <row r="26" spans="1:3" x14ac:dyDescent="0.25">
      <c r="A26" s="10" t="s">
        <v>1067</v>
      </c>
      <c r="B26" s="33"/>
      <c r="C26" s="22"/>
    </row>
    <row r="27" spans="1:3" x14ac:dyDescent="0.25">
      <c r="A27" s="10" t="s">
        <v>1068</v>
      </c>
      <c r="B27" s="33"/>
      <c r="C27" s="22"/>
    </row>
    <row r="28" spans="1:3" x14ac:dyDescent="0.25">
      <c r="A28" s="10" t="s">
        <v>1069</v>
      </c>
      <c r="B28" s="33"/>
      <c r="C28" s="22"/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1">
        <v>3</v>
      </c>
    </row>
    <row r="33" spans="1:6" x14ac:dyDescent="0.25">
      <c r="A33" s="10" t="s">
        <v>1072</v>
      </c>
      <c r="B33" s="33"/>
      <c r="C33" s="21">
        <v>22</v>
      </c>
    </row>
    <row r="34" spans="1:6" x14ac:dyDescent="0.25">
      <c r="A34" s="10" t="s">
        <v>1073</v>
      </c>
      <c r="B34" s="33"/>
      <c r="C34" s="21">
        <v>26</v>
      </c>
    </row>
    <row r="35" spans="1:6" x14ac:dyDescent="0.25">
      <c r="A35" s="10" t="s">
        <v>1074</v>
      </c>
      <c r="B35" s="33"/>
      <c r="C35" s="21">
        <v>37</v>
      </c>
    </row>
    <row r="36" spans="1:6" x14ac:dyDescent="0.25">
      <c r="A36" s="10" t="s">
        <v>1075</v>
      </c>
      <c r="B36" s="33"/>
      <c r="C36" s="21">
        <v>13</v>
      </c>
    </row>
    <row r="37" spans="1:6" x14ac:dyDescent="0.25">
      <c r="A37" s="10" t="s">
        <v>1076</v>
      </c>
      <c r="B37" s="33"/>
      <c r="C37" s="21">
        <v>36</v>
      </c>
    </row>
    <row r="38" spans="1:6" x14ac:dyDescent="0.25">
      <c r="A38" s="10" t="s">
        <v>1077</v>
      </c>
      <c r="B38" s="33"/>
      <c r="C38" s="21">
        <v>37</v>
      </c>
    </row>
    <row r="39" spans="1:6" x14ac:dyDescent="0.25">
      <c r="A39" s="10" t="s">
        <v>1078</v>
      </c>
      <c r="B39" s="33"/>
      <c r="C39" s="21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1">
        <v>14</v>
      </c>
    </row>
    <row r="44" spans="1:6" x14ac:dyDescent="0.25">
      <c r="A44" s="10" t="s">
        <v>114</v>
      </c>
      <c r="B44" s="33"/>
      <c r="C44" s="21">
        <v>3</v>
      </c>
    </row>
    <row r="45" spans="1:6" x14ac:dyDescent="0.25">
      <c r="A45" s="10" t="s">
        <v>1080</v>
      </c>
      <c r="B45" s="33"/>
      <c r="C45" s="21">
        <v>8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95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25">
      <c r="A49" s="196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96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196"/>
      <c r="B51" s="11" t="s">
        <v>1086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25">
      <c r="A52" s="196"/>
      <c r="B52" s="11" t="s">
        <v>334</v>
      </c>
      <c r="C52" s="12">
        <v>31</v>
      </c>
      <c r="D52" s="12">
        <v>5</v>
      </c>
      <c r="E52" s="12">
        <v>0</v>
      </c>
      <c r="F52" s="21">
        <v>11</v>
      </c>
    </row>
    <row r="53" spans="1:6" x14ac:dyDescent="0.25">
      <c r="A53" s="196"/>
      <c r="B53" s="11" t="s">
        <v>1087</v>
      </c>
      <c r="C53" s="12">
        <v>136</v>
      </c>
      <c r="D53" s="12">
        <v>17</v>
      </c>
      <c r="E53" s="12">
        <v>0</v>
      </c>
      <c r="F53" s="21">
        <v>21</v>
      </c>
    </row>
    <row r="54" spans="1:6" x14ac:dyDescent="0.25">
      <c r="A54" s="196"/>
      <c r="B54" s="11" t="s">
        <v>1088</v>
      </c>
      <c r="C54" s="12">
        <v>88</v>
      </c>
      <c r="D54" s="12">
        <v>5</v>
      </c>
      <c r="E54" s="12">
        <v>0</v>
      </c>
      <c r="F54" s="21">
        <v>3</v>
      </c>
    </row>
    <row r="55" spans="1:6" x14ac:dyDescent="0.25">
      <c r="A55" s="196"/>
      <c r="B55" s="11" t="s">
        <v>1089</v>
      </c>
      <c r="C55" s="12">
        <v>13</v>
      </c>
      <c r="D55" s="12">
        <v>3</v>
      </c>
      <c r="E55" s="12">
        <v>0</v>
      </c>
      <c r="F55" s="21">
        <v>3</v>
      </c>
    </row>
    <row r="56" spans="1:6" x14ac:dyDescent="0.25">
      <c r="A56" s="196"/>
      <c r="B56" s="11" t="s">
        <v>1090</v>
      </c>
      <c r="C56" s="12">
        <v>0</v>
      </c>
      <c r="D56" s="12">
        <v>0</v>
      </c>
      <c r="E56" s="12">
        <v>0</v>
      </c>
      <c r="F56" s="21">
        <v>0</v>
      </c>
    </row>
    <row r="57" spans="1:6" x14ac:dyDescent="0.25">
      <c r="A57" s="196"/>
      <c r="B57" s="11" t="s">
        <v>1091</v>
      </c>
      <c r="C57" s="12">
        <v>28</v>
      </c>
      <c r="D57" s="12">
        <v>7</v>
      </c>
      <c r="E57" s="12">
        <v>0</v>
      </c>
      <c r="F57" s="21">
        <v>6</v>
      </c>
    </row>
    <row r="58" spans="1:6" x14ac:dyDescent="0.25">
      <c r="A58" s="196"/>
      <c r="B58" s="11" t="s">
        <v>1092</v>
      </c>
      <c r="C58" s="12">
        <v>43</v>
      </c>
      <c r="D58" s="12">
        <v>2</v>
      </c>
      <c r="E58" s="12">
        <v>0</v>
      </c>
      <c r="F58" s="21">
        <v>2</v>
      </c>
    </row>
    <row r="59" spans="1:6" x14ac:dyDescent="0.25">
      <c r="A59" s="196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25">
      <c r="A60" s="196"/>
      <c r="B60" s="11" t="s">
        <v>405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25">
      <c r="A61" s="196"/>
      <c r="B61" s="11" t="s">
        <v>1094</v>
      </c>
      <c r="C61" s="12">
        <v>3</v>
      </c>
      <c r="D61" s="12">
        <v>0</v>
      </c>
      <c r="E61" s="12">
        <v>0</v>
      </c>
      <c r="F61" s="21">
        <v>0</v>
      </c>
    </row>
    <row r="62" spans="1:6" x14ac:dyDescent="0.25">
      <c r="A62" s="196"/>
      <c r="B62" s="11" t="s">
        <v>1095</v>
      </c>
      <c r="C62" s="12">
        <v>2</v>
      </c>
      <c r="D62" s="12">
        <v>0</v>
      </c>
      <c r="E62" s="12">
        <v>0</v>
      </c>
      <c r="F62" s="21">
        <v>0</v>
      </c>
    </row>
    <row r="63" spans="1:6" x14ac:dyDescent="0.25">
      <c r="A63" s="196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96"/>
      <c r="B64" s="11" t="s">
        <v>1097</v>
      </c>
      <c r="C64" s="12">
        <v>17</v>
      </c>
      <c r="D64" s="12">
        <v>5</v>
      </c>
      <c r="E64" s="12">
        <v>0</v>
      </c>
      <c r="F64" s="21">
        <v>7</v>
      </c>
    </row>
    <row r="65" spans="1:6" x14ac:dyDescent="0.25">
      <c r="A65" s="196"/>
      <c r="B65" s="11" t="s">
        <v>1098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97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02" t="s">
        <v>1100</v>
      </c>
      <c r="B67" s="203"/>
      <c r="C67" s="29">
        <v>361</v>
      </c>
      <c r="D67" s="29">
        <v>44</v>
      </c>
      <c r="E67" s="29">
        <v>0</v>
      </c>
      <c r="F67" s="29">
        <v>53</v>
      </c>
    </row>
    <row r="68" spans="1:6" x14ac:dyDescent="0.25">
      <c r="A68" s="195" t="s">
        <v>977</v>
      </c>
      <c r="B68" s="11" t="s">
        <v>1101</v>
      </c>
      <c r="C68" s="16"/>
      <c r="D68" s="16"/>
      <c r="E68" s="16"/>
      <c r="F68" s="22"/>
    </row>
    <row r="69" spans="1:6" x14ac:dyDescent="0.25">
      <c r="A69" s="196"/>
      <c r="B69" s="11" t="s">
        <v>1102</v>
      </c>
      <c r="C69" s="16"/>
      <c r="D69" s="16"/>
      <c r="E69" s="16"/>
      <c r="F69" s="22"/>
    </row>
    <row r="70" spans="1:6" x14ac:dyDescent="0.25">
      <c r="A70" s="197"/>
      <c r="B70" s="11" t="s">
        <v>111</v>
      </c>
      <c r="C70" s="16"/>
      <c r="D70" s="16"/>
      <c r="E70" s="16"/>
      <c r="F70" s="22"/>
    </row>
    <row r="71" spans="1:6" x14ac:dyDescent="0.25">
      <c r="A71" s="202" t="s">
        <v>1103</v>
      </c>
      <c r="B71" s="203"/>
      <c r="C71" s="34"/>
      <c r="D71" s="34"/>
      <c r="E71" s="34"/>
      <c r="F71" s="34"/>
    </row>
    <row r="72" spans="1:6" x14ac:dyDescent="0.25">
      <c r="A72" s="17"/>
    </row>
  </sheetData>
  <sheetProtection algorithmName="SHA-512" hashValue="CWgavn30Qj3JzyibeQbkzG8TkaP9ENyPQGoy2hLIBnzD0w1OofulyabB8TE9A9HBw2cndxhGUInN7Dc5ADDdUQ==" saltValue="3NiiKvU3CpRy1PVV+9D9H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5" t="s">
        <v>15</v>
      </c>
      <c r="C4" s="9" t="s">
        <v>3</v>
      </c>
    </row>
    <row r="5" spans="1:3" x14ac:dyDescent="0.25">
      <c r="A5" s="195" t="s">
        <v>1106</v>
      </c>
      <c r="B5" s="11" t="s">
        <v>1107</v>
      </c>
      <c r="C5" s="21">
        <v>523</v>
      </c>
    </row>
    <row r="6" spans="1:3" x14ac:dyDescent="0.25">
      <c r="A6" s="196"/>
      <c r="B6" s="11" t="s">
        <v>1049</v>
      </c>
      <c r="C6" s="21">
        <v>31</v>
      </c>
    </row>
    <row r="7" spans="1:3" x14ac:dyDescent="0.25">
      <c r="A7" s="196"/>
      <c r="B7" s="11" t="s">
        <v>1108</v>
      </c>
      <c r="C7" s="21">
        <v>1239</v>
      </c>
    </row>
    <row r="8" spans="1:3" x14ac:dyDescent="0.25">
      <c r="A8" s="196"/>
      <c r="B8" s="11" t="s">
        <v>1109</v>
      </c>
      <c r="C8" s="21">
        <v>156</v>
      </c>
    </row>
    <row r="9" spans="1:3" x14ac:dyDescent="0.25">
      <c r="A9" s="196"/>
      <c r="B9" s="11" t="s">
        <v>1051</v>
      </c>
      <c r="C9" s="21">
        <v>2</v>
      </c>
    </row>
    <row r="10" spans="1:3" x14ac:dyDescent="0.25">
      <c r="A10" s="196"/>
      <c r="B10" s="11" t="s">
        <v>1052</v>
      </c>
      <c r="C10" s="22"/>
    </row>
    <row r="11" spans="1:3" x14ac:dyDescent="0.25">
      <c r="A11" s="196"/>
      <c r="B11" s="11" t="s">
        <v>1110</v>
      </c>
      <c r="C11" s="22"/>
    </row>
    <row r="12" spans="1:3" x14ac:dyDescent="0.25">
      <c r="A12" s="197"/>
      <c r="B12" s="11" t="s">
        <v>1111</v>
      </c>
      <c r="C12" s="22"/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5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480</v>
      </c>
    </row>
    <row r="17" spans="1:3" x14ac:dyDescent="0.25">
      <c r="A17" s="20" t="s">
        <v>1114</v>
      </c>
      <c r="B17" s="15"/>
      <c r="C17" s="21">
        <v>72</v>
      </c>
    </row>
    <row r="18" spans="1:3" x14ac:dyDescent="0.25">
      <c r="A18" s="20" t="s">
        <v>1115</v>
      </c>
      <c r="B18" s="15"/>
      <c r="C18" s="21">
        <v>332</v>
      </c>
    </row>
    <row r="19" spans="1:3" x14ac:dyDescent="0.25">
      <c r="A19" s="20" t="s">
        <v>1116</v>
      </c>
      <c r="B19" s="15"/>
      <c r="C19" s="21">
        <v>26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5" t="s">
        <v>15</v>
      </c>
      <c r="C22" s="9" t="s">
        <v>3</v>
      </c>
    </row>
    <row r="23" spans="1:3" x14ac:dyDescent="0.25">
      <c r="A23" s="20" t="s">
        <v>1118</v>
      </c>
      <c r="B23" s="15"/>
      <c r="C23" s="21">
        <v>22</v>
      </c>
    </row>
    <row r="24" spans="1:3" x14ac:dyDescent="0.25">
      <c r="A24" s="20" t="s">
        <v>1119</v>
      </c>
      <c r="B24" s="15"/>
      <c r="C24" s="21">
        <v>105</v>
      </c>
    </row>
    <row r="25" spans="1:3" x14ac:dyDescent="0.25">
      <c r="A25" s="20" t="s">
        <v>1120</v>
      </c>
      <c r="B25" s="15"/>
      <c r="C25" s="22"/>
    </row>
    <row r="26" spans="1:3" x14ac:dyDescent="0.25">
      <c r="A26" s="20" t="s">
        <v>1121</v>
      </c>
      <c r="B26" s="15"/>
      <c r="C26" s="22"/>
    </row>
    <row r="27" spans="1:3" x14ac:dyDescent="0.25">
      <c r="A27" s="20" t="s">
        <v>1122</v>
      </c>
      <c r="B27" s="15"/>
      <c r="C27" s="21">
        <v>4</v>
      </c>
    </row>
    <row r="28" spans="1:3" x14ac:dyDescent="0.25">
      <c r="A28" s="20" t="s">
        <v>1123</v>
      </c>
      <c r="B28" s="15"/>
      <c r="C28" s="21">
        <v>430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5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5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35</v>
      </c>
    </row>
    <row r="38" spans="1:3" x14ac:dyDescent="0.25">
      <c r="A38" s="20" t="s">
        <v>1128</v>
      </c>
      <c r="B38" s="15"/>
      <c r="C38" s="21">
        <v>45</v>
      </c>
    </row>
    <row r="39" spans="1:3" x14ac:dyDescent="0.25">
      <c r="A39" s="20" t="s">
        <v>1129</v>
      </c>
      <c r="B39" s="15"/>
      <c r="C39" s="21">
        <v>165</v>
      </c>
    </row>
    <row r="40" spans="1:3" x14ac:dyDescent="0.25">
      <c r="A40" s="20" t="s">
        <v>1130</v>
      </c>
      <c r="B40" s="15"/>
      <c r="C40" s="21">
        <v>53</v>
      </c>
    </row>
    <row r="41" spans="1:3" x14ac:dyDescent="0.25">
      <c r="A41" s="20" t="s">
        <v>1131</v>
      </c>
      <c r="B41" s="15"/>
      <c r="C41" s="21">
        <v>40</v>
      </c>
    </row>
    <row r="42" spans="1:3" x14ac:dyDescent="0.25">
      <c r="A42" s="20" t="s">
        <v>1132</v>
      </c>
      <c r="B42" s="15"/>
      <c r="C42" s="21">
        <v>258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5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1</v>
      </c>
    </row>
    <row r="47" spans="1:3" x14ac:dyDescent="0.25">
      <c r="A47" s="20" t="s">
        <v>1135</v>
      </c>
      <c r="B47" s="15"/>
      <c r="C47" s="21">
        <v>6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5" t="s">
        <v>15</v>
      </c>
      <c r="C50" s="9" t="s">
        <v>3</v>
      </c>
    </row>
    <row r="51" spans="1:6" x14ac:dyDescent="0.25">
      <c r="A51" s="195" t="s">
        <v>1137</v>
      </c>
      <c r="B51" s="11" t="s">
        <v>1138</v>
      </c>
      <c r="C51" s="21">
        <v>208</v>
      </c>
    </row>
    <row r="52" spans="1:6" x14ac:dyDescent="0.25">
      <c r="A52" s="196"/>
      <c r="B52" s="11" t="s">
        <v>1139</v>
      </c>
      <c r="C52" s="21">
        <v>308</v>
      </c>
    </row>
    <row r="53" spans="1:6" x14ac:dyDescent="0.25">
      <c r="A53" s="196"/>
      <c r="B53" s="11" t="s">
        <v>1140</v>
      </c>
      <c r="C53" s="21">
        <v>127</v>
      </c>
    </row>
    <row r="54" spans="1:6" x14ac:dyDescent="0.25">
      <c r="A54" s="197"/>
      <c r="B54" s="11" t="s">
        <v>1141</v>
      </c>
      <c r="C54" s="21">
        <v>1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5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4</v>
      </c>
    </row>
    <row r="59" spans="1:6" x14ac:dyDescent="0.25">
      <c r="A59" s="20" t="s">
        <v>114</v>
      </c>
      <c r="B59" s="15"/>
      <c r="C59" s="21">
        <v>0</v>
      </c>
    </row>
    <row r="60" spans="1:6" x14ac:dyDescent="0.25">
      <c r="A60" s="20" t="s">
        <v>1080</v>
      </c>
      <c r="B60" s="15"/>
      <c r="C60" s="21">
        <v>2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5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95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96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25">
      <c r="A65" s="196"/>
      <c r="B65" s="11" t="s">
        <v>1085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96"/>
      <c r="B66" s="11" t="s">
        <v>1086</v>
      </c>
      <c r="C66" s="12">
        <v>1</v>
      </c>
      <c r="D66" s="12">
        <v>0</v>
      </c>
      <c r="E66" s="12">
        <v>0</v>
      </c>
      <c r="F66" s="21">
        <v>0</v>
      </c>
    </row>
    <row r="67" spans="1:6" x14ac:dyDescent="0.25">
      <c r="A67" s="196"/>
      <c r="B67" s="11" t="s">
        <v>334</v>
      </c>
      <c r="C67" s="12">
        <v>73</v>
      </c>
      <c r="D67" s="12">
        <v>14</v>
      </c>
      <c r="E67" s="12">
        <v>0</v>
      </c>
      <c r="F67" s="21">
        <v>17</v>
      </c>
    </row>
    <row r="68" spans="1:6" x14ac:dyDescent="0.25">
      <c r="A68" s="196"/>
      <c r="B68" s="11" t="s">
        <v>1142</v>
      </c>
      <c r="C68" s="12">
        <v>818</v>
      </c>
      <c r="D68" s="12">
        <v>147</v>
      </c>
      <c r="E68" s="12">
        <v>2</v>
      </c>
      <c r="F68" s="21">
        <v>77</v>
      </c>
    </row>
    <row r="69" spans="1:6" x14ac:dyDescent="0.25">
      <c r="A69" s="196"/>
      <c r="B69" s="11" t="s">
        <v>1143</v>
      </c>
      <c r="C69" s="12">
        <v>418</v>
      </c>
      <c r="D69" s="12">
        <v>28</v>
      </c>
      <c r="E69" s="12">
        <v>0</v>
      </c>
      <c r="F69" s="21">
        <v>11</v>
      </c>
    </row>
    <row r="70" spans="1:6" x14ac:dyDescent="0.25">
      <c r="A70" s="196"/>
      <c r="B70" s="11" t="s">
        <v>1089</v>
      </c>
      <c r="C70" s="12">
        <v>46</v>
      </c>
      <c r="D70" s="12">
        <v>20</v>
      </c>
      <c r="E70" s="12">
        <v>1</v>
      </c>
      <c r="F70" s="21">
        <v>15</v>
      </c>
    </row>
    <row r="71" spans="1:6" x14ac:dyDescent="0.25">
      <c r="A71" s="196"/>
      <c r="B71" s="11" t="s">
        <v>1144</v>
      </c>
      <c r="C71" s="12">
        <v>3</v>
      </c>
      <c r="D71" s="12">
        <v>1</v>
      </c>
      <c r="E71" s="12">
        <v>0</v>
      </c>
      <c r="F71" s="21">
        <v>0</v>
      </c>
    </row>
    <row r="72" spans="1:6" x14ac:dyDescent="0.25">
      <c r="A72" s="196"/>
      <c r="B72" s="11" t="s">
        <v>1145</v>
      </c>
      <c r="C72" s="12">
        <v>84</v>
      </c>
      <c r="D72" s="12">
        <v>68</v>
      </c>
      <c r="E72" s="12">
        <v>5</v>
      </c>
      <c r="F72" s="21">
        <v>52</v>
      </c>
    </row>
    <row r="73" spans="1:6" x14ac:dyDescent="0.25">
      <c r="A73" s="196"/>
      <c r="B73" s="11" t="s">
        <v>1146</v>
      </c>
      <c r="C73" s="12">
        <v>94</v>
      </c>
      <c r="D73" s="12">
        <v>94</v>
      </c>
      <c r="E73" s="12">
        <v>3</v>
      </c>
      <c r="F73" s="21">
        <v>16</v>
      </c>
    </row>
    <row r="74" spans="1:6" x14ac:dyDescent="0.25">
      <c r="A74" s="196"/>
      <c r="B74" s="11" t="s">
        <v>1093</v>
      </c>
      <c r="C74" s="12">
        <v>0</v>
      </c>
      <c r="D74" s="12">
        <v>0</v>
      </c>
      <c r="E74" s="12">
        <v>0</v>
      </c>
      <c r="F74" s="21">
        <v>0</v>
      </c>
    </row>
    <row r="75" spans="1:6" x14ac:dyDescent="0.25">
      <c r="A75" s="196"/>
      <c r="B75" s="11" t="s">
        <v>405</v>
      </c>
      <c r="C75" s="12">
        <v>3</v>
      </c>
      <c r="D75" s="12">
        <v>0</v>
      </c>
      <c r="E75" s="12">
        <v>0</v>
      </c>
      <c r="F75" s="21">
        <v>0</v>
      </c>
    </row>
    <row r="76" spans="1:6" x14ac:dyDescent="0.25">
      <c r="A76" s="196"/>
      <c r="B76" s="11" t="s">
        <v>1094</v>
      </c>
      <c r="C76" s="12">
        <v>14</v>
      </c>
      <c r="D76" s="12">
        <v>0</v>
      </c>
      <c r="E76" s="12">
        <v>0</v>
      </c>
      <c r="F76" s="21">
        <v>0</v>
      </c>
    </row>
    <row r="77" spans="1:6" x14ac:dyDescent="0.25">
      <c r="A77" s="196"/>
      <c r="B77" s="11" t="s">
        <v>1095</v>
      </c>
      <c r="C77" s="12">
        <v>2</v>
      </c>
      <c r="D77" s="12">
        <v>2</v>
      </c>
      <c r="E77" s="12">
        <v>0</v>
      </c>
      <c r="F77" s="21">
        <v>0</v>
      </c>
    </row>
    <row r="78" spans="1:6" x14ac:dyDescent="0.25">
      <c r="A78" s="196"/>
      <c r="B78" s="11" t="s">
        <v>1096</v>
      </c>
      <c r="C78" s="12">
        <v>1</v>
      </c>
      <c r="D78" s="12">
        <v>1</v>
      </c>
      <c r="E78" s="12">
        <v>0</v>
      </c>
      <c r="F78" s="21">
        <v>1</v>
      </c>
    </row>
    <row r="79" spans="1:6" x14ac:dyDescent="0.25">
      <c r="A79" s="196"/>
      <c r="B79" s="11" t="s">
        <v>1097</v>
      </c>
      <c r="C79" s="12">
        <v>420</v>
      </c>
      <c r="D79" s="12">
        <v>145</v>
      </c>
      <c r="E79" s="12">
        <v>73</v>
      </c>
      <c r="F79" s="21">
        <v>309</v>
      </c>
    </row>
    <row r="80" spans="1:6" x14ac:dyDescent="0.25">
      <c r="A80" s="196"/>
      <c r="B80" s="11" t="s">
        <v>1098</v>
      </c>
      <c r="C80" s="12">
        <v>7</v>
      </c>
      <c r="D80" s="12">
        <v>0</v>
      </c>
      <c r="E80" s="12">
        <v>0</v>
      </c>
      <c r="F80" s="21">
        <v>0</v>
      </c>
    </row>
    <row r="81" spans="1:6" x14ac:dyDescent="0.25">
      <c r="A81" s="197"/>
      <c r="B81" s="11" t="s">
        <v>1099</v>
      </c>
      <c r="C81" s="12">
        <v>0</v>
      </c>
      <c r="D81" s="12">
        <v>0</v>
      </c>
      <c r="E81" s="12">
        <v>0</v>
      </c>
      <c r="F81" s="21">
        <v>0</v>
      </c>
    </row>
    <row r="82" spans="1:6" x14ac:dyDescent="0.25">
      <c r="A82" s="204" t="s">
        <v>1100</v>
      </c>
      <c r="B82" s="205"/>
      <c r="C82" s="29">
        <v>1984</v>
      </c>
      <c r="D82" s="29">
        <v>520</v>
      </c>
      <c r="E82" s="29">
        <v>84</v>
      </c>
      <c r="F82" s="29">
        <v>498</v>
      </c>
    </row>
    <row r="83" spans="1:6" x14ac:dyDescent="0.25">
      <c r="A83" s="195" t="s">
        <v>1147</v>
      </c>
      <c r="B83" s="11" t="s">
        <v>1101</v>
      </c>
      <c r="C83" s="16"/>
      <c r="D83" s="16"/>
      <c r="E83" s="16"/>
      <c r="F83" s="22"/>
    </row>
    <row r="84" spans="1:6" x14ac:dyDescent="0.25">
      <c r="A84" s="196"/>
      <c r="B84" s="11" t="s">
        <v>1102</v>
      </c>
      <c r="C84" s="16"/>
      <c r="D84" s="16"/>
      <c r="E84" s="16"/>
      <c r="F84" s="22"/>
    </row>
    <row r="85" spans="1:6" x14ac:dyDescent="0.25">
      <c r="A85" s="197"/>
      <c r="B85" s="11" t="s">
        <v>111</v>
      </c>
      <c r="C85" s="16"/>
      <c r="D85" s="16"/>
      <c r="E85" s="16"/>
      <c r="F85" s="22"/>
    </row>
    <row r="86" spans="1:6" x14ac:dyDescent="0.25">
      <c r="A86" s="204" t="s">
        <v>1148</v>
      </c>
      <c r="B86" s="205"/>
      <c r="C86" s="34"/>
      <c r="D86" s="34"/>
      <c r="E86" s="34"/>
      <c r="F86" s="34"/>
    </row>
    <row r="87" spans="1:6" x14ac:dyDescent="0.25">
      <c r="A87" s="17"/>
    </row>
  </sheetData>
  <sheetProtection algorithmName="SHA-512" hashValue="KDmHDjfO04GpXtBjbmt+eTdPvEiWijQAulXbYaLg7oBYGnvf7dzLG6FsNb+DJ8z147pBiZSeNIqa0CSoyPyeMw==" saltValue="B2UgwjYtOtClG63+h2lXT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2</v>
      </c>
    </row>
    <row r="6" spans="1:3" ht="22.5" x14ac:dyDescent="0.25">
      <c r="A6" s="10" t="s">
        <v>1152</v>
      </c>
      <c r="B6" s="15"/>
      <c r="C6" s="21">
        <v>6</v>
      </c>
    </row>
    <row r="7" spans="1:3" x14ac:dyDescent="0.25">
      <c r="A7" s="10" t="s">
        <v>1153</v>
      </c>
      <c r="B7" s="15"/>
      <c r="C7" s="21">
        <v>0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3</v>
      </c>
    </row>
    <row r="14" spans="1:3" ht="22.5" x14ac:dyDescent="0.25">
      <c r="A14" s="10" t="s">
        <v>1152</v>
      </c>
      <c r="B14" s="15"/>
      <c r="C14" s="21">
        <v>15</v>
      </c>
    </row>
    <row r="15" spans="1:3" x14ac:dyDescent="0.25">
      <c r="A15" s="10" t="s">
        <v>1157</v>
      </c>
      <c r="B15" s="15"/>
      <c r="C15" s="21">
        <v>0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0</v>
      </c>
    </row>
    <row r="22" spans="1:3" x14ac:dyDescent="0.25">
      <c r="A22" s="10" t="s">
        <v>1159</v>
      </c>
      <c r="B22" s="15"/>
      <c r="C22" s="21">
        <v>1</v>
      </c>
    </row>
    <row r="23" spans="1:3" ht="22.5" x14ac:dyDescent="0.25">
      <c r="A23" s="10" t="s">
        <v>1160</v>
      </c>
      <c r="B23" s="15"/>
      <c r="C23" s="21">
        <v>1</v>
      </c>
    </row>
    <row r="24" spans="1:3" x14ac:dyDescent="0.25">
      <c r="A24" s="10" t="s">
        <v>1161</v>
      </c>
      <c r="B24" s="15"/>
      <c r="C24" s="21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5</v>
      </c>
    </row>
    <row r="29" spans="1:3" x14ac:dyDescent="0.25">
      <c r="A29" s="10" t="s">
        <v>1164</v>
      </c>
      <c r="B29" s="15"/>
      <c r="C29" s="21">
        <v>0</v>
      </c>
    </row>
    <row r="30" spans="1:3" x14ac:dyDescent="0.25">
      <c r="A30" s="10" t="s">
        <v>1165</v>
      </c>
      <c r="B30" s="15"/>
      <c r="C30" s="21">
        <v>1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2</v>
      </c>
    </row>
    <row r="36" spans="1:3" ht="22.5" x14ac:dyDescent="0.25">
      <c r="A36" s="10" t="s">
        <v>1169</v>
      </c>
      <c r="B36" s="15"/>
      <c r="C36" s="21">
        <v>0</v>
      </c>
    </row>
    <row r="37" spans="1:3" x14ac:dyDescent="0.25">
      <c r="A37" s="17"/>
    </row>
  </sheetData>
  <sheetProtection algorithmName="SHA-512" hashValue="TBbHvTk+G1DJt85nINItOgf0lgi2sctHGUIljiOJn5evv2VSnBua0cDTJwco8rsaF6eLMOvvoqbIMFhczsyNMw==" saltValue="rmH+JAzzhq7WbQDVaXfFR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0</v>
      </c>
    </row>
    <row r="6" spans="1:3" x14ac:dyDescent="0.25">
      <c r="A6" s="10" t="s">
        <v>1173</v>
      </c>
      <c r="B6" s="15"/>
      <c r="C6" s="21">
        <v>33</v>
      </c>
    </row>
    <row r="7" spans="1:3" x14ac:dyDescent="0.25">
      <c r="A7" s="10" t="s">
        <v>1174</v>
      </c>
      <c r="B7" s="15"/>
      <c r="C7" s="21">
        <v>1</v>
      </c>
    </row>
    <row r="8" spans="1:3" x14ac:dyDescent="0.25">
      <c r="A8" s="10" t="s">
        <v>1175</v>
      </c>
      <c r="B8" s="15"/>
      <c r="C8" s="21">
        <v>4</v>
      </c>
    </row>
    <row r="9" spans="1:3" x14ac:dyDescent="0.25">
      <c r="A9" s="10" t="s">
        <v>1176</v>
      </c>
      <c r="B9" s="15"/>
      <c r="C9" s="21">
        <v>5</v>
      </c>
    </row>
    <row r="10" spans="1:3" x14ac:dyDescent="0.25">
      <c r="A10" s="10" t="s">
        <v>1177</v>
      </c>
      <c r="B10" s="15"/>
      <c r="C10" s="21">
        <v>5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2</v>
      </c>
    </row>
    <row r="15" spans="1:3" x14ac:dyDescent="0.25">
      <c r="A15" s="10" t="s">
        <v>1180</v>
      </c>
      <c r="B15" s="15"/>
      <c r="C15" s="21">
        <v>3</v>
      </c>
    </row>
    <row r="16" spans="1:3" x14ac:dyDescent="0.25">
      <c r="A16" s="10" t="s">
        <v>1181</v>
      </c>
      <c r="B16" s="15"/>
      <c r="C16" s="21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>
        <v>12</v>
      </c>
    </row>
    <row r="21" spans="1:3" x14ac:dyDescent="0.25">
      <c r="A21" s="10" t="s">
        <v>1184</v>
      </c>
      <c r="B21" s="15"/>
      <c r="C21" s="21">
        <v>4</v>
      </c>
    </row>
    <row r="22" spans="1:3" x14ac:dyDescent="0.25">
      <c r="A22" s="10" t="s">
        <v>1185</v>
      </c>
      <c r="B22" s="15"/>
      <c r="C22" s="21">
        <v>9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>
        <v>0</v>
      </c>
    </row>
    <row r="27" spans="1:3" x14ac:dyDescent="0.25">
      <c r="A27" s="10" t="s">
        <v>1188</v>
      </c>
      <c r="B27" s="15"/>
      <c r="C27" s="21">
        <v>0</v>
      </c>
    </row>
    <row r="28" spans="1:3" x14ac:dyDescent="0.25">
      <c r="A28" s="10" t="s">
        <v>1189</v>
      </c>
      <c r="B28" s="15"/>
      <c r="C28" s="21">
        <v>0</v>
      </c>
    </row>
    <row r="29" spans="1:3" x14ac:dyDescent="0.25">
      <c r="A29" s="10" t="s">
        <v>1190</v>
      </c>
      <c r="B29" s="15"/>
      <c r="C29" s="21">
        <v>0</v>
      </c>
    </row>
    <row r="30" spans="1:3" x14ac:dyDescent="0.25">
      <c r="A30" s="10" t="s">
        <v>1191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>
        <v>0</v>
      </c>
    </row>
    <row r="35" spans="1:3" x14ac:dyDescent="0.25">
      <c r="A35" s="10" t="s">
        <v>1194</v>
      </c>
      <c r="B35" s="15"/>
      <c r="C35" s="21">
        <v>0</v>
      </c>
    </row>
    <row r="36" spans="1:3" x14ac:dyDescent="0.25">
      <c r="A36" s="10" t="s">
        <v>1195</v>
      </c>
      <c r="B36" s="15"/>
      <c r="C36" s="21">
        <v>3</v>
      </c>
    </row>
    <row r="37" spans="1:3" x14ac:dyDescent="0.25">
      <c r="A37" s="10" t="s">
        <v>1113</v>
      </c>
      <c r="B37" s="15"/>
      <c r="C37" s="21">
        <v>0</v>
      </c>
    </row>
    <row r="38" spans="1:3" x14ac:dyDescent="0.25">
      <c r="A38" s="10" t="s">
        <v>1196</v>
      </c>
      <c r="B38" s="15"/>
      <c r="C38" s="21">
        <v>0</v>
      </c>
    </row>
    <row r="39" spans="1:3" x14ac:dyDescent="0.25">
      <c r="A39" s="10" t="s">
        <v>1197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>
        <v>0</v>
      </c>
    </row>
    <row r="44" spans="1:3" x14ac:dyDescent="0.25">
      <c r="A44" s="10" t="s">
        <v>1194</v>
      </c>
      <c r="B44" s="15"/>
      <c r="C44" s="21">
        <v>0</v>
      </c>
    </row>
    <row r="45" spans="1:3" x14ac:dyDescent="0.25">
      <c r="A45" s="10" t="s">
        <v>1195</v>
      </c>
      <c r="B45" s="15"/>
      <c r="C45" s="21">
        <v>3</v>
      </c>
    </row>
    <row r="46" spans="1:3" x14ac:dyDescent="0.25">
      <c r="A46" s="10" t="s">
        <v>1113</v>
      </c>
      <c r="B46" s="15"/>
      <c r="C46" s="21">
        <v>0</v>
      </c>
    </row>
    <row r="47" spans="1:3" x14ac:dyDescent="0.25">
      <c r="A47" s="10" t="s">
        <v>1196</v>
      </c>
      <c r="B47" s="15"/>
      <c r="C47" s="21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1">
        <v>0</v>
      </c>
    </row>
    <row r="52" spans="1:3" x14ac:dyDescent="0.25">
      <c r="A52" s="10" t="s">
        <v>1194</v>
      </c>
      <c r="B52" s="15"/>
      <c r="C52" s="21">
        <v>0</v>
      </c>
    </row>
    <row r="53" spans="1:3" x14ac:dyDescent="0.25">
      <c r="A53" s="10" t="s">
        <v>1195</v>
      </c>
      <c r="B53" s="15"/>
      <c r="C53" s="21">
        <v>2</v>
      </c>
    </row>
    <row r="54" spans="1:3" x14ac:dyDescent="0.25">
      <c r="A54" s="10" t="s">
        <v>1113</v>
      </c>
      <c r="B54" s="15"/>
      <c r="C54" s="21">
        <v>0</v>
      </c>
    </row>
    <row r="55" spans="1:3" x14ac:dyDescent="0.25">
      <c r="A55" s="10" t="s">
        <v>1196</v>
      </c>
      <c r="B55" s="15"/>
      <c r="C55" s="21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>
        <v>0</v>
      </c>
    </row>
    <row r="60" spans="1:3" x14ac:dyDescent="0.25">
      <c r="A60" s="10" t="s">
        <v>1194</v>
      </c>
      <c r="B60" s="15"/>
      <c r="C60" s="21">
        <v>0</v>
      </c>
    </row>
    <row r="61" spans="1:3" x14ac:dyDescent="0.25">
      <c r="A61" s="10" t="s">
        <v>1195</v>
      </c>
      <c r="B61" s="15"/>
      <c r="C61" s="21">
        <v>1</v>
      </c>
    </row>
    <row r="62" spans="1:3" x14ac:dyDescent="0.25">
      <c r="A62" s="10" t="s">
        <v>1113</v>
      </c>
      <c r="B62" s="15"/>
      <c r="C62" s="21">
        <v>0</v>
      </c>
    </row>
    <row r="63" spans="1:3" x14ac:dyDescent="0.25">
      <c r="A63" s="10" t="s">
        <v>1196</v>
      </c>
      <c r="B63" s="15"/>
      <c r="C63" s="21">
        <v>0</v>
      </c>
    </row>
    <row r="64" spans="1:3" x14ac:dyDescent="0.25">
      <c r="A64" s="17"/>
    </row>
  </sheetData>
  <sheetProtection algorithmName="SHA-512" hashValue="jf83PWuKNNrflTiB8xI9j7yge3w/mrTCmaX9yCoLB5f8XUug5hBfyc6bcEJsvPGfqD5TIvr2fcp3twAqkIE3gA==" saltValue="4nH9oQb/dj/pt5haP43V1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2" t="s">
        <v>645</v>
      </c>
      <c r="B4" s="203"/>
      <c r="C4" s="29">
        <v>205</v>
      </c>
      <c r="D4" s="29">
        <v>191</v>
      </c>
      <c r="E4" s="30">
        <v>0</v>
      </c>
      <c r="F4" s="29">
        <v>638</v>
      </c>
      <c r="G4" s="29">
        <v>512</v>
      </c>
      <c r="H4" s="29">
        <v>34</v>
      </c>
      <c r="I4" s="29">
        <v>25</v>
      </c>
      <c r="J4" s="29">
        <v>1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628</v>
      </c>
    </row>
    <row r="5" spans="1:16" ht="45" x14ac:dyDescent="0.25">
      <c r="A5" s="36" t="s">
        <v>646</v>
      </c>
      <c r="B5" s="36" t="s">
        <v>647</v>
      </c>
      <c r="C5" s="12">
        <v>0</v>
      </c>
      <c r="D5" s="12">
        <v>1</v>
      </c>
      <c r="E5" s="28">
        <v>-1</v>
      </c>
      <c r="F5" s="12">
        <v>4</v>
      </c>
      <c r="G5" s="12">
        <v>4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4</v>
      </c>
    </row>
    <row r="6" spans="1:16" ht="33.75" x14ac:dyDescent="0.25">
      <c r="A6" s="36" t="s">
        <v>648</v>
      </c>
      <c r="B6" s="36" t="s">
        <v>649</v>
      </c>
      <c r="C6" s="12">
        <v>85</v>
      </c>
      <c r="D6" s="12">
        <v>84</v>
      </c>
      <c r="E6" s="28">
        <v>0</v>
      </c>
      <c r="F6" s="12">
        <v>371</v>
      </c>
      <c r="G6" s="12">
        <v>309</v>
      </c>
      <c r="H6" s="12">
        <v>15</v>
      </c>
      <c r="I6" s="12">
        <v>10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363</v>
      </c>
    </row>
    <row r="7" spans="1:16" ht="22.5" x14ac:dyDescent="0.25">
      <c r="A7" s="36" t="s">
        <v>650</v>
      </c>
      <c r="B7" s="36" t="s">
        <v>651</v>
      </c>
      <c r="C7" s="12">
        <v>16</v>
      </c>
      <c r="D7" s="12">
        <v>13</v>
      </c>
      <c r="E7" s="28">
        <v>0</v>
      </c>
      <c r="F7" s="12">
        <v>7</v>
      </c>
      <c r="G7" s="12">
        <v>4</v>
      </c>
      <c r="H7" s="12">
        <v>3</v>
      </c>
      <c r="I7" s="12">
        <v>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14</v>
      </c>
    </row>
    <row r="8" spans="1:16" ht="33.75" x14ac:dyDescent="0.25">
      <c r="A8" s="36" t="s">
        <v>652</v>
      </c>
      <c r="B8" s="36" t="s">
        <v>653</v>
      </c>
      <c r="C8" s="12">
        <v>2</v>
      </c>
      <c r="D8" s="12">
        <v>0</v>
      </c>
      <c r="E8" s="28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0</v>
      </c>
    </row>
    <row r="9" spans="1:16" ht="45" x14ac:dyDescent="0.25">
      <c r="A9" s="36" t="s">
        <v>654</v>
      </c>
      <c r="B9" s="36" t="s">
        <v>655</v>
      </c>
      <c r="C9" s="12">
        <v>9</v>
      </c>
      <c r="D9" s="12">
        <v>13</v>
      </c>
      <c r="E9" s="28">
        <v>-1</v>
      </c>
      <c r="F9" s="12">
        <v>34</v>
      </c>
      <c r="G9" s="12">
        <v>31</v>
      </c>
      <c r="H9" s="12">
        <v>4</v>
      </c>
      <c r="I9" s="12">
        <v>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35</v>
      </c>
    </row>
    <row r="10" spans="1:16" ht="22.5" x14ac:dyDescent="0.25">
      <c r="A10" s="36" t="s">
        <v>656</v>
      </c>
      <c r="B10" s="36" t="s">
        <v>657</v>
      </c>
      <c r="C10" s="12">
        <v>91</v>
      </c>
      <c r="D10" s="12">
        <v>77</v>
      </c>
      <c r="E10" s="28">
        <v>0</v>
      </c>
      <c r="F10" s="12">
        <v>221</v>
      </c>
      <c r="G10" s="12">
        <v>163</v>
      </c>
      <c r="H10" s="12">
        <v>11</v>
      </c>
      <c r="I10" s="12">
        <v>9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208</v>
      </c>
    </row>
    <row r="11" spans="1:16" ht="45" x14ac:dyDescent="0.25">
      <c r="A11" s="36" t="s">
        <v>658</v>
      </c>
      <c r="B11" s="36" t="s">
        <v>659</v>
      </c>
      <c r="C11" s="12">
        <v>2</v>
      </c>
      <c r="D11" s="12">
        <v>3</v>
      </c>
      <c r="E11" s="28">
        <v>-1</v>
      </c>
      <c r="F11" s="12">
        <v>1</v>
      </c>
      <c r="G11" s="12">
        <v>1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4</v>
      </c>
    </row>
    <row r="12" spans="1:16" x14ac:dyDescent="0.25">
      <c r="A12" s="17"/>
    </row>
  </sheetData>
  <sheetProtection algorithmName="SHA-512" hashValue="mc1ASpz4FpOXd2ccIi723LPChQvsSb5q/wWyr+p1sQZ3iQ26a1Q6BBnowCMcfBIxhsxDwcZepFNpp5iJcg34ug==" saltValue="hPQ1tgsKcHTcG/Sy5BqtU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2025-05-27T11:53:40Z</dcterms:created>
  <dcterms:modified xsi:type="dcterms:W3CDTF">2026-03-26T10:23:37Z</dcterms:modified>
</cp:coreProperties>
</file>