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7" documentId="13_ncr:1_{72BAD367-0106-4F1A-86EE-9AC17689E1CD}" xr6:coauthVersionLast="47" xr6:coauthVersionMax="47" xr10:uidLastSave="{B6A18911-5084-4F73-8938-2794BC2C55CA}"/>
  <workbookProtection workbookAlgorithmName="SHA-512" workbookHashValue="aXokMErJ6ap/RDmxrBi+6/+iwr1JzOBTuMYj9u7be/4nUHsqOqOfc/SwCOaxAYNr0FJrDqr9xUTQS2qr5vVuaQ==" workbookSaltValue="A9X6TbR8nK9Zo9VCxKgpX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23" i="16" s="1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D82" i="16"/>
  <c r="L43" i="16"/>
  <c r="K43" i="16"/>
  <c r="J43" i="16"/>
  <c r="H43" i="16"/>
  <c r="G43" i="16"/>
  <c r="F43" i="16"/>
  <c r="E43" i="16"/>
  <c r="D43" i="16" l="1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B56BE2B-43EF-4F05-9CE9-EB2A03DD49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65E81D6-763B-4C77-B726-83F430CAFE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50C4B26-043C-41B2-881A-E135E0502B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AFA37E3-F62A-4D1B-BA6F-260F947249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5BEFFF6-40CF-4465-A464-1D3E45873C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D40AFC2-2F4A-4C87-880F-F3334D3281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1DD76FF-CEC3-4770-B8EA-05579C88CA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A0DDF68-CF0E-4694-B8F3-D8D9E0E0D5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01E0BF4-1A6E-4C94-9FC6-4BCC672F6A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7F2EBA4-7F57-4203-BDD1-B4208DA4DC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B9A2C1D-1508-4063-81CD-32CB762F8D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3C95AAC-9A7F-402D-A2F0-176C99D094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05C77B7-1D79-40CF-BB8B-684889E442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E56EF23-D228-474B-8921-C72AEB36F7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C725497-62F4-49D9-B099-8E99C3C4D0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5932044-7470-4FEF-8862-E62480F3F1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5F22107-EBC9-4D1F-A3AD-1FC816755A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6FA5EB8-802B-49C2-A97A-19F6161AC1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7D40D6A-CB5E-4EE1-8088-68C27ADF35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4E919BE-866B-4704-B7E5-9A74A3B727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43BD932-448B-4A0D-AE0C-090D0E8B47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D39D135-043F-4BD0-A1DF-DB2973B488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B983B94-D16C-4A7A-8E77-A72BBF80A4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637C8DB-985C-47F7-A483-CF8BB80BEB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3B1FE6F-8354-41B7-9E71-8FB5F4D42E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B9930B7-B291-476A-85FD-B165532DD8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5E85ED1-67A4-45B2-BA1B-84A5B57FD8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68A762E-85F5-44E7-ABBA-AF7961F5B3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3881F7B-FE9F-463F-9FE0-CE9A014A7F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75192CF-0F84-4D87-A02F-D7E94A9679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7905CB0-3FA1-4737-AC65-D06D116C83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59C4E17-AC38-4720-B2E9-F3B419B403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<sst xmlns="http://schemas.openxmlformats.org/spreadsheetml/2006/main" count="2950" uniqueCount="1849">
  <si>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</si>
  <si>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</si>
  <si>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</si>
  <si>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</si>
  <si>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</si>
  <si>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</si>
  <si>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</si>
  <si>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Jaén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</si>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</sst>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4BEB313-C850-416B-88EB-BE0F55604A64}"/>
    <cellStyle name="Normal" xfId="0" builtinId="0"/>
    <cellStyle name="Normal 2" xfId="1" xr:uid="{E0EA0363-EBE5-4B0D-9AAE-1FEA998842A9}"/>
    <cellStyle name="Normal 3" xfId="3" xr:uid="{DD43FF58-C1C1-45D9-A735-09A44351AAFE}"/>
    <cellStyle name="Normal 3 2" xfId="4" xr:uid="{7FF3150D-546E-40C3-B142-F13CE6CD8C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B3-46FE-8FEB-45588DA0EE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B3-46FE-8FEB-45588DA0E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3392</c:v>
                </c:pt>
                <c:pt idx="1">
                  <c:v>24379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3-46FE-8FEB-45588DA0E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81-4BF6-A07B-D346DC84C4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81-4BF6-A07B-D346DC84C4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81-4BF6-A07B-D346DC84C48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610</c:v>
                </c:pt>
                <c:pt idx="2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81-4BF6-A07B-D346DC84C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76-42BD-905D-E5CE66B527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2BD-905D-E5CE66B527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76-42BD-905D-E5CE66B527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6-42BD-905D-E5CE66B5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3-4F48-A086-82AA2DF3EF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3-4F48-A086-82AA2DF3EF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3-4F48-A086-82AA2DF3E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D1-4D1B-8116-C61CE19494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D1-4D1B-8116-C61CE19494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3030</c:v>
                </c:pt>
                <c:pt idx="1">
                  <c:v>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1-4D1B-8116-C61CE194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955</c:v>
              </c:pt>
              <c:pt idx="1">
                <c:v>2248</c:v>
              </c:pt>
              <c:pt idx="2">
                <c:v>16</c:v>
              </c:pt>
              <c:pt idx="3">
                <c:v>5</c:v>
              </c:pt>
              <c:pt idx="4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06BD-4A15-8B07-5370B8D77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1254</c:v>
              </c:pt>
              <c:pt idx="1">
                <c:v>1852</c:v>
              </c:pt>
              <c:pt idx="2">
                <c:v>68</c:v>
              </c:pt>
              <c:pt idx="3">
                <c:v>34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B6-438F-978E-22EE213FA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</c:v>
              </c:pt>
              <c:pt idx="1">
                <c:v>11</c:v>
              </c:pt>
              <c:pt idx="2">
                <c:v>4</c:v>
              </c:pt>
              <c:pt idx="3">
                <c:v>39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1BC-4758-AADD-43DDDC62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156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F4F-48BB-B06F-00B76196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1806</c:v>
              </c:pt>
              <c:pt idx="1">
                <c:v>12</c:v>
              </c:pt>
              <c:pt idx="2">
                <c:v>332</c:v>
              </c:pt>
              <c:pt idx="3">
                <c:v>2</c:v>
              </c:pt>
              <c:pt idx="4">
                <c:v>26</c:v>
              </c:pt>
              <c:pt idx="5">
                <c:v>1</c:v>
              </c:pt>
              <c:pt idx="6">
                <c:v>2</c:v>
              </c:pt>
              <c:pt idx="7">
                <c:v>49</c:v>
              </c:pt>
              <c:pt idx="8">
                <c:v>16</c:v>
              </c:pt>
              <c:pt idx="9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30E-46E1-AC0C-3FAAEFE85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332</c:v>
              </c:pt>
              <c:pt idx="1">
                <c:v>204</c:v>
              </c:pt>
              <c:pt idx="2">
                <c:v>24</c:v>
              </c:pt>
              <c:pt idx="3">
                <c:v>41</c:v>
              </c:pt>
              <c:pt idx="4">
                <c:v>44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0B5-45D4-BF82-94792FA3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97-4ED1-B0BA-3BD1E72D9B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97-4ED1-B0BA-3BD1E72D9B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97-4ED1-B0BA-3BD1E72D9B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155</c:v>
                </c:pt>
                <c:pt idx="1">
                  <c:v>163</c:v>
                </c:pt>
                <c:pt idx="2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97-4ED1-B0BA-3BD1E72D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9152</c:v>
              </c:pt>
              <c:pt idx="1">
                <c:v>1501</c:v>
              </c:pt>
              <c:pt idx="2">
                <c:v>775</c:v>
              </c:pt>
              <c:pt idx="3">
                <c:v>276</c:v>
              </c:pt>
              <c:pt idx="4">
                <c:v>346</c:v>
              </c:pt>
              <c:pt idx="5">
                <c:v>3225</c:v>
              </c:pt>
              <c:pt idx="6">
                <c:v>180</c:v>
              </c:pt>
              <c:pt idx="7">
                <c:v>167</c:v>
              </c:pt>
              <c:pt idx="8">
                <c:v>150</c:v>
              </c:pt>
              <c:pt idx="9">
                <c:v>730</c:v>
              </c:pt>
              <c:pt idx="10">
                <c:v>150</c:v>
              </c:pt>
              <c:pt idx="11">
                <c:v>7534</c:v>
              </c:pt>
              <c:pt idx="12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CB94-49F9-B513-10826675B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465</c:v>
              </c:pt>
              <c:pt idx="1">
                <c:v>107</c:v>
              </c:pt>
              <c:pt idx="2">
                <c:v>123</c:v>
              </c:pt>
              <c:pt idx="3">
                <c:v>552</c:v>
              </c:pt>
              <c:pt idx="4">
                <c:v>223</c:v>
              </c:pt>
              <c:pt idx="5">
                <c:v>97</c:v>
              </c:pt>
              <c:pt idx="6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B421-4F06-87DC-783E4323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30</c:v>
              </c:pt>
              <c:pt idx="1">
                <c:v>174</c:v>
              </c:pt>
              <c:pt idx="2">
                <c:v>141</c:v>
              </c:pt>
              <c:pt idx="3">
                <c:v>97</c:v>
              </c:pt>
              <c:pt idx="4">
                <c:v>85</c:v>
              </c:pt>
              <c:pt idx="5">
                <c:v>490</c:v>
              </c:pt>
              <c:pt idx="6">
                <c:v>171</c:v>
              </c:pt>
              <c:pt idx="7">
                <c:v>79</c:v>
              </c:pt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FE7-4B09-921B-F9D84EC3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153</c:v>
              </c:pt>
              <c:pt idx="1">
                <c:v>328</c:v>
              </c:pt>
              <c:pt idx="2">
                <c:v>242</c:v>
              </c:pt>
              <c:pt idx="3">
                <c:v>54</c:v>
              </c:pt>
              <c:pt idx="4">
                <c:v>187</c:v>
              </c:pt>
              <c:pt idx="5">
                <c:v>907</c:v>
              </c:pt>
              <c:pt idx="6">
                <c:v>57</c:v>
              </c:pt>
              <c:pt idx="7">
                <c:v>80</c:v>
              </c:pt>
              <c:pt idx="8">
                <c:v>124</c:v>
              </c:pt>
              <c:pt idx="9">
                <c:v>288</c:v>
              </c:pt>
              <c:pt idx="10">
                <c:v>104</c:v>
              </c:pt>
              <c:pt idx="11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6E73-4AEF-BC75-FE15ADAB8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239</c:v>
              </c:pt>
              <c:pt idx="1">
                <c:v>222</c:v>
              </c:pt>
              <c:pt idx="2">
                <c:v>135</c:v>
              </c:pt>
              <c:pt idx="3">
                <c:v>763</c:v>
              </c:pt>
              <c:pt idx="4">
                <c:v>92</c:v>
              </c:pt>
              <c:pt idx="5">
                <c:v>112</c:v>
              </c:pt>
              <c:pt idx="6">
                <c:v>273</c:v>
              </c:pt>
              <c:pt idx="7">
                <c:v>134</c:v>
              </c:pt>
              <c:pt idx="8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1816-48D0-AD01-40AFE9D4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C2F-4B69-B03F-168248FF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1</c:v>
              </c:pt>
              <c:pt idx="3">
                <c:v>38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AC-4098-9BC7-DB14B2A3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594241313895155E-2"/>
          <c:y val="9.7383568333028137E-2"/>
          <c:w val="0.54992333879057198"/>
          <c:h val="0.7897289873649514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Violencia doméstica / género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87-4CA3-AEC4-5067D3EAA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Violencia doméstica / género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B5-4566-BD57-A22CFE63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Derechos trabajadores</c:v>
                </c:pt>
                <c:pt idx="4">
                  <c:v>Ordenación territorio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37</c:v>
              </c:pt>
              <c:pt idx="2">
                <c:v>14</c:v>
              </c:pt>
              <c:pt idx="3">
                <c:v>40</c:v>
              </c:pt>
              <c:pt idx="4">
                <c:v>16</c:v>
              </c:pt>
              <c:pt idx="5">
                <c:v>12</c:v>
              </c:pt>
              <c:pt idx="6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5B0A-457D-A1A5-5983DC66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1A-4633-9EE7-19E6B93C68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1A-4633-9EE7-19E6B93C68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1083</c:v>
                </c:pt>
                <c:pt idx="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1A-4633-9EE7-19E6B93C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</c:v>
              </c:pt>
              <c:pt idx="1">
                <c:v>16</c:v>
              </c:pt>
              <c:pt idx="2">
                <c:v>10</c:v>
              </c:pt>
              <c:pt idx="3">
                <c:v>44</c:v>
              </c:pt>
              <c:pt idx="4">
                <c:v>2</c:v>
              </c:pt>
              <c:pt idx="5">
                <c:v>27</c:v>
              </c:pt>
              <c:pt idx="6">
                <c:v>17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E45-4558-8063-54F8FD12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353</c:v>
              </c:pt>
              <c:pt idx="1">
                <c:v>396</c:v>
              </c:pt>
              <c:pt idx="2">
                <c:v>345</c:v>
              </c:pt>
              <c:pt idx="3">
                <c:v>110</c:v>
              </c:pt>
              <c:pt idx="4">
                <c:v>696</c:v>
              </c:pt>
              <c:pt idx="5">
                <c:v>78</c:v>
              </c:pt>
              <c:pt idx="6">
                <c:v>611</c:v>
              </c:pt>
              <c:pt idx="7">
                <c:v>386</c:v>
              </c:pt>
              <c:pt idx="8">
                <c:v>228</c:v>
              </c:pt>
              <c:pt idx="9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5F11-4B1E-AE4D-DB4F9405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FF-41EA-8B12-F423F184E9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FF-41EA-8B12-F423F184E9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FF-41EA-8B12-F423F184E9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FF-41EA-8B12-F423F184E9A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F-41EA-8B12-F423F184E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9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FF-41EA-8B12-F423F184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E3-4568-B25D-759FBF43E4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E3-4568-B25D-759FBF43E4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E3-4568-B25D-759FBF43E41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E3-4568-B25D-759FBF43E4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1E3-4568-B25D-759FBF43E41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3-4568-B25D-759FBF43E41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3-4568-B25D-759FBF43E41C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3-4568-B25D-759FBF43E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E3-4568-B25D-759FBF43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692</c:v>
                </c:pt>
                <c:pt idx="1">
                  <c:v>10</c:v>
                </c:pt>
                <c:pt idx="2">
                  <c:v>270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A-4208-A362-72AC685F0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E-46D3-B5C2-D8BE48824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293</c:v>
                </c:pt>
                <c:pt idx="1">
                  <c:v>66</c:v>
                </c:pt>
                <c:pt idx="2">
                  <c:v>8</c:v>
                </c:pt>
                <c:pt idx="3">
                  <c:v>107</c:v>
                </c:pt>
                <c:pt idx="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83-4F1C-8283-EB9C74C7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184</c:v>
                </c:pt>
                <c:pt idx="1">
                  <c:v>123</c:v>
                </c:pt>
                <c:pt idx="2">
                  <c:v>1</c:v>
                </c:pt>
                <c:pt idx="3">
                  <c:v>1</c:v>
                </c:pt>
                <c:pt idx="4">
                  <c:v>115</c:v>
                </c:pt>
                <c:pt idx="5">
                  <c:v>113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  <c:pt idx="9">
                  <c:v>2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B-4620-9568-C12CCB04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9-4E66-AD39-77B8BE0C1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134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9938-440C-96B6-DA153D22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EC-4D64-AF09-97FCDC3045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EC-4D64-AF09-97FCDC3045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1413</c:v>
                </c:pt>
                <c:pt idx="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C-4D64-AF09-97FCDC30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8</c:v>
              </c:pt>
              <c:pt idx="2">
                <c:v>48</c:v>
              </c:pt>
              <c:pt idx="3">
                <c:v>26</c:v>
              </c:pt>
              <c:pt idx="4">
                <c:v>4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A2CD-4F60-A00C-C31F5416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64</c:v>
              </c:pt>
              <c:pt idx="2">
                <c:v>10</c:v>
              </c:pt>
              <c:pt idx="3">
                <c:v>17</c:v>
              </c:pt>
              <c:pt idx="4">
                <c:v>21</c:v>
              </c:pt>
              <c:pt idx="5">
                <c:v>23</c:v>
              </c:pt>
              <c:pt idx="6">
                <c:v>28</c:v>
              </c:pt>
              <c:pt idx="7">
                <c:v>23</c:v>
              </c:pt>
              <c:pt idx="8">
                <c:v>2</c:v>
              </c:pt>
              <c:pt idx="9">
                <c:v>18</c:v>
              </c:pt>
              <c:pt idx="10">
                <c:v>22</c:v>
              </c:pt>
              <c:pt idx="11">
                <c:v>5</c:v>
              </c:pt>
              <c:pt idx="12">
                <c:v>4</c:v>
              </c:pt>
              <c:pt idx="13">
                <c:v>4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7A6-4803-9069-164AED233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D8-444C-8311-DB18648455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D8-444C-8311-DB1864845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D8-444C-8311-DB186484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57-426B-8405-1DD6234487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57-426B-8405-1DD6234487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57-426B-8405-1DD6234487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657-426B-8405-1DD6234487F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57-426B-8405-1DD6234487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292</c:v>
              </c:pt>
              <c:pt idx="1">
                <c:v>7</c:v>
              </c:pt>
              <c:pt idx="2">
                <c:v>1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9AB8-4C8E-94FD-925843C08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109</c:v>
              </c:pt>
              <c:pt idx="1">
                <c:v>23</c:v>
              </c:pt>
              <c:pt idx="2">
                <c:v>2</c:v>
              </c:pt>
              <c:pt idx="3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8091-481B-8B58-4ABD58775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9</c:v>
              </c:pt>
              <c:pt idx="2">
                <c:v>19</c:v>
              </c:pt>
              <c:pt idx="3">
                <c:v>25</c:v>
              </c:pt>
              <c:pt idx="4">
                <c:v>90</c:v>
              </c:pt>
              <c:pt idx="5">
                <c:v>160</c:v>
              </c:pt>
              <c:pt idx="6">
                <c:v>37</c:v>
              </c:pt>
              <c:pt idx="7">
                <c:v>5</c:v>
              </c:pt>
              <c:pt idx="8">
                <c:v>1</c:v>
              </c:pt>
              <c:pt idx="9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21CE-4ECC-8573-A553D2C5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AF8-467E-8A7A-DAE906ABA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D8-4D95-A94C-F8AD943439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D8-4D95-A94C-F8AD943439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141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D8-4D95-A94C-F8AD94343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AF-40E5-BBBD-E6603E8F90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AF-40E5-BBBD-E6603E8F90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AF-40E5-BBBD-E6603E8F90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AF-40E5-BBBD-E6603E8F901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F-40E5-BBBD-E6603E8F90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118</c:v>
                </c:pt>
                <c:pt idx="1">
                  <c:v>134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AF-40E5-BBBD-E6603E8F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11-4F1F-B96D-780C0A2226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11-4F1F-B96D-780C0A222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1118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1-4F1F-B96D-780C0A22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1287</c:v>
              </c:pt>
              <c:pt idx="1">
                <c:v>11</c:v>
              </c:pt>
              <c:pt idx="2">
                <c:v>1</c:v>
              </c:pt>
              <c:pt idx="3">
                <c:v>5</c:v>
              </c:pt>
              <c:pt idx="4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0-EA58-40A4-9403-BE52D578A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322</c:v>
              </c:pt>
              <c:pt idx="1">
                <c:v>27</c:v>
              </c:pt>
              <c:pt idx="2">
                <c:v>1</c:v>
              </c:pt>
              <c:pt idx="3">
                <c:v>2</c:v>
              </c:pt>
              <c:pt idx="4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0-671B-4AD0-9BBD-AFC577A73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18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81E-4839-84D9-D09D8A2F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2031</c:v>
              </c:pt>
            </c:numLit>
          </c:val>
          <c:extLst>
            <c:ext xmlns:c16="http://schemas.microsoft.com/office/drawing/2014/chart" uri="{C3380CC4-5D6E-409C-BE32-E72D297353CC}">
              <c16:uniqueId val="{00000000-27AC-4B28-AD08-7AAF4928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3D7-4D0F-AB4D-6829F6EE2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61</c:v>
              </c:pt>
              <c:pt idx="1">
                <c:v>29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C25-4826-8B7F-0DC77C5B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925-4322-B944-BE65471C2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5C-4F11-85EB-FEFDCC6E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7B-4F0E-8D54-50EF28162B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7B-4F0E-8D54-50EF28162B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41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B-4F0E-8D54-50EF2816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73</c:v>
              </c:pt>
              <c:pt idx="2">
                <c:v>5</c:v>
              </c:pt>
              <c:pt idx="3">
                <c:v>2</c:v>
              </c:pt>
              <c:pt idx="4">
                <c:v>82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8B5-4CC9-B06B-99B09D36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272</c:v>
              </c:pt>
              <c:pt idx="2">
                <c:v>8</c:v>
              </c:pt>
              <c:pt idx="3">
                <c:v>1</c:v>
              </c:pt>
              <c:pt idx="4">
                <c:v>4</c:v>
              </c:pt>
              <c:pt idx="5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4117-4846-BAE6-5AFEF237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237</c:v>
              </c:pt>
              <c:pt idx="2">
                <c:v>11</c:v>
              </c:pt>
              <c:pt idx="3">
                <c:v>11</c:v>
              </c:pt>
              <c:pt idx="4">
                <c:v>223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3B-406E-817E-284CDA38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43</c:v>
              </c:pt>
              <c:pt idx="2">
                <c:v>10</c:v>
              </c:pt>
              <c:pt idx="3">
                <c:v>2</c:v>
              </c:pt>
              <c:pt idx="4">
                <c:v>4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2580-4E7E-BA7D-DA41E039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30</c:v>
              </c:pt>
              <c:pt idx="2">
                <c:v>15</c:v>
              </c:pt>
              <c:pt idx="3">
                <c:v>13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8BAE-4C52-983F-E408EAD6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D61-4794-AF91-779E4691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278</c:v>
              </c:pt>
              <c:pt idx="2">
                <c:v>16</c:v>
              </c:pt>
              <c:pt idx="3">
                <c:v>1</c:v>
              </c:pt>
              <c:pt idx="4">
                <c:v>20</c:v>
              </c:pt>
              <c:pt idx="5">
                <c:v>286</c:v>
              </c:pt>
            </c:numLit>
          </c:val>
          <c:extLst>
            <c:ext xmlns:c16="http://schemas.microsoft.com/office/drawing/2014/chart" uri="{C3380CC4-5D6E-409C-BE32-E72D297353CC}">
              <c16:uniqueId val="{00000000-1E14-4DC5-9A68-F2FE58FC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18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B13-4E11-BB68-558FFC43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96</c:v>
              </c:pt>
              <c:pt idx="2">
                <c:v>5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1FE6-4607-B17B-E415320FA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8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D6B-4C10-8AF5-73A9FAF0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D1-4306-9097-9E3A67CC54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D1-4306-9097-9E3A67CC5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306-9097-9E3A67CC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FA5-4FE1-A9AC-080D5EE6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BE-4E23-AEA0-3AC23DADD4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E-4E23-AEA0-3AC23DADD4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BE-4E23-AEA0-3AC23DADD43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136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E-4E23-AEA0-3AC23DADD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4F-45A4-A5E6-4C8375C139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4F-45A4-A5E6-4C8375C139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604</c:v>
                </c:pt>
                <c:pt idx="1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F-45A4-A5E6-4C8375C1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8E401FC-8F7A-4408-A02E-8926A5E9C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0712929-60D6-4421-8BE3-07887A4EF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38C17D9-D5BA-4578-9537-951C9B6D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E5D2C1F-9C52-4288-9B67-C7B89F7AB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CC9F0B5-4DF0-40C4-B085-1267EF9FF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1258478-6788-4EC1-9AE2-03F84D124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4DCCF26-3192-4387-8675-9B2287511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1B5C12C-1531-4AA1-83AD-EB2E4ADB8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65E50D7-7CFC-4F28-9A6C-83B657A3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263ADA9-815C-472A-9E51-52C11440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D37450C-24CB-4C3B-A4D3-A7542833C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A6F370D-D152-40DE-ADEE-22B196165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FEA1CD0-4C3B-4AC5-BC6E-89779FE59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3350249-0F35-A3A0-A9D6-EBBA13289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139700</xdr:colOff>
      <xdr:row>6</xdr:row>
      <xdr:rowOff>130175</xdr:rowOff>
    </xdr:from>
    <xdr:to>
      <xdr:col>21</xdr:col>
      <xdr:colOff>393700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E0699D9-AB5A-4F2C-04FD-AB2B45247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219075</xdr:colOff>
      <xdr:row>7</xdr:row>
      <xdr:rowOff>139700</xdr:rowOff>
    </xdr:from>
    <xdr:to>
      <xdr:col>53</xdr:col>
      <xdr:colOff>111125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FC46A44-D630-34A5-C2C1-28E9AE59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69850</xdr:colOff>
      <xdr:row>7</xdr:row>
      <xdr:rowOff>38100</xdr:rowOff>
    </xdr:from>
    <xdr:to>
      <xdr:col>59</xdr:col>
      <xdr:colOff>542925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7313281-BF47-8066-DF78-B93EF18BA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98425</xdr:colOff>
      <xdr:row>8</xdr:row>
      <xdr:rowOff>63500</xdr:rowOff>
    </xdr:from>
    <xdr:to>
      <xdr:col>71</xdr:col>
      <xdr:colOff>276225</xdr:colOff>
      <xdr:row>19</xdr:row>
      <xdr:rowOff>31750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793FED2-0A19-84AA-8DB3-7A7577B18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88900</xdr:colOff>
      <xdr:row>23</xdr:row>
      <xdr:rowOff>44450</xdr:rowOff>
    </xdr:from>
    <xdr:to>
      <xdr:col>72</xdr:col>
      <xdr:colOff>88900</xdr:colOff>
      <xdr:row>35</xdr:row>
      <xdr:rowOff>120650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D352DC3-8664-6476-9D2E-AE2B38DD4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8AAD411-DE1C-2C75-CE4A-CE7E6758A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F7A8AC5-F875-A02E-3947-6EF76C09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6281A53-B705-E664-7CC4-1330728E7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73025</xdr:colOff>
      <xdr:row>3</xdr:row>
      <xdr:rowOff>25400</xdr:rowOff>
    </xdr:from>
    <xdr:to>
      <xdr:col>19</xdr:col>
      <xdr:colOff>2835275</xdr:colOff>
      <xdr:row>20</xdr:row>
      <xdr:rowOff>44450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9DCEE15-C545-0722-E88E-D50CF601F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37DFE6C-9B61-454F-427E-F8BD64FE2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3378200</xdr:colOff>
      <xdr:row>3</xdr:row>
      <xdr:rowOff>44450</xdr:rowOff>
    </xdr:from>
    <xdr:to>
      <xdr:col>29</xdr:col>
      <xdr:colOff>2540000</xdr:colOff>
      <xdr:row>20</xdr:row>
      <xdr:rowOff>63500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EE2CD32-F749-40BF-C681-8329E9B86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38100</xdr:colOff>
      <xdr:row>3</xdr:row>
      <xdr:rowOff>34925</xdr:rowOff>
    </xdr:from>
    <xdr:to>
      <xdr:col>34</xdr:col>
      <xdr:colOff>2800350</xdr:colOff>
      <xdr:row>20</xdr:row>
      <xdr:rowOff>53975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62A0146-EE86-423A-70B9-F83C28923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3406775</xdr:colOff>
      <xdr:row>3</xdr:row>
      <xdr:rowOff>15875</xdr:rowOff>
    </xdr:from>
    <xdr:to>
      <xdr:col>39</xdr:col>
      <xdr:colOff>2568575</xdr:colOff>
      <xdr:row>20</xdr:row>
      <xdr:rowOff>34925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3BD9A9F-3DC1-DBC2-F113-D2FE49456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41275</xdr:colOff>
      <xdr:row>2</xdr:row>
      <xdr:rowOff>120650</xdr:rowOff>
    </xdr:from>
    <xdr:to>
      <xdr:col>44</xdr:col>
      <xdr:colOff>2803525</xdr:colOff>
      <xdr:row>19</xdr:row>
      <xdr:rowOff>139700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FCD4A4A-FAE9-4DCA-5B43-CE0DED1EE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301625</xdr:colOff>
      <xdr:row>3</xdr:row>
      <xdr:rowOff>25400</xdr:rowOff>
    </xdr:from>
    <xdr:to>
      <xdr:col>49</xdr:col>
      <xdr:colOff>3063875</xdr:colOff>
      <xdr:row>20</xdr:row>
      <xdr:rowOff>44450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F66C632-E22A-DEE1-EDF9-EB3102135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381000</xdr:colOff>
      <xdr:row>3</xdr:row>
      <xdr:rowOff>15875</xdr:rowOff>
    </xdr:from>
    <xdr:to>
      <xdr:col>54</xdr:col>
      <xdr:colOff>3143250</xdr:colOff>
      <xdr:row>20</xdr:row>
      <xdr:rowOff>34925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46BA4CA-D15B-E966-77C6-0120462DE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12700</xdr:colOff>
      <xdr:row>1</xdr:row>
      <xdr:rowOff>120650</xdr:rowOff>
    </xdr:from>
    <xdr:to>
      <xdr:col>59</xdr:col>
      <xdr:colOff>3327400</xdr:colOff>
      <xdr:row>18</xdr:row>
      <xdr:rowOff>139700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F219CB7-D766-2730-F9E9-4A9BD47CF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9A7610-E288-479B-9AB5-D3502C3E4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414539-6D0D-4569-88BF-DE2C29757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195FC-EE72-440A-8B7F-73DBAB03F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791184-C923-4ABF-B122-A19DBB206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576BD4-12B6-40D7-BFC6-47677930B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1BE7517-A4A2-4710-AEDC-E77BBF02A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CD0023A-6F1D-4A2D-8CE5-960CC8765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211859</xdr:colOff>
      <xdr:row>8</xdr:row>
      <xdr:rowOff>103909</xdr:rowOff>
    </xdr:from>
    <xdr:to>
      <xdr:col>14</xdr:col>
      <xdr:colOff>510886</xdr:colOff>
      <xdr:row>17</xdr:row>
      <xdr:rowOff>154132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30A5D820-E089-661F-02E9-91D722E4A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1155</xdr:colOff>
      <xdr:row>6</xdr:row>
      <xdr:rowOff>114300</xdr:rowOff>
    </xdr:from>
    <xdr:to>
      <xdr:col>29</xdr:col>
      <xdr:colOff>516659</xdr:colOff>
      <xdr:row>25</xdr:row>
      <xdr:rowOff>18473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2801B29F-C0FB-88E3-E535-2D74661EA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25399</xdr:colOff>
      <xdr:row>11</xdr:row>
      <xdr:rowOff>76200</xdr:rowOff>
    </xdr:from>
    <xdr:to>
      <xdr:col>43</xdr:col>
      <xdr:colOff>403513</xdr:colOff>
      <xdr:row>34</xdr:row>
      <xdr:rowOff>136813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C0F5541B-F9D3-FE93-7D84-C532E0569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9F04027-1646-44A6-8F9A-B34876F49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8086D2A-86C4-4078-98EB-08874D53C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B00FD98-1DB3-AF55-5E1B-EB98425A2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2B460D6-E71F-57CF-EDC9-2EA89C3AC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2819400</xdr:colOff>
      <xdr:row>3</xdr:row>
      <xdr:rowOff>38100</xdr:rowOff>
    </xdr:from>
    <xdr:to>
      <xdr:col>22</xdr:col>
      <xdr:colOff>1981200</xdr:colOff>
      <xdr:row>22</xdr:row>
      <xdr:rowOff>82550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BFAAACB-BB75-E60A-9460-889F16B53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3365500</xdr:colOff>
      <xdr:row>3</xdr:row>
      <xdr:rowOff>9525</xdr:rowOff>
    </xdr:from>
    <xdr:to>
      <xdr:col>34</xdr:col>
      <xdr:colOff>711200</xdr:colOff>
      <xdr:row>22</xdr:row>
      <xdr:rowOff>53975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6AB424E-75A6-D6D5-C13F-7F888B288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93C2905-8F07-4268-92F5-ACAE928B6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C50357E-0185-4D3F-A986-219B7A621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D193E27-537B-4857-49CD-8E6C27339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C076E10-EAD9-E4AD-5BBD-24473EBD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130175</xdr:colOff>
      <xdr:row>3</xdr:row>
      <xdr:rowOff>47625</xdr:rowOff>
    </xdr:from>
    <xdr:to>
      <xdr:col>35</xdr:col>
      <xdr:colOff>142875</xdr:colOff>
      <xdr:row>22</xdr:row>
      <xdr:rowOff>92075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D4509DA-8CA2-A247-9D51-DA1A3FC44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5679A10-22D4-4BFD-A1AA-CD12D5A73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4FFD7FB-5C30-40E9-8231-A7CE58067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50E9AB8-E81A-FE07-1667-1B2EFF40B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5DA133C-16E6-A868-C29C-59E77D7BB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86E4FD5-8A6A-B863-807E-D8FA2363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9EEF14B-8979-FC8F-3BA7-87EEF9F83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79375</xdr:colOff>
      <xdr:row>3</xdr:row>
      <xdr:rowOff>66675</xdr:rowOff>
    </xdr:from>
    <xdr:to>
      <xdr:col>24</xdr:col>
      <xdr:colOff>2832100</xdr:colOff>
      <xdr:row>19</xdr:row>
      <xdr:rowOff>123825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6E4ED61-7E63-1761-51BD-570A19236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F2B5FAC-9EFA-78F1-3CCE-CD856E0D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DDAB604-8F01-A1F0-49D5-015CCBC0E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19CFD5D-C5C1-C650-19B6-BA0C39EF3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</xdr:colOff>
      <xdr:row>4</xdr:row>
      <xdr:rowOff>0</xdr:rowOff>
    </xdr:from>
    <xdr:to>
      <xdr:col>19</xdr:col>
      <xdr:colOff>2778125</xdr:colOff>
      <xdr:row>20</xdr:row>
      <xdr:rowOff>57150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801E177-5D88-562B-6464-F89D1CC78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190500</xdr:colOff>
      <xdr:row>3</xdr:row>
      <xdr:rowOff>47625</xdr:rowOff>
    </xdr:from>
    <xdr:to>
      <xdr:col>24</xdr:col>
      <xdr:colOff>2943225</xdr:colOff>
      <xdr:row>19</xdr:row>
      <xdr:rowOff>104775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42BEE8E-6849-8872-C220-87ACC42A1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22225</xdr:colOff>
      <xdr:row>2</xdr:row>
      <xdr:rowOff>114300</xdr:rowOff>
    </xdr:from>
    <xdr:to>
      <xdr:col>49</xdr:col>
      <xdr:colOff>2813050</xdr:colOff>
      <xdr:row>19</xdr:row>
      <xdr:rowOff>9525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9812FBE-E8FB-560A-2042-0AB4E7E5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139700</xdr:colOff>
      <xdr:row>3</xdr:row>
      <xdr:rowOff>57150</xdr:rowOff>
    </xdr:from>
    <xdr:to>
      <xdr:col>59</xdr:col>
      <xdr:colOff>2759075</xdr:colOff>
      <xdr:row>19</xdr:row>
      <xdr:rowOff>114300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B28DA26-8096-8D8B-8149-9FF9D6E29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8187DEA-E466-E2D9-AC41-0F7D34BF8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2CA9760-C4B9-716D-B7CF-AB6AEC7DF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3A96999-7BF8-765E-9528-18331039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28B81A9-400C-811F-6291-7478CD316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1" t="s">
        <v>0</v>
      </c>
      <c r="B1" s="182"/>
      <c r="C1" s="183"/>
    </row>
    <row r="2" spans="1:6" x14ac:dyDescent="0.25">
      <c r="A2" s="181"/>
      <c r="B2" s="182"/>
      <c r="C2" s="183"/>
    </row>
    <row r="3" spans="1:6" x14ac:dyDescent="0.25">
      <c r="A3" s="1"/>
    </row>
    <row r="5" spans="1:6" x14ac:dyDescent="0.25">
      <c r="A5" s="184" t="s">
        <v>1</v>
      </c>
      <c r="B5" s="184"/>
      <c r="C5" s="184"/>
      <c r="D5" s="184"/>
      <c r="E5" s="184"/>
      <c r="F5" s="184"/>
    </row>
    <row r="6" spans="1:6" x14ac:dyDescent="0.25">
      <c r="A6" s="184"/>
      <c r="B6" s="184"/>
      <c r="C6" s="184"/>
      <c r="D6" s="184"/>
      <c r="E6" s="184"/>
      <c r="F6" s="18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e3Mm2MtpZu2cpgJYhvLCom2itNe1YZrATu6tsSxVvbIWEmSiXP82uIdSD1rhPo7CoOlCaxH++ju4hr3O7jPbkA==" saltValue="DXVSg7m2ph89mbJUHFr4O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5</v>
      </c>
      <c r="D5" s="12">
        <v>4</v>
      </c>
      <c r="E5" s="20">
        <v>1</v>
      </c>
    </row>
    <row r="6" spans="1:5" x14ac:dyDescent="0.25">
      <c r="A6" s="19" t="s">
        <v>1205</v>
      </c>
      <c r="B6" s="15"/>
      <c r="C6" s="12">
        <v>18</v>
      </c>
      <c r="D6" s="12">
        <v>13</v>
      </c>
      <c r="E6" s="20">
        <v>3</v>
      </c>
    </row>
    <row r="7" spans="1:5" x14ac:dyDescent="0.25">
      <c r="A7" s="19" t="s">
        <v>1206</v>
      </c>
      <c r="B7" s="15"/>
      <c r="C7" s="12">
        <v>0</v>
      </c>
      <c r="D7" s="12">
        <v>0</v>
      </c>
      <c r="E7" s="20">
        <v>0</v>
      </c>
    </row>
    <row r="8" spans="1:5" x14ac:dyDescent="0.25">
      <c r="A8" s="19" t="s">
        <v>1207</v>
      </c>
      <c r="B8" s="15"/>
      <c r="C8" s="12">
        <v>2</v>
      </c>
      <c r="D8" s="12">
        <v>0</v>
      </c>
      <c r="E8" s="20">
        <v>0</v>
      </c>
    </row>
    <row r="9" spans="1:5" x14ac:dyDescent="0.25">
      <c r="A9" s="19" t="s">
        <v>615</v>
      </c>
      <c r="B9" s="15"/>
      <c r="C9" s="12">
        <v>1</v>
      </c>
      <c r="D9" s="12">
        <v>0</v>
      </c>
      <c r="E9" s="20">
        <v>0</v>
      </c>
    </row>
    <row r="10" spans="1:5" x14ac:dyDescent="0.25">
      <c r="A10" s="19" t="s">
        <v>1208</v>
      </c>
      <c r="B10" s="15"/>
      <c r="C10" s="12">
        <v>0</v>
      </c>
      <c r="D10" s="12">
        <v>0</v>
      </c>
      <c r="E10" s="20">
        <v>0</v>
      </c>
    </row>
    <row r="11" spans="1:5" x14ac:dyDescent="0.25">
      <c r="A11" s="199" t="s">
        <v>956</v>
      </c>
      <c r="B11" s="200"/>
      <c r="C11" s="27">
        <v>26</v>
      </c>
      <c r="D11" s="27">
        <v>17</v>
      </c>
      <c r="E11" s="27">
        <v>4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5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199" t="s">
        <v>956</v>
      </c>
      <c r="B17" s="200"/>
      <c r="C17" s="27">
        <v>5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4</v>
      </c>
    </row>
    <row r="22" spans="1:3" x14ac:dyDescent="0.25">
      <c r="A22" s="19" t="s">
        <v>1205</v>
      </c>
      <c r="B22" s="15"/>
      <c r="C22" s="20">
        <v>21</v>
      </c>
    </row>
    <row r="23" spans="1:3" x14ac:dyDescent="0.25">
      <c r="A23" s="19" t="s">
        <v>1206</v>
      </c>
      <c r="B23" s="15"/>
      <c r="C23" s="20">
        <v>20</v>
      </c>
    </row>
    <row r="24" spans="1:3" x14ac:dyDescent="0.25">
      <c r="A24" s="19" t="s">
        <v>1207</v>
      </c>
      <c r="B24" s="15"/>
      <c r="C24" s="20">
        <v>11</v>
      </c>
    </row>
    <row r="25" spans="1:3" x14ac:dyDescent="0.25">
      <c r="A25" s="19" t="s">
        <v>615</v>
      </c>
      <c r="B25" s="15"/>
      <c r="C25" s="20">
        <v>17</v>
      </c>
    </row>
    <row r="26" spans="1:3" x14ac:dyDescent="0.25">
      <c r="A26" s="19" t="s">
        <v>1208</v>
      </c>
      <c r="B26" s="15"/>
      <c r="C26" s="20">
        <v>15</v>
      </c>
    </row>
    <row r="27" spans="1:3" x14ac:dyDescent="0.25">
      <c r="A27" s="199" t="s">
        <v>956</v>
      </c>
      <c r="B27" s="200"/>
      <c r="C27" s="27">
        <v>88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2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96</v>
      </c>
    </row>
    <row r="34" spans="1:3" x14ac:dyDescent="0.25">
      <c r="A34" s="19" t="s">
        <v>1147</v>
      </c>
      <c r="B34" s="15"/>
      <c r="C34" s="20">
        <v>5</v>
      </c>
    </row>
    <row r="35" spans="1:3" x14ac:dyDescent="0.25">
      <c r="A35" s="19" t="s">
        <v>1215</v>
      </c>
      <c r="B35" s="15"/>
      <c r="C35" s="20">
        <v>26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199" t="s">
        <v>956</v>
      </c>
      <c r="B40" s="200"/>
      <c r="C40" s="27">
        <v>129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1</v>
      </c>
    </row>
    <row r="45" spans="1:3" x14ac:dyDescent="0.25">
      <c r="A45" s="19" t="s">
        <v>1205</v>
      </c>
      <c r="B45" s="15"/>
      <c r="C45" s="20">
        <v>10</v>
      </c>
    </row>
    <row r="46" spans="1:3" x14ac:dyDescent="0.25">
      <c r="A46" s="19" t="s">
        <v>1206</v>
      </c>
      <c r="B46" s="15"/>
      <c r="C46" s="20">
        <v>3</v>
      </c>
    </row>
    <row r="47" spans="1:3" x14ac:dyDescent="0.25">
      <c r="A47" s="19" t="s">
        <v>1207</v>
      </c>
      <c r="B47" s="15"/>
      <c r="C47" s="20">
        <v>14</v>
      </c>
    </row>
    <row r="48" spans="1:3" x14ac:dyDescent="0.25">
      <c r="A48" s="19" t="s">
        <v>615</v>
      </c>
      <c r="B48" s="15"/>
      <c r="C48" s="20">
        <v>5</v>
      </c>
    </row>
    <row r="49" spans="1:3" x14ac:dyDescent="0.25">
      <c r="A49" s="19" t="s">
        <v>1208</v>
      </c>
      <c r="B49" s="15"/>
      <c r="C49" s="20">
        <v>3</v>
      </c>
    </row>
    <row r="50" spans="1:3" x14ac:dyDescent="0.25">
      <c r="A50" s="199" t="s">
        <v>956</v>
      </c>
      <c r="B50" s="200"/>
      <c r="C50" s="27">
        <v>36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5" t="s">
        <v>1204</v>
      </c>
      <c r="B53" s="11" t="s">
        <v>79</v>
      </c>
      <c r="C53" s="20">
        <v>1</v>
      </c>
    </row>
    <row r="54" spans="1:3" x14ac:dyDescent="0.25">
      <c r="A54" s="187"/>
      <c r="B54" s="11" t="s">
        <v>82</v>
      </c>
      <c r="C54" s="20">
        <v>0</v>
      </c>
    </row>
    <row r="55" spans="1:3" x14ac:dyDescent="0.25">
      <c r="A55" s="185" t="s">
        <v>1205</v>
      </c>
      <c r="B55" s="11" t="s">
        <v>79</v>
      </c>
      <c r="C55" s="20">
        <v>8</v>
      </c>
    </row>
    <row r="56" spans="1:3" x14ac:dyDescent="0.25">
      <c r="A56" s="187"/>
      <c r="B56" s="11" t="s">
        <v>82</v>
      </c>
      <c r="C56" s="20">
        <v>2</v>
      </c>
    </row>
    <row r="57" spans="1:3" x14ac:dyDescent="0.25">
      <c r="A57" s="185" t="s">
        <v>1206</v>
      </c>
      <c r="B57" s="11" t="s">
        <v>79</v>
      </c>
      <c r="C57" s="20">
        <v>0</v>
      </c>
    </row>
    <row r="58" spans="1:3" x14ac:dyDescent="0.25">
      <c r="A58" s="187"/>
      <c r="B58" s="11" t="s">
        <v>82</v>
      </c>
      <c r="C58" s="20">
        <v>1</v>
      </c>
    </row>
    <row r="59" spans="1:3" x14ac:dyDescent="0.25">
      <c r="A59" s="185" t="s">
        <v>1207</v>
      </c>
      <c r="B59" s="11" t="s">
        <v>79</v>
      </c>
      <c r="C59" s="20">
        <v>4</v>
      </c>
    </row>
    <row r="60" spans="1:3" x14ac:dyDescent="0.25">
      <c r="A60" s="187"/>
      <c r="B60" s="11" t="s">
        <v>82</v>
      </c>
      <c r="C60" s="20">
        <v>4</v>
      </c>
    </row>
    <row r="61" spans="1:3" x14ac:dyDescent="0.25">
      <c r="A61" s="185" t="s">
        <v>615</v>
      </c>
      <c r="B61" s="11" t="s">
        <v>79</v>
      </c>
      <c r="C61" s="20">
        <v>3</v>
      </c>
    </row>
    <row r="62" spans="1:3" x14ac:dyDescent="0.25">
      <c r="A62" s="187"/>
      <c r="B62" s="11" t="s">
        <v>82</v>
      </c>
      <c r="C62" s="20">
        <v>0</v>
      </c>
    </row>
    <row r="63" spans="1:3" x14ac:dyDescent="0.25">
      <c r="A63" s="185" t="s">
        <v>1208</v>
      </c>
      <c r="B63" s="11" t="s">
        <v>79</v>
      </c>
      <c r="C63" s="20">
        <v>3</v>
      </c>
    </row>
    <row r="64" spans="1:3" x14ac:dyDescent="0.25">
      <c r="A64" s="187"/>
      <c r="B64" s="11" t="s">
        <v>82</v>
      </c>
      <c r="C64" s="20">
        <v>0</v>
      </c>
    </row>
    <row r="65" spans="1:3" x14ac:dyDescent="0.25">
      <c r="A65" s="199" t="s">
        <v>956</v>
      </c>
      <c r="B65" s="200"/>
      <c r="C65" s="27">
        <v>26</v>
      </c>
    </row>
    <row r="66" spans="1:3" x14ac:dyDescent="0.25">
      <c r="A66" s="16"/>
    </row>
  </sheetData>
  <sheetProtection algorithmName="SHA-512" hashValue="gAQnfroxn1nn9eXTzqDXibRPeyO7c3nfc4WSMM634Yxls+uR1q8i3mWKjeP3UCZTjxflO4VMCk5eEDT27Ua1mw==" saltValue="FaBMsmWvia1sT7TYth+so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8" t="s">
        <v>1222</v>
      </c>
      <c r="B5" s="30" t="s">
        <v>1223</v>
      </c>
      <c r="C5" s="12">
        <v>283</v>
      </c>
      <c r="D5" s="12">
        <v>7</v>
      </c>
      <c r="E5" s="12">
        <v>13</v>
      </c>
      <c r="F5" s="20">
        <v>0</v>
      </c>
    </row>
    <row r="6" spans="1:6" x14ac:dyDescent="0.25">
      <c r="A6" s="190"/>
      <c r="B6" s="30" t="s">
        <v>1224</v>
      </c>
      <c r="C6" s="12">
        <v>72</v>
      </c>
      <c r="D6" s="12">
        <v>8</v>
      </c>
      <c r="E6" s="12">
        <v>5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8" t="s">
        <v>1227</v>
      </c>
      <c r="B8" s="30" t="s">
        <v>1228</v>
      </c>
      <c r="C8" s="12">
        <v>5</v>
      </c>
      <c r="D8" s="12">
        <v>0</v>
      </c>
      <c r="E8" s="12">
        <v>6</v>
      </c>
      <c r="F8" s="20">
        <v>0</v>
      </c>
    </row>
    <row r="9" spans="1:6" x14ac:dyDescent="0.25">
      <c r="A9" s="189"/>
      <c r="B9" s="30" t="s">
        <v>1229</v>
      </c>
      <c r="C9" s="12">
        <v>0</v>
      </c>
      <c r="D9" s="12">
        <v>1</v>
      </c>
      <c r="E9" s="12">
        <v>0</v>
      </c>
      <c r="F9" s="20">
        <v>0</v>
      </c>
    </row>
    <row r="10" spans="1:6" ht="22.5" x14ac:dyDescent="0.25">
      <c r="A10" s="190"/>
      <c r="B10" s="30" t="s">
        <v>1230</v>
      </c>
      <c r="C10" s="12">
        <v>0</v>
      </c>
      <c r="D10" s="12">
        <v>0</v>
      </c>
      <c r="E10" s="12">
        <v>0</v>
      </c>
      <c r="F10" s="20">
        <v>0</v>
      </c>
    </row>
    <row r="11" spans="1:6" ht="22.5" x14ac:dyDescent="0.25">
      <c r="A11" s="188" t="s">
        <v>1231</v>
      </c>
      <c r="B11" s="30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189"/>
      <c r="B12" s="30" t="s">
        <v>1233</v>
      </c>
      <c r="C12" s="12">
        <v>3</v>
      </c>
      <c r="D12" s="12">
        <v>2</v>
      </c>
      <c r="E12" s="12">
        <v>1</v>
      </c>
      <c r="F12" s="20">
        <v>0</v>
      </c>
    </row>
    <row r="13" spans="1:6" ht="22.5" x14ac:dyDescent="0.25">
      <c r="A13" s="190"/>
      <c r="B13" s="30" t="s">
        <v>1234</v>
      </c>
      <c r="C13" s="12">
        <v>31</v>
      </c>
      <c r="D13" s="12">
        <v>6</v>
      </c>
      <c r="E13" s="12">
        <v>5</v>
      </c>
      <c r="F13" s="20">
        <v>2</v>
      </c>
    </row>
    <row r="14" spans="1:6" ht="22.5" x14ac:dyDescent="0.25">
      <c r="A14" s="10" t="s">
        <v>1235</v>
      </c>
      <c r="B14" s="30" t="s">
        <v>1236</v>
      </c>
      <c r="C14" s="12">
        <v>6</v>
      </c>
      <c r="D14" s="12">
        <v>0</v>
      </c>
      <c r="E14" s="12">
        <v>0</v>
      </c>
      <c r="F14" s="20">
        <v>0</v>
      </c>
    </row>
    <row r="15" spans="1:6" x14ac:dyDescent="0.25">
      <c r="A15" s="188" t="s">
        <v>1237</v>
      </c>
      <c r="B15" s="30" t="s">
        <v>1238</v>
      </c>
      <c r="C15" s="12">
        <v>982</v>
      </c>
      <c r="D15" s="12">
        <v>146</v>
      </c>
      <c r="E15" s="12">
        <v>58</v>
      </c>
      <c r="F15" s="20">
        <v>1</v>
      </c>
    </row>
    <row r="16" spans="1:6" x14ac:dyDescent="0.25">
      <c r="A16" s="189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89"/>
      <c r="B17" s="30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189"/>
      <c r="B18" s="30" t="s">
        <v>1241</v>
      </c>
      <c r="C18" s="12">
        <v>1</v>
      </c>
      <c r="D18" s="12">
        <v>0</v>
      </c>
      <c r="E18" s="12">
        <v>0</v>
      </c>
      <c r="F18" s="20">
        <v>0</v>
      </c>
    </row>
    <row r="19" spans="1:6" ht="22.5" x14ac:dyDescent="0.25">
      <c r="A19" s="190"/>
      <c r="B19" s="30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0</v>
      </c>
      <c r="D20" s="12">
        <v>0</v>
      </c>
      <c r="E20" s="12">
        <v>0</v>
      </c>
      <c r="F20" s="20">
        <v>0</v>
      </c>
    </row>
    <row r="21" spans="1:6" x14ac:dyDescent="0.2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199" t="s">
        <v>956</v>
      </c>
      <c r="B22" s="200"/>
      <c r="C22" s="27">
        <v>1383</v>
      </c>
      <c r="D22" s="27">
        <v>170</v>
      </c>
      <c r="E22" s="27">
        <v>88</v>
      </c>
      <c r="F22" s="27">
        <v>3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3</v>
      </c>
    </row>
    <row r="26" spans="1:6" x14ac:dyDescent="0.25">
      <c r="A26" s="19" t="s">
        <v>114</v>
      </c>
      <c r="B26" s="15"/>
      <c r="C26" s="20">
        <v>1</v>
      </c>
    </row>
    <row r="27" spans="1:6" x14ac:dyDescent="0.25">
      <c r="A27" s="19" t="s">
        <v>1080</v>
      </c>
      <c r="B27" s="15"/>
      <c r="C27" s="20">
        <v>2</v>
      </c>
    </row>
    <row r="28" spans="1:6" x14ac:dyDescent="0.25">
      <c r="A28" s="199" t="s">
        <v>956</v>
      </c>
      <c r="B28" s="200"/>
      <c r="C28" s="27">
        <v>6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39</v>
      </c>
    </row>
    <row r="33" spans="1:3" x14ac:dyDescent="0.25">
      <c r="A33" s="19" t="s">
        <v>1249</v>
      </c>
      <c r="B33" s="15"/>
      <c r="C33" s="20">
        <v>49</v>
      </c>
    </row>
    <row r="34" spans="1:3" x14ac:dyDescent="0.25">
      <c r="A34" s="19" t="s">
        <v>82</v>
      </c>
      <c r="B34" s="15"/>
      <c r="C34" s="20">
        <v>13</v>
      </c>
    </row>
    <row r="35" spans="1:3" x14ac:dyDescent="0.25">
      <c r="A35" s="199" t="s">
        <v>956</v>
      </c>
      <c r="B35" s="200"/>
      <c r="C35" s="27">
        <v>101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97</v>
      </c>
    </row>
    <row r="40" spans="1:3" x14ac:dyDescent="0.25">
      <c r="A40" s="19" t="s">
        <v>1252</v>
      </c>
      <c r="B40" s="15"/>
      <c r="C40" s="20">
        <v>98</v>
      </c>
    </row>
    <row r="41" spans="1:3" x14ac:dyDescent="0.25">
      <c r="A41" s="199" t="s">
        <v>956</v>
      </c>
      <c r="B41" s="200"/>
      <c r="C41" s="27">
        <v>195</v>
      </c>
    </row>
    <row r="42" spans="1:3" x14ac:dyDescent="0.25">
      <c r="A42" s="16"/>
    </row>
  </sheetData>
  <sheetProtection algorithmName="SHA-512" hashValue="HYAFU83WdV1XHVNWz1UbFgMk6idVn0B3EHZHFiGPmGxvW/4Z2t/BZw1AL24aO/veFFZYFAYP6rVzSvnZlOOoXA==" saltValue="m86XKlxys9Jse8OhubjYO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8" t="s">
        <v>1264</v>
      </c>
      <c r="B6" s="30" t="s">
        <v>1265</v>
      </c>
      <c r="C6" s="36">
        <v>2</v>
      </c>
      <c r="D6" s="36">
        <v>0</v>
      </c>
      <c r="E6" s="36">
        <v>0</v>
      </c>
      <c r="F6" s="36">
        <v>0</v>
      </c>
      <c r="G6" s="36">
        <v>0</v>
      </c>
      <c r="H6" s="36">
        <v>2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89"/>
      <c r="B7" s="30" t="s">
        <v>1048</v>
      </c>
      <c r="C7" s="36">
        <v>3</v>
      </c>
      <c r="D7" s="36">
        <v>0</v>
      </c>
      <c r="E7" s="36">
        <v>10</v>
      </c>
      <c r="F7" s="36">
        <v>0</v>
      </c>
      <c r="G7" s="36">
        <v>0</v>
      </c>
      <c r="H7" s="36">
        <v>8</v>
      </c>
      <c r="I7" s="36">
        <v>0</v>
      </c>
      <c r="J7" s="36">
        <v>0</v>
      </c>
      <c r="K7" s="36">
        <v>0</v>
      </c>
      <c r="L7" s="37">
        <v>0</v>
      </c>
    </row>
    <row r="8" spans="1:12" x14ac:dyDescent="0.25">
      <c r="A8" s="189"/>
      <c r="B8" s="30" t="s">
        <v>1266</v>
      </c>
      <c r="C8" s="36">
        <v>3</v>
      </c>
      <c r="D8" s="36">
        <v>0</v>
      </c>
      <c r="E8" s="36">
        <v>10</v>
      </c>
      <c r="F8" s="36">
        <v>0</v>
      </c>
      <c r="G8" s="36">
        <v>0</v>
      </c>
      <c r="H8" s="36">
        <v>8</v>
      </c>
      <c r="I8" s="36">
        <v>0</v>
      </c>
      <c r="J8" s="36">
        <v>0</v>
      </c>
      <c r="K8" s="36">
        <v>0</v>
      </c>
      <c r="L8" s="37">
        <v>0</v>
      </c>
    </row>
    <row r="9" spans="1:12" x14ac:dyDescent="0.25">
      <c r="A9" s="190"/>
      <c r="B9" s="30" t="s">
        <v>1267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8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89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89"/>
      <c r="B12" s="30" t="s">
        <v>1271</v>
      </c>
      <c r="C12" s="36">
        <v>1</v>
      </c>
      <c r="D12" s="36">
        <v>0</v>
      </c>
      <c r="E12" s="36">
        <v>2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89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89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89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89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89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89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89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89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89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89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189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89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89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89"/>
      <c r="B26" s="30" t="s">
        <v>1285</v>
      </c>
      <c r="C26" s="36">
        <v>0</v>
      </c>
      <c r="D26" s="36">
        <v>0</v>
      </c>
      <c r="E26" s="36">
        <v>3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189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89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89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89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89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89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89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89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89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89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89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89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89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89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89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89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89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89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89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89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89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89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89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89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89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89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89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89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89"/>
      <c r="B55" s="30" t="s">
        <v>1314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89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89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89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89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89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89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89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89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89"/>
      <c r="B64" s="30" t="s">
        <v>1323</v>
      </c>
      <c r="C64" s="36">
        <v>0</v>
      </c>
      <c r="D64" s="36">
        <v>0</v>
      </c>
      <c r="E64" s="36">
        <v>1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89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89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89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89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89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89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89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89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1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89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89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89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89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89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89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89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89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89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89"/>
      <c r="B82" s="30" t="s">
        <v>1341</v>
      </c>
      <c r="C82" s="36">
        <v>2</v>
      </c>
      <c r="D82" s="36">
        <v>0</v>
      </c>
      <c r="E82" s="36">
        <v>0</v>
      </c>
      <c r="F82" s="36">
        <v>0</v>
      </c>
      <c r="G82" s="36">
        <v>0</v>
      </c>
      <c r="H82" s="36">
        <v>3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189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89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89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89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89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89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89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89"/>
      <c r="B90" s="30" t="s">
        <v>1349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89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89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89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89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89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89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89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89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89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89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89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89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89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89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89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89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89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89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89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89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89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89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89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89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89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89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89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89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89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89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89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89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89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89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89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89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89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89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89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89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89"/>
      <c r="B131" s="30" t="s">
        <v>1390</v>
      </c>
      <c r="C131" s="36">
        <v>1</v>
      </c>
      <c r="D131" s="36">
        <v>0</v>
      </c>
      <c r="E131" s="36">
        <v>0</v>
      </c>
      <c r="F131" s="36">
        <v>0</v>
      </c>
      <c r="G131" s="36">
        <v>0</v>
      </c>
      <c r="H131" s="36">
        <v>1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89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89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89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89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89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89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89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89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89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89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89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89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89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89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89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89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1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89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89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89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89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89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89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89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89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89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89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89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89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89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89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89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89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89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89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89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89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89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89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89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89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89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89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89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89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89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89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89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89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89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89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89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89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89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89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89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89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89"/>
      <c r="B188" s="30" t="s">
        <v>1447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89"/>
      <c r="B189" s="30" t="s">
        <v>1448</v>
      </c>
      <c r="C189" s="36">
        <v>1</v>
      </c>
      <c r="D189" s="36">
        <v>0</v>
      </c>
      <c r="E189" s="36">
        <v>1</v>
      </c>
      <c r="F189" s="36">
        <v>0</v>
      </c>
      <c r="G189" s="36">
        <v>0</v>
      </c>
      <c r="H189" s="36">
        <v>1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89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89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89"/>
      <c r="B192" s="30" t="s">
        <v>1451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89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89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89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89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89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89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89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89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89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89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89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89"/>
      <c r="B204" s="30" t="s">
        <v>1463</v>
      </c>
      <c r="C204" s="36">
        <v>1</v>
      </c>
      <c r="D204" s="36">
        <v>0</v>
      </c>
      <c r="E204" s="36">
        <v>0</v>
      </c>
      <c r="F204" s="36">
        <v>0</v>
      </c>
      <c r="G204" s="36">
        <v>0</v>
      </c>
      <c r="H204" s="36">
        <v>1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89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89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89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89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89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89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89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89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89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89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89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89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89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89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89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89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89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89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89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89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89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89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89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89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89"/>
      <c r="B229" s="30" t="s">
        <v>1488</v>
      </c>
      <c r="C229" s="36">
        <v>0</v>
      </c>
      <c r="D229" s="36">
        <v>0</v>
      </c>
      <c r="E229" s="36">
        <v>1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89"/>
      <c r="B230" s="30" t="s">
        <v>1489</v>
      </c>
      <c r="C230" s="36">
        <v>0</v>
      </c>
      <c r="D230" s="36">
        <v>0</v>
      </c>
      <c r="E230" s="36">
        <v>1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89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89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89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89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89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89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89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89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89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89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89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89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89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89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89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89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89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89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89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89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89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89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89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89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89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89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89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89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89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89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90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8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89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89"/>
      <c r="B264" s="30" t="s">
        <v>1524</v>
      </c>
      <c r="C264" s="36">
        <v>1</v>
      </c>
      <c r="D264" s="36">
        <v>0</v>
      </c>
      <c r="E264" s="36">
        <v>4</v>
      </c>
      <c r="F264" s="36">
        <v>0</v>
      </c>
      <c r="G264" s="36">
        <v>0</v>
      </c>
      <c r="H264" s="36">
        <v>4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189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89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89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89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89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89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89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89"/>
      <c r="B272" s="30" t="s">
        <v>1532</v>
      </c>
      <c r="C272" s="36">
        <v>0</v>
      </c>
      <c r="D272" s="36">
        <v>0</v>
      </c>
      <c r="E272" s="36">
        <v>2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189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89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89"/>
      <c r="B275" s="30" t="s">
        <v>1534</v>
      </c>
      <c r="C275" s="36">
        <v>2</v>
      </c>
      <c r="D275" s="36">
        <v>0</v>
      </c>
      <c r="E275" s="36">
        <v>3</v>
      </c>
      <c r="F275" s="36">
        <v>0</v>
      </c>
      <c r="G275" s="36">
        <v>0</v>
      </c>
      <c r="H275" s="36">
        <v>2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89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89"/>
      <c r="B277" s="30" t="s">
        <v>1536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89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89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89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89"/>
      <c r="B281" s="30" t="s">
        <v>1540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1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89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89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89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89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89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1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89"/>
      <c r="B287" s="30" t="s">
        <v>926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89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89"/>
      <c r="B289" s="30" t="s">
        <v>1546</v>
      </c>
      <c r="C289" s="36">
        <v>0</v>
      </c>
      <c r="D289" s="36">
        <v>0</v>
      </c>
      <c r="E289" s="36">
        <v>2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25">
      <c r="A290" s="189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89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89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89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90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8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89"/>
      <c r="B296" s="30" t="s">
        <v>1554</v>
      </c>
      <c r="C296" s="36">
        <v>6</v>
      </c>
      <c r="D296" s="36">
        <v>0</v>
      </c>
      <c r="E296" s="36">
        <v>1</v>
      </c>
      <c r="F296" s="36">
        <v>0</v>
      </c>
      <c r="G296" s="36">
        <v>0</v>
      </c>
      <c r="H296" s="36">
        <v>5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89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89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89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2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89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2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89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89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89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89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189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1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89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89"/>
      <c r="B307" s="30" t="s">
        <v>980</v>
      </c>
      <c r="C307" s="36">
        <v>0</v>
      </c>
      <c r="D307" s="36">
        <v>0</v>
      </c>
      <c r="E307" s="36">
        <v>8</v>
      </c>
      <c r="F307" s="36">
        <v>0</v>
      </c>
      <c r="G307" s="36">
        <v>0</v>
      </c>
      <c r="H307" s="36">
        <v>1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89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89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89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90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K902vjDhdiE5PdCkdOXxpvH1QeniCIAtOxGxQ2m9FR40MFn07YWF4JV/+FKaSnhmAP3TNvipykdWPKT+yd/8rA==" saltValue="9LWcAm3I23ujJlijZUVU3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9"/>
      <c r="B7" s="11" t="s">
        <v>1574</v>
      </c>
      <c r="C7" s="12">
        <v>1</v>
      </c>
      <c r="D7" s="12">
        <v>2</v>
      </c>
      <c r="E7" s="13">
        <v>-0.5</v>
      </c>
    </row>
    <row r="8" spans="1:5" x14ac:dyDescent="0.25">
      <c r="A8" s="189"/>
      <c r="B8" s="11" t="s">
        <v>1575</v>
      </c>
      <c r="C8" s="12">
        <v>51</v>
      </c>
      <c r="D8" s="12">
        <v>20</v>
      </c>
      <c r="E8" s="13">
        <v>1.55</v>
      </c>
    </row>
    <row r="9" spans="1:5" x14ac:dyDescent="0.25">
      <c r="A9" s="189"/>
      <c r="B9" s="11" t="s">
        <v>1576</v>
      </c>
      <c r="C9" s="12">
        <v>0</v>
      </c>
      <c r="D9" s="12">
        <v>0</v>
      </c>
      <c r="E9" s="13">
        <v>0</v>
      </c>
    </row>
    <row r="10" spans="1:5" x14ac:dyDescent="0.25">
      <c r="A10" s="189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89"/>
      <c r="B11" s="11" t="s">
        <v>1578</v>
      </c>
      <c r="C11" s="12">
        <v>3</v>
      </c>
      <c r="D11" s="12">
        <v>10</v>
      </c>
      <c r="E11" s="13">
        <v>-0.7</v>
      </c>
    </row>
    <row r="12" spans="1:5" x14ac:dyDescent="0.25">
      <c r="A12" s="189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89"/>
      <c r="B13" s="11" t="s">
        <v>1580</v>
      </c>
      <c r="C13" s="12">
        <v>1</v>
      </c>
      <c r="D13" s="12">
        <v>0</v>
      </c>
      <c r="E13" s="13">
        <v>1</v>
      </c>
    </row>
    <row r="14" spans="1:5" x14ac:dyDescent="0.25">
      <c r="A14" s="189"/>
      <c r="B14" s="11" t="s">
        <v>1581</v>
      </c>
      <c r="C14" s="12">
        <v>6</v>
      </c>
      <c r="D14" s="12">
        <v>1</v>
      </c>
      <c r="E14" s="13">
        <v>5</v>
      </c>
    </row>
    <row r="15" spans="1:5" x14ac:dyDescent="0.25">
      <c r="A15" s="189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0"/>
      <c r="B16" s="11" t="s">
        <v>111</v>
      </c>
      <c r="C16" s="12">
        <v>28</v>
      </c>
      <c r="D16" s="12">
        <v>15</v>
      </c>
      <c r="E16" s="13">
        <v>0.86666666666666703</v>
      </c>
    </row>
    <row r="17" spans="1:1" x14ac:dyDescent="0.25">
      <c r="A17" s="16"/>
    </row>
  </sheetData>
  <sheetProtection algorithmName="SHA-512" hashValue="GiShsJ7ve10X5E3U5FjYXim8c0e2zEaGt6JoyLCYKEIqhP13EEoBdugq+NRKpUA5H91UmBSi9DpbLS9OPMEcBg==" saltValue="BzDXMkpa5OLPVeEXjdRN1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20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15</v>
      </c>
      <c r="D6" s="12">
        <v>0</v>
      </c>
      <c r="E6" s="13">
        <v>0</v>
      </c>
    </row>
    <row r="7" spans="1:5" ht="22.5" x14ac:dyDescent="0.25">
      <c r="A7" s="10" t="s">
        <v>1589</v>
      </c>
      <c r="B7" s="11" t="s">
        <v>1590</v>
      </c>
      <c r="C7" s="12">
        <v>0</v>
      </c>
      <c r="D7" s="12">
        <v>0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1</v>
      </c>
      <c r="E8" s="13">
        <v>-1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1</v>
      </c>
      <c r="D10" s="12">
        <v>1</v>
      </c>
      <c r="E10" s="13">
        <v>0</v>
      </c>
    </row>
    <row r="11" spans="1:5" ht="22.5" x14ac:dyDescent="0.25">
      <c r="A11" s="10" t="s">
        <v>1597</v>
      </c>
      <c r="B11" s="15"/>
      <c r="C11" s="12">
        <v>19</v>
      </c>
      <c r="D11" s="12">
        <v>23</v>
      </c>
      <c r="E11" s="13">
        <v>-0.173913043478261</v>
      </c>
    </row>
    <row r="12" spans="1:5" x14ac:dyDescent="0.25">
      <c r="A12" s="10" t="s">
        <v>1598</v>
      </c>
      <c r="B12" s="15"/>
      <c r="C12" s="12">
        <v>28</v>
      </c>
      <c r="D12" s="12">
        <v>0</v>
      </c>
      <c r="E12" s="13">
        <v>0</v>
      </c>
    </row>
    <row r="13" spans="1:5" x14ac:dyDescent="0.25">
      <c r="A13" s="188" t="s">
        <v>1599</v>
      </c>
      <c r="B13" s="11" t="s">
        <v>1600</v>
      </c>
      <c r="C13" s="12">
        <v>0</v>
      </c>
      <c r="D13" s="12">
        <v>0</v>
      </c>
      <c r="E13" s="13">
        <v>0</v>
      </c>
    </row>
    <row r="14" spans="1:5" x14ac:dyDescent="0.25">
      <c r="A14" s="190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5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6"/>
      <c r="B18" s="11" t="s">
        <v>1605</v>
      </c>
      <c r="C18" s="12">
        <v>123</v>
      </c>
      <c r="D18" s="12">
        <v>213</v>
      </c>
      <c r="E18" s="20">
        <v>34</v>
      </c>
    </row>
    <row r="19" spans="1:5" x14ac:dyDescent="0.25">
      <c r="A19" s="186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6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6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25">
      <c r="A22" s="186"/>
      <c r="B22" s="11" t="s">
        <v>983</v>
      </c>
      <c r="C22" s="12">
        <v>809</v>
      </c>
      <c r="D22" s="12">
        <v>1828</v>
      </c>
      <c r="E22" s="20">
        <v>0</v>
      </c>
    </row>
    <row r="23" spans="1:5" x14ac:dyDescent="0.25">
      <c r="A23" s="186"/>
      <c r="B23" s="11" t="s">
        <v>1609</v>
      </c>
      <c r="C23" s="12">
        <v>0</v>
      </c>
      <c r="D23" s="12">
        <v>1</v>
      </c>
      <c r="E23" s="20">
        <v>0</v>
      </c>
    </row>
    <row r="24" spans="1:5" x14ac:dyDescent="0.25">
      <c r="A24" s="186"/>
      <c r="B24" s="11" t="s">
        <v>1610</v>
      </c>
      <c r="C24" s="12">
        <v>0</v>
      </c>
      <c r="D24" s="12">
        <v>0</v>
      </c>
      <c r="E24" s="20">
        <v>0</v>
      </c>
    </row>
    <row r="25" spans="1:5" x14ac:dyDescent="0.25">
      <c r="A25" s="186"/>
      <c r="B25" s="11" t="s">
        <v>1611</v>
      </c>
      <c r="C25" s="12">
        <v>7</v>
      </c>
      <c r="D25" s="12">
        <v>27</v>
      </c>
      <c r="E25" s="20">
        <v>2</v>
      </c>
    </row>
    <row r="26" spans="1:5" x14ac:dyDescent="0.25">
      <c r="A26" s="186"/>
      <c r="B26" s="11" t="s">
        <v>1612</v>
      </c>
      <c r="C26" s="12">
        <v>38</v>
      </c>
      <c r="D26" s="12">
        <v>117</v>
      </c>
      <c r="E26" s="20">
        <v>0</v>
      </c>
    </row>
    <row r="27" spans="1:5" x14ac:dyDescent="0.25">
      <c r="A27" s="186"/>
      <c r="B27" s="11" t="s">
        <v>1613</v>
      </c>
      <c r="C27" s="12">
        <v>0</v>
      </c>
      <c r="D27" s="12">
        <v>0</v>
      </c>
      <c r="E27" s="20">
        <v>0</v>
      </c>
    </row>
    <row r="28" spans="1:5" x14ac:dyDescent="0.25">
      <c r="A28" s="186"/>
      <c r="B28" s="11" t="s">
        <v>1614</v>
      </c>
      <c r="C28" s="12">
        <v>226</v>
      </c>
      <c r="D28" s="12">
        <v>333</v>
      </c>
      <c r="E28" s="20">
        <v>5</v>
      </c>
    </row>
    <row r="29" spans="1:5" x14ac:dyDescent="0.25">
      <c r="A29" s="186"/>
      <c r="B29" s="11" t="s">
        <v>1615</v>
      </c>
      <c r="C29" s="12">
        <v>59</v>
      </c>
      <c r="D29" s="12">
        <v>80</v>
      </c>
      <c r="E29" s="20">
        <v>10</v>
      </c>
    </row>
    <row r="30" spans="1:5" x14ac:dyDescent="0.25">
      <c r="A30" s="187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HJQYLU5MHBjyQWISYZuvRKj/jPseRKKmWFXcX+AzzvTb6Qz8XdyywdkZxVseu0otOGzQGQq7o0X6ots6gJCV9A==" saltValue="p7bMFEy0q4ey36HwYiA+J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7D91-5DC6-43FD-8B45-E746D41D5CCF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8" customWidth="1"/>
    <col min="2" max="2" width="4.42578125" style="98" customWidth="1"/>
    <col min="3" max="3" width="18.5703125" style="98" customWidth="1"/>
    <col min="4" max="4" width="36.42578125" style="98" customWidth="1"/>
    <col min="5" max="5" width="18.5703125" style="98" customWidth="1"/>
    <col min="6" max="6" width="7.42578125" style="98" customWidth="1"/>
    <col min="7" max="7" width="2.570312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5703125" style="98" customWidth="1"/>
    <col min="17" max="17" width="11.42578125" style="98"/>
    <col min="18" max="19" width="12.85546875" style="98" customWidth="1"/>
    <col min="20" max="23" width="11.42578125" style="98"/>
    <col min="24" max="24" width="2.5703125" style="98" customWidth="1"/>
    <col min="25" max="25" width="6.425781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5703125" style="98" customWidth="1"/>
    <col min="33" max="38" width="11.42578125" style="98"/>
    <col min="39" max="39" width="14.5703125" style="98" customWidth="1"/>
    <col min="40" max="40" width="2.5703125" style="98" customWidth="1"/>
    <col min="41" max="41" width="11.42578125" style="98"/>
    <col min="42" max="44" width="19.42578125" style="98" customWidth="1"/>
    <col min="45" max="45" width="14.85546875" style="98" customWidth="1"/>
    <col min="46" max="46" width="2.570312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5703125" style="98" customWidth="1"/>
    <col min="56" max="56" width="11.42578125" style="98"/>
    <col min="57" max="59" width="13.85546875" style="98" customWidth="1"/>
    <col min="60" max="60" width="11.42578125" style="98"/>
    <col min="61" max="61" width="19.42578125" style="98" customWidth="1"/>
    <col min="62" max="62" width="2.570312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5703125" style="98" customWidth="1"/>
    <col min="70" max="70" width="6.5703125" style="98" customWidth="1"/>
    <col min="71" max="71" width="9" style="98" customWidth="1"/>
    <col min="72" max="73" width="6.140625" style="98" customWidth="1"/>
    <col min="74" max="74" width="6.5703125" style="98" customWidth="1"/>
    <col min="75" max="75" width="2.5703125" style="98" customWidth="1"/>
    <col min="76" max="76" width="21.140625" style="98" customWidth="1"/>
    <col min="77" max="80" width="11.42578125" style="98"/>
    <col min="81" max="81" width="16.42578125" style="98" customWidth="1"/>
    <col min="82" max="82" width="2.5703125" style="98" customWidth="1"/>
    <col min="83" max="83" width="17" style="98" customWidth="1"/>
    <col min="84" max="85" width="21.140625" style="98" customWidth="1"/>
    <col min="86" max="88" width="11.42578125" style="98"/>
    <col min="89" max="89" width="2.5703125" style="98" customWidth="1"/>
    <col min="90" max="90" width="15.140625" style="98" customWidth="1"/>
    <col min="91" max="91" width="8.425781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5" t="s">
        <v>1745</v>
      </c>
      <c r="D1" s="205"/>
      <c r="E1" s="205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1746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1"/>
    </row>
    <row r="3" spans="1:93" s="100" customFormat="1" ht="11.25" x14ac:dyDescent="0.2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4" t="s">
        <v>1079</v>
      </c>
      <c r="AW3" s="204"/>
      <c r="AX3" s="204"/>
      <c r="AY3" s="204"/>
      <c r="AZ3" s="204"/>
      <c r="BA3" s="204"/>
      <c r="CL3" s="101"/>
    </row>
    <row r="4" spans="1:93" s="102" customFormat="1" ht="21.75" customHeight="1" x14ac:dyDescent="0.2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7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8" t="s">
        <v>1757</v>
      </c>
      <c r="BT4" s="208" t="s">
        <v>1758</v>
      </c>
      <c r="BU4" s="208" t="s">
        <v>289</v>
      </c>
      <c r="BV4" s="209"/>
      <c r="BY4" s="210" t="s">
        <v>168</v>
      </c>
      <c r="BZ4" s="210"/>
      <c r="CA4" s="210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2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7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8" t="s">
        <v>111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02" customFormat="1" ht="14.25" customHeight="1" x14ac:dyDescent="0.2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7"/>
      <c r="AW6" s="206"/>
      <c r="AX6" s="206"/>
      <c r="AY6" s="206"/>
      <c r="AZ6" s="206"/>
      <c r="BA6" s="208"/>
      <c r="BE6" s="108" t="s">
        <v>113</v>
      </c>
      <c r="BF6" s="107" t="s">
        <v>114</v>
      </c>
      <c r="BG6" s="109" t="s">
        <v>1777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25">
      <c r="C7" s="115">
        <f>DatosGenerales!C8</f>
        <v>24243</v>
      </c>
      <c r="D7" s="116">
        <f>SUM(DatosGenerales!C15:C19)</f>
        <v>3392</v>
      </c>
      <c r="E7" s="115">
        <f>SUM(DatosGenerales!C12:C14)</f>
        <v>24379</v>
      </c>
      <c r="I7" s="117">
        <f>DatosGenerales!C31</f>
        <v>1771</v>
      </c>
      <c r="J7" s="116">
        <f>DatosGenerales!C32</f>
        <v>155</v>
      </c>
      <c r="K7" s="115">
        <f>SUM(DatosGenerales!C33:C34)</f>
        <v>163</v>
      </c>
      <c r="L7" s="116">
        <f>DatosGenerales!C36</f>
        <v>1254</v>
      </c>
      <c r="M7" s="115">
        <f>DatosGenerales!C95</f>
        <v>1083</v>
      </c>
      <c r="N7" s="118">
        <f>L7-M7</f>
        <v>171</v>
      </c>
      <c r="O7" s="118"/>
      <c r="Q7" s="117">
        <f>DatosGenerales!C36</f>
        <v>1254</v>
      </c>
      <c r="R7" s="116">
        <f>DatosGenerales!C49</f>
        <v>1852</v>
      </c>
      <c r="S7" s="116">
        <f>DatosGenerales!C50</f>
        <v>68</v>
      </c>
      <c r="T7" s="116">
        <f>DatosGenerales!C62</f>
        <v>34</v>
      </c>
      <c r="U7" s="116">
        <f>DatosGenerales!C78</f>
        <v>4</v>
      </c>
      <c r="V7" s="119">
        <f>SUM(Q7:U7)</f>
        <v>3212</v>
      </c>
      <c r="Z7" s="117">
        <f>SUM(DatosGenerales!C106,DatosGenerales!C107,DatosGenerales!C109)</f>
        <v>1413</v>
      </c>
      <c r="AA7" s="116">
        <f>SUM(DatosGenerales!C108,DatosGenerales!C110)</f>
        <v>250</v>
      </c>
      <c r="AB7" s="116">
        <f>DatosGenerales!C106</f>
        <v>1118</v>
      </c>
      <c r="AC7" s="119">
        <f>DatosGenerales!C107</f>
        <v>255</v>
      </c>
      <c r="AH7" s="117">
        <f>SUM(DatosGenerales!C115,DatosGenerales!C116,DatosGenerales!C118)</f>
        <v>70</v>
      </c>
      <c r="AI7" s="116">
        <f>SUM(DatosGenerales!C117,DatosGenerales!C119)</f>
        <v>20</v>
      </c>
      <c r="AJ7" s="116">
        <f>DatosGenerales!C115</f>
        <v>41</v>
      </c>
      <c r="AK7" s="119">
        <f>DatosGenerales!C116</f>
        <v>28</v>
      </c>
      <c r="AP7" s="117">
        <f>SUM(DatosGenerales!C135:C136)</f>
        <v>136</v>
      </c>
      <c r="AQ7" s="116">
        <f>SUM(DatosGenerales!C137:C138)</f>
        <v>0</v>
      </c>
      <c r="AR7" s="119">
        <f>SUM(DatosGenerales!C139:C140)</f>
        <v>3</v>
      </c>
      <c r="AV7" s="117">
        <f>DatosGenerales!C145</f>
        <v>0</v>
      </c>
      <c r="AW7" s="116">
        <f>DatosGenerales!C146</f>
        <v>127</v>
      </c>
      <c r="AX7" s="116">
        <f>DatosGenerales!C147</f>
        <v>11</v>
      </c>
      <c r="AY7" s="116">
        <f>DatosGenerales!C148</f>
        <v>4</v>
      </c>
      <c r="AZ7" s="116">
        <f>DatosGenerales!C149</f>
        <v>39</v>
      </c>
      <c r="BA7" s="119">
        <f>DatosGenerales!C150</f>
        <v>7</v>
      </c>
      <c r="BE7" s="117">
        <f>DatosGenerales!C151</f>
        <v>34</v>
      </c>
      <c r="BF7" s="116">
        <f>DatosGenerales!C152</f>
        <v>156</v>
      </c>
      <c r="BG7" s="119">
        <f>DatosGenerales!C154</f>
        <v>10</v>
      </c>
      <c r="BK7" s="117">
        <f>SUM(DatosGenerales!C297:C311)</f>
        <v>1806</v>
      </c>
      <c r="BL7" s="116">
        <f>SUM(DatosGenerales!C294:C296)</f>
        <v>12</v>
      </c>
      <c r="BM7" s="116">
        <f>SUM(DatosGenerales!C312:C344)</f>
        <v>332</v>
      </c>
      <c r="BN7" s="116">
        <f>SUM(DatosGenerales!C289)</f>
        <v>2</v>
      </c>
      <c r="BO7" s="116">
        <f>SUM(DatosGenerales!C356:C364)</f>
        <v>26</v>
      </c>
      <c r="BP7" s="116">
        <f>SUM(DatosGenerales!C286:C288)</f>
        <v>1</v>
      </c>
      <c r="BQ7" s="116">
        <f>SUM(DatosGenerales!C345:C355)</f>
        <v>2</v>
      </c>
      <c r="BR7" s="116">
        <f>SUM(DatosGenerales!C290:C292)</f>
        <v>49</v>
      </c>
      <c r="BS7" s="119">
        <f>SUM(DatosGenerales!C283:C285)</f>
        <v>16</v>
      </c>
      <c r="BT7" s="119">
        <f>SUM(DatosGenerales!C293)</f>
        <v>0</v>
      </c>
      <c r="BU7" s="119">
        <f>SUM(DatosGenerales!C365:C377)</f>
        <v>7</v>
      </c>
      <c r="BY7" s="117">
        <f>DatosGenerales!C246</f>
        <v>0</v>
      </c>
      <c r="BZ7" s="116">
        <f>DatosGenerales!C247</f>
        <v>0</v>
      </c>
      <c r="CA7" s="119">
        <f>DatosGenerales!C248</f>
        <v>76</v>
      </c>
      <c r="CF7" s="117">
        <f>DatosDiscapacidad!C5</f>
        <v>0</v>
      </c>
      <c r="CG7" s="119">
        <f>DatosDiscapacidad!C11</f>
        <v>19</v>
      </c>
      <c r="CM7" s="117">
        <f>DatosGenerales!C40</f>
        <v>3030</v>
      </c>
      <c r="CN7" s="119">
        <f>DatosGenerales!C41</f>
        <v>2064</v>
      </c>
    </row>
    <row r="8" spans="1:93" x14ac:dyDescent="0.25">
      <c r="B8" s="120"/>
    </row>
    <row r="11" spans="1:93" x14ac:dyDescent="0.25">
      <c r="R11" s="98" t="s">
        <v>1781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1782</v>
      </c>
    </row>
    <row r="22" spans="19:93" x14ac:dyDescent="0.2">
      <c r="BK22" s="122" t="s">
        <v>1783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1784</v>
      </c>
      <c r="BO38" s="129">
        <v>13</v>
      </c>
    </row>
    <row r="41" spans="62:67" x14ac:dyDescent="0.2">
      <c r="BK41" s="122" t="s">
        <v>1785</v>
      </c>
    </row>
    <row r="51" spans="63:74" x14ac:dyDescent="0.25">
      <c r="BK51" s="126" t="s">
        <v>1786</v>
      </c>
      <c r="BL51" s="126" t="s">
        <v>1786</v>
      </c>
      <c r="BM51" s="125"/>
    </row>
    <row r="52" spans="63:74" x14ac:dyDescent="0.2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SUM(DatosGenerales!C310,DatosGenerales!C299,DatosGenerales!C308)</f>
        <v>604</v>
      </c>
      <c r="BL53" s="127">
        <f>SUM(DatosGenerales!C311,DatosGenerales!C300,DatosGenerales!C309)</f>
        <v>574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1789</v>
      </c>
    </row>
    <row r="65" spans="63:71" x14ac:dyDescent="0.2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25">
      <c r="BK66" s="127">
        <f>SUM(DatosGenerales!C310:C311)</f>
        <v>32</v>
      </c>
      <c r="BL66" s="127">
        <f>SUM(DatosGenerales!C299:C300)</f>
        <v>610</v>
      </c>
      <c r="BM66" s="127">
        <f>SUM(DatosGenerales!C308:C309)</f>
        <v>536</v>
      </c>
      <c r="BN66" s="127"/>
      <c r="BO66" s="114"/>
      <c r="BP66" s="114"/>
      <c r="BQ66" s="114"/>
      <c r="BR66" s="114"/>
      <c r="BS66" s="114"/>
    </row>
  </sheetData>
  <sheetProtection algorithmName="SHA-512" hashValue="oj9kdao+JTUEaSaHDQNti1OANHODkUH3PT9LPM2a11a67cdwnIH7sD0kT2CEPE+TIv8KIMVGSDTvDbq+o2415g==" saltValue="9WbQ2/F8JYYBAoMlfP7KT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DDBB-9A7D-4C73-81EC-FCFD3D02C4EB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1" customWidth="1"/>
    <col min="2" max="2" width="7.85546875" style="131" customWidth="1"/>
    <col min="3" max="3" width="11.42578125" style="131"/>
    <col min="4" max="4" width="12" style="131" customWidth="1"/>
    <col min="5" max="5" width="51.42578125" style="131" customWidth="1"/>
    <col min="6" max="6" width="2.5703125" style="131" customWidth="1"/>
    <col min="7" max="7" width="7.85546875" style="131" customWidth="1"/>
    <col min="8" max="9" width="11.42578125" style="131"/>
    <col min="10" max="10" width="51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1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1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1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1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1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1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1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1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1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1.42578125" style="131" customWidth="1"/>
    <col min="61" max="61" width="2.5703125" style="131" customWidth="1"/>
    <col min="62" max="16384" width="11.42578125" style="131"/>
  </cols>
  <sheetData>
    <row r="1" spans="1:61" ht="18.75" customHeight="1" x14ac:dyDescent="0.2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8Sd/3u/arG2l5Etuhar6AxqKEuzCELvqKijJ6oiat30ZBesZSRkUY3ZKSX4qZV88+EZVXyYic6JFhpNMHCEbEw==" saltValue="k7AgAa6VnLSHRqJL6cngq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0212-8A44-4CF9-A25D-15701D609346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8" customWidth="1"/>
    <col min="2" max="2" width="4.42578125" style="98" customWidth="1"/>
    <col min="3" max="3" width="18.7109375" style="98" bestFit="1" customWidth="1"/>
    <col min="4" max="4" width="18" style="98" bestFit="1" customWidth="1"/>
    <col min="5" max="5" width="18.5703125" style="98" bestFit="1" customWidth="1"/>
    <col min="6" max="6" width="18.42578125" style="98" bestFit="1" customWidth="1"/>
    <col min="7" max="7" width="15.85546875" style="98" bestFit="1" customWidth="1"/>
    <col min="8" max="8" width="15.5703125" style="98" bestFit="1" customWidth="1"/>
    <col min="9" max="9" width="4.42578125" style="98" customWidth="1"/>
    <col min="10" max="10" width="2.5703125" style="98" customWidth="1"/>
    <col min="11" max="11" width="4.5703125" style="98" customWidth="1"/>
    <col min="12" max="12" width="7" style="98" bestFit="1" customWidth="1"/>
    <col min="13" max="13" width="16.7109375" style="98" bestFit="1" customWidth="1"/>
    <col min="14" max="14" width="17.140625" style="98" bestFit="1" customWidth="1"/>
    <col min="15" max="15" width="9.28515625" style="98" bestFit="1" customWidth="1"/>
    <col min="16" max="16" width="8.85546875" style="98" bestFit="1" customWidth="1"/>
    <col min="17" max="17" width="9.7109375" style="98" bestFit="1" customWidth="1"/>
    <col min="18" max="18" width="9" style="98" bestFit="1" customWidth="1"/>
    <col min="19" max="19" width="2.5703125" style="98" customWidth="1"/>
    <col min="20" max="20" width="4.5703125" style="98" customWidth="1"/>
    <col min="21" max="21" width="13.42578125" style="98" bestFit="1" customWidth="1"/>
    <col min="22" max="22" width="8.28515625" style="98" bestFit="1" customWidth="1"/>
    <col min="23" max="23" width="13.5703125" style="98" bestFit="1" customWidth="1"/>
    <col min="24" max="24" width="9" style="98" bestFit="1" customWidth="1"/>
    <col min="25" max="25" width="14.42578125" style="98" bestFit="1" customWidth="1"/>
    <col min="26" max="26" width="13.5703125" style="98" bestFit="1" customWidth="1"/>
    <col min="27" max="27" width="13" style="98" bestFit="1" customWidth="1"/>
    <col min="28" max="28" width="9" style="98" bestFit="1" customWidth="1"/>
    <col min="29" max="29" width="11.42578125" style="98" bestFit="1" customWidth="1"/>
    <col min="30" max="30" width="15.28515625" style="98" bestFit="1" customWidth="1"/>
    <col min="31" max="31" width="3.42578125" style="98" bestFit="1" customWidth="1"/>
    <col min="32" max="32" width="2.5703125" style="98" customWidth="1"/>
    <col min="33" max="33" width="4.5703125" style="98" customWidth="1"/>
    <col min="34" max="34" width="13.85546875" style="98" customWidth="1"/>
    <col min="35" max="35" width="13.5703125" style="98" bestFit="1" customWidth="1"/>
    <col min="36" max="36" width="11.85546875" style="98" bestFit="1" customWidth="1"/>
    <col min="37" max="37" width="13.140625" style="98" bestFit="1" customWidth="1"/>
    <col min="38" max="38" width="10.85546875" style="98" bestFit="1" customWidth="1"/>
    <col min="39" max="39" width="10.5703125" style="98" bestFit="1" customWidth="1"/>
    <col min="40" max="40" width="17.28515625" style="98" bestFit="1" customWidth="1"/>
    <col min="41" max="41" width="4.140625" style="98" bestFit="1" customWidth="1"/>
    <col min="42" max="42" width="3.85546875" style="98" bestFit="1" customWidth="1"/>
    <col min="43" max="43" width="17.85546875" style="98" bestFit="1" customWidth="1"/>
    <col min="44" max="44" width="10.85546875" style="98" bestFit="1" customWidth="1"/>
    <col min="45" max="45" width="13.85546875" style="98" customWidth="1"/>
    <col min="46" max="46" width="11.140625" style="98" bestFit="1" customWidth="1"/>
    <col min="47" max="47" width="11.28515625" style="98" bestFit="1" customWidth="1"/>
    <col min="48" max="48" width="11.140625" style="98" bestFit="1" customWidth="1"/>
    <col min="49" max="49" width="11.7109375" style="98" customWidth="1"/>
    <col min="50" max="50" width="10.28515625" style="98" customWidth="1"/>
    <col min="51" max="51" width="10.140625" style="98" customWidth="1"/>
    <col min="52" max="52" width="10.28515625" style="98" customWidth="1"/>
    <col min="53" max="53" width="10" style="98" customWidth="1"/>
    <col min="54" max="54" width="10.7109375" style="98" customWidth="1"/>
    <col min="55" max="55" width="10.42578125" style="98" customWidth="1"/>
    <col min="56" max="56" width="18.5703125" style="98" customWidth="1"/>
    <col min="57" max="57" width="14" style="98" bestFit="1" customWidth="1"/>
    <col min="58" max="58" width="15.85546875" style="98" customWidth="1"/>
    <col min="59" max="59" width="13.5703125" style="98" customWidth="1"/>
    <col min="60" max="61" width="13.85546875" style="98" customWidth="1"/>
    <col min="62" max="62" width="13" style="98" bestFit="1" customWidth="1"/>
    <col min="63" max="63" width="14" style="98" bestFit="1" customWidth="1"/>
    <col min="64" max="64" width="15.5703125" style="98" customWidth="1"/>
    <col min="65" max="65" width="25" style="98" bestFit="1" customWidth="1"/>
    <col min="66" max="66" width="32.140625" style="98" bestFit="1" customWidth="1"/>
    <col min="67" max="67" width="4.85546875" style="98" bestFit="1" customWidth="1"/>
    <col min="68" max="16384" width="11.42578125" style="98"/>
  </cols>
  <sheetData>
    <row r="1" spans="1:65" ht="19.7" customHeight="1" x14ac:dyDescent="0.2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" customHeight="1" x14ac:dyDescent="0.25">
      <c r="I2" s="101"/>
      <c r="U2" s="101"/>
      <c r="V2" s="101"/>
    </row>
    <row r="3" spans="1:65" s="100" customFormat="1" ht="14.85" customHeight="1" x14ac:dyDescent="0.2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2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11"/>
      <c r="R4" s="211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11"/>
      <c r="AK4" s="211"/>
      <c r="AL4" s="211"/>
      <c r="AM4" s="211"/>
      <c r="AN4" s="211"/>
      <c r="AO4" s="211"/>
      <c r="AP4" s="211"/>
      <c r="AQ4" s="211"/>
      <c r="AR4" s="211"/>
      <c r="AT4" s="203" t="s">
        <v>1810</v>
      </c>
      <c r="AU4" s="203"/>
      <c r="AV4" s="211"/>
      <c r="AW4" s="211"/>
      <c r="AX4" s="211"/>
      <c r="AY4" s="211"/>
      <c r="AZ4" s="211"/>
      <c r="BA4" s="211"/>
      <c r="BB4" s="211"/>
      <c r="BC4" s="134"/>
      <c r="BD4" s="134"/>
      <c r="BE4" s="203" t="s">
        <v>1811</v>
      </c>
      <c r="BF4" s="211"/>
      <c r="BG4" s="211"/>
      <c r="BH4" s="211"/>
      <c r="BI4" s="211"/>
      <c r="BJ4" s="134"/>
      <c r="BK4" s="134"/>
      <c r="BL4" s="134"/>
    </row>
    <row r="5" spans="1:65" s="102" customFormat="1" ht="14.25" customHeight="1" x14ac:dyDescent="0.25">
      <c r="I5" s="98"/>
      <c r="AF5" s="100"/>
      <c r="AQ5" s="100"/>
    </row>
    <row r="6" spans="1:65" s="102" customFormat="1" ht="14.25" customHeight="1" x14ac:dyDescent="0.25">
      <c r="C6" s="224" t="s">
        <v>245</v>
      </c>
      <c r="D6" s="135" t="s">
        <v>20</v>
      </c>
      <c r="E6" s="227" t="s">
        <v>114</v>
      </c>
      <c r="F6" s="228"/>
      <c r="G6" s="135" t="s">
        <v>1012</v>
      </c>
      <c r="I6" s="98"/>
      <c r="L6" s="229" t="s">
        <v>82</v>
      </c>
      <c r="M6" s="230" t="s">
        <v>1812</v>
      </c>
      <c r="N6" s="230" t="s">
        <v>1813</v>
      </c>
      <c r="O6" s="212" t="s">
        <v>1005</v>
      </c>
      <c r="P6" s="212"/>
      <c r="Q6" s="212" t="s">
        <v>1008</v>
      </c>
      <c r="R6" s="212"/>
      <c r="AF6" s="100"/>
      <c r="AQ6" s="100"/>
    </row>
    <row r="7" spans="1:65" s="102" customFormat="1" ht="35.25" customHeight="1" x14ac:dyDescent="0.25">
      <c r="C7" s="225"/>
      <c r="D7" s="136"/>
      <c r="E7" s="137" t="s">
        <v>1010</v>
      </c>
      <c r="F7" s="138" t="s">
        <v>1011</v>
      </c>
      <c r="G7" s="136"/>
      <c r="I7" s="98"/>
      <c r="L7" s="229"/>
      <c r="M7" s="230"/>
      <c r="N7" s="230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3" t="s">
        <v>1666</v>
      </c>
      <c r="AU7" s="214"/>
      <c r="AV7" s="213" t="s">
        <v>1816</v>
      </c>
      <c r="AW7" s="214" t="s">
        <v>1816</v>
      </c>
      <c r="AX7" s="213" t="s">
        <v>1817</v>
      </c>
      <c r="AY7" s="214" t="s">
        <v>1817</v>
      </c>
      <c r="AZ7" s="213" t="s">
        <v>1818</v>
      </c>
      <c r="BA7" s="214" t="s">
        <v>1818</v>
      </c>
      <c r="BB7" s="213" t="s">
        <v>1819</v>
      </c>
      <c r="BC7" s="214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21" x14ac:dyDescent="0.25">
      <c r="C8" s="226"/>
      <c r="D8" s="143">
        <f>DatosMenores!C65</f>
        <v>692</v>
      </c>
      <c r="E8" s="143">
        <f>DatosMenores!C66</f>
        <v>10</v>
      </c>
      <c r="F8" s="144">
        <f>DatosMenores!C67</f>
        <v>270</v>
      </c>
      <c r="G8" s="145">
        <f>DatosMenores!C68</f>
        <v>33</v>
      </c>
      <c r="H8" s="102"/>
      <c r="I8" s="98"/>
      <c r="L8" s="115">
        <f>DatosMenores!C55</f>
        <v>5</v>
      </c>
      <c r="M8" s="116">
        <f>DatosMenores!C56</f>
        <v>134</v>
      </c>
      <c r="N8" s="116">
        <f>DatosMenores!C57</f>
        <v>82</v>
      </c>
      <c r="O8" s="116">
        <f>DatosMenores!C58</f>
        <v>0</v>
      </c>
      <c r="P8" s="115">
        <f>DatosMenores!C59</f>
        <v>0</v>
      </c>
      <c r="Q8" s="116">
        <f>DatosMenores!C60</f>
        <v>21</v>
      </c>
      <c r="R8" s="115">
        <f>DatosMenores!C61</f>
        <v>0</v>
      </c>
      <c r="U8" s="115">
        <f>DatosMenores!C33</f>
        <v>171</v>
      </c>
      <c r="V8" s="116">
        <f>SUM(DatosMenores!C34:C37)</f>
        <v>16</v>
      </c>
      <c r="W8" s="116">
        <f>DatosMenores!C38</f>
        <v>8</v>
      </c>
      <c r="X8" s="116">
        <f>DatosMenores!C39</f>
        <v>48</v>
      </c>
      <c r="Y8" s="116">
        <f>DatosMenores!C40</f>
        <v>26</v>
      </c>
      <c r="Z8" s="116">
        <f>DatosMenores!D41</f>
        <v>0</v>
      </c>
      <c r="AA8" s="116">
        <f>DatosMenores!C42</f>
        <v>0</v>
      </c>
      <c r="AB8" s="116">
        <f>DatosMenores!C43</f>
        <v>4</v>
      </c>
      <c r="AC8" s="116">
        <f>DatosMenores!C44</f>
        <v>22</v>
      </c>
      <c r="AD8" s="116">
        <f>DatosMenores!C45</f>
        <v>0</v>
      </c>
      <c r="AE8" s="115">
        <f>DatosMenores!C46</f>
        <v>0</v>
      </c>
      <c r="AG8" s="100"/>
      <c r="AI8" s="117">
        <f>DatosMenores!C7</f>
        <v>1</v>
      </c>
      <c r="AJ8" s="116">
        <f>DatosMenores!C8</f>
        <v>64</v>
      </c>
      <c r="AK8" s="116">
        <f>DatosMenores!C9</f>
        <v>10</v>
      </c>
      <c r="AL8" s="116">
        <f>DatosMenores!C10</f>
        <v>17</v>
      </c>
      <c r="AM8" s="116">
        <f>DatosMenores!C11</f>
        <v>21</v>
      </c>
      <c r="AN8" s="115">
        <f>DatosMenores!C12</f>
        <v>23</v>
      </c>
      <c r="AO8" s="116">
        <f>DatosMenores!C13</f>
        <v>28</v>
      </c>
      <c r="AP8" s="116">
        <f>DatosMenores!C14</f>
        <v>23</v>
      </c>
      <c r="AQ8" s="115">
        <f>DatosMenores!C15</f>
        <v>0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115</v>
      </c>
      <c r="BG8" s="116">
        <f>DatosMenores!C107</f>
        <v>19</v>
      </c>
      <c r="BH8" s="116">
        <f>DatosMenores!C108</f>
        <v>0</v>
      </c>
      <c r="BI8" s="116">
        <f>DatosMenores!C109</f>
        <v>0</v>
      </c>
      <c r="BJ8" s="115">
        <f>DatosMenores!C110</f>
        <v>0</v>
      </c>
      <c r="BK8" s="116">
        <f>DatosMenores!C111</f>
        <v>1</v>
      </c>
      <c r="BL8" s="116">
        <f>DatosMenores!C112</f>
        <v>12</v>
      </c>
      <c r="BM8" s="102"/>
    </row>
    <row r="9" spans="1:65" ht="21" x14ac:dyDescent="0.25">
      <c r="B9" s="120"/>
      <c r="C9" s="215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184</v>
      </c>
      <c r="AU9" s="145">
        <f>DatosMenores!C87</f>
        <v>123</v>
      </c>
      <c r="AV9" s="145">
        <f>DatosMenores!C88</f>
        <v>1</v>
      </c>
      <c r="AW9" s="145">
        <f>DatosMenores!C89</f>
        <v>1</v>
      </c>
      <c r="AX9" s="145">
        <f>DatosMenores!C90</f>
        <v>115</v>
      </c>
      <c r="AY9" s="145">
        <f>DatosMenores!C91</f>
        <v>113</v>
      </c>
      <c r="AZ9" s="145">
        <f>DatosMenores!C92</f>
        <v>0</v>
      </c>
      <c r="BA9" s="145">
        <f>DatosMenores!C93</f>
        <v>0</v>
      </c>
      <c r="BB9" s="145">
        <f>DatosMenores!C94</f>
        <v>16</v>
      </c>
      <c r="BC9" s="145">
        <f>DatosMenores!C95</f>
        <v>2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31.5" x14ac:dyDescent="0.25">
      <c r="C10" s="216"/>
      <c r="D10" s="149">
        <f>DatosMenores!C69</f>
        <v>96</v>
      </c>
      <c r="E10" s="149">
        <f>DatosMenores!C70</f>
        <v>0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25">
      <c r="C11" s="217" t="s">
        <v>1017</v>
      </c>
      <c r="D11" s="135" t="s">
        <v>1018</v>
      </c>
      <c r="E11" s="220" t="s">
        <v>1822</v>
      </c>
      <c r="F11" s="221"/>
      <c r="G11" s="221"/>
      <c r="H11" s="135" t="s">
        <v>1012</v>
      </c>
      <c r="AI11" s="117">
        <f>DatosMenores!C16</f>
        <v>0</v>
      </c>
      <c r="AJ11" s="116">
        <f>DatosMenores!C17</f>
        <v>2</v>
      </c>
      <c r="AK11" s="116">
        <f>DatosMenores!C18</f>
        <v>18</v>
      </c>
      <c r="AL11" s="116">
        <f>DatosMenores!C19</f>
        <v>22</v>
      </c>
      <c r="AM11" s="116">
        <f>DatosMenores!C20</f>
        <v>5</v>
      </c>
      <c r="AN11" s="116">
        <f>DatosMenores!C21</f>
        <v>4</v>
      </c>
      <c r="AO11" s="116">
        <f>DatosMenores!C23</f>
        <v>0</v>
      </c>
      <c r="AP11" s="116">
        <f>DatosMenores!C24</f>
        <v>0</v>
      </c>
      <c r="AQ11" s="116">
        <f>DatosMenores!C25</f>
        <v>4</v>
      </c>
      <c r="AR11" s="115">
        <f>DatosMenores!C26</f>
        <v>7</v>
      </c>
      <c r="AT11" s="213" t="s">
        <v>1677</v>
      </c>
      <c r="AU11" s="214" t="s">
        <v>1677</v>
      </c>
      <c r="AV11" s="213" t="s">
        <v>1678</v>
      </c>
      <c r="AW11" s="214" t="s">
        <v>1678</v>
      </c>
      <c r="AX11" s="222" t="s">
        <v>1679</v>
      </c>
      <c r="AY11" s="222" t="s">
        <v>1680</v>
      </c>
    </row>
    <row r="12" spans="1:65" ht="21" x14ac:dyDescent="0.25">
      <c r="C12" s="218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3"/>
      <c r="AY12" s="223"/>
    </row>
    <row r="13" spans="1:65" ht="12.75" customHeight="1" x14ac:dyDescent="0.25">
      <c r="C13" s="219"/>
      <c r="D13" s="152">
        <f>DatosMenores!C72</f>
        <v>293</v>
      </c>
      <c r="E13" s="153">
        <f>DatosMenores!C73</f>
        <v>66</v>
      </c>
      <c r="F13" s="119">
        <f>DatosMenores!C74</f>
        <v>8</v>
      </c>
      <c r="G13" s="119">
        <f>DatosMenores!C75</f>
        <v>107</v>
      </c>
      <c r="H13" s="154">
        <f>DatosMenores!C76</f>
        <v>96</v>
      </c>
      <c r="AT13" s="145">
        <f>DatosMenores!C96</f>
        <v>6</v>
      </c>
      <c r="AU13" s="145">
        <f>DatosMenores!C97</f>
        <v>0</v>
      </c>
      <c r="AV13" s="145">
        <f>DatosMenores!C98</f>
        <v>0</v>
      </c>
      <c r="AW13" s="145">
        <f>DatosMenores!C99</f>
        <v>0</v>
      </c>
      <c r="AX13" s="145">
        <f>DatosMenores!C100</f>
        <v>22</v>
      </c>
      <c r="AY13" s="145">
        <f>DatosMenores!C101</f>
        <v>0</v>
      </c>
    </row>
  </sheetData>
  <sheetProtection algorithmName="SHA-512" hashValue="R49EjiZd7t623L70cXBinB11fjDHgBr0Ce/EmLQ2Od5W2dw66HZVEv5RrxBwCGj3mBakIEgw7b0xk9/+KEPzCQ==" saltValue="FgoIsCwnbygIXTihfWZo0g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3305-8D20-4421-B72E-C52DF55DFB48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customWidth="1"/>
    <col min="20" max="20" width="7.85546875" style="159" customWidth="1"/>
    <col min="21" max="22" width="11.42578125" style="159"/>
    <col min="23" max="23" width="51.42578125" style="159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1829</v>
      </c>
      <c r="D4" s="165">
        <f>DatosViolenciaDoméstica!C5</f>
        <v>9</v>
      </c>
      <c r="F4" s="164" t="s">
        <v>1830</v>
      </c>
      <c r="G4" s="166">
        <f>DatosViolenciaDoméstica!E67</f>
        <v>23</v>
      </c>
      <c r="H4" s="167"/>
    </row>
    <row r="5" spans="1:30" x14ac:dyDescent="0.2">
      <c r="C5" s="164" t="s">
        <v>13</v>
      </c>
      <c r="D5" s="165">
        <f>DatosViolenciaDoméstica!C6</f>
        <v>322</v>
      </c>
      <c r="F5" s="164" t="s">
        <v>1831</v>
      </c>
      <c r="G5" s="168">
        <f>DatosViolenciaDoméstica!F67</f>
        <v>139</v>
      </c>
      <c r="H5" s="167"/>
    </row>
    <row r="6" spans="1:30" x14ac:dyDescent="0.2">
      <c r="C6" s="164" t="s">
        <v>1832</v>
      </c>
      <c r="D6" s="165">
        <f>DatosViolenciaDoméstica!C7</f>
        <v>95</v>
      </c>
    </row>
    <row r="7" spans="1:30" x14ac:dyDescent="0.2">
      <c r="C7" s="164" t="s">
        <v>60</v>
      </c>
      <c r="D7" s="165">
        <f>DatosViolenciaDoméstica!C8</f>
        <v>0</v>
      </c>
    </row>
    <row r="8" spans="1:30" x14ac:dyDescent="0.2">
      <c r="C8" s="164" t="s">
        <v>1833</v>
      </c>
      <c r="D8" s="165">
        <f>DatosViolenciaDoméstica!C9</f>
        <v>2</v>
      </c>
    </row>
    <row r="9" spans="1:30" x14ac:dyDescent="0.2">
      <c r="C9" s="164" t="s">
        <v>1834</v>
      </c>
      <c r="D9" s="165">
        <f>SUM(DatosViolenciaDoméstica!C10:C11)</f>
        <v>1</v>
      </c>
    </row>
    <row r="21" spans="6:32" x14ac:dyDescent="0.2">
      <c r="F21" s="169"/>
      <c r="G21" s="169"/>
    </row>
    <row r="22" spans="6:32" s="169" customFormat="1" ht="12.75" customHeight="1" x14ac:dyDescent="0.2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">
      <c r="AB24" s="157"/>
    </row>
    <row r="25" spans="6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N5RwOUjdn5oQdSnD3NXTj3gp8QD7uH/kAK3zjXHO/T181tyKLhXFeMhzPDOfnY2PnJVwWM+ECqX+w27O9F+lZw==" saltValue="SEQvi9IxsJK30KRlbvJiC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8BCD-6A9C-474A-A7A5-32D3D15F55F8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hidden="1" customWidth="1"/>
    <col min="20" max="20" width="7.85546875" style="159" hidden="1" customWidth="1"/>
    <col min="21" max="22" width="0" style="159" hidden="1" customWidth="1"/>
    <col min="23" max="23" width="51.42578125" style="159" hidden="1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13</v>
      </c>
      <c r="D4" s="165">
        <f>DatosViolenciaGénero!C7</f>
        <v>1603</v>
      </c>
      <c r="F4" s="164" t="s">
        <v>1830</v>
      </c>
      <c r="G4" s="166">
        <f>DatosViolenciaGénero!E82</f>
        <v>52</v>
      </c>
      <c r="H4" s="167"/>
    </row>
    <row r="5" spans="1:30" x14ac:dyDescent="0.2">
      <c r="C5" s="164" t="s">
        <v>40</v>
      </c>
      <c r="D5" s="165">
        <f>DatosViolenciaGénero!C5</f>
        <v>632</v>
      </c>
      <c r="F5" s="164" t="s">
        <v>1831</v>
      </c>
      <c r="G5" s="166">
        <f>DatosViolenciaGénero!F82</f>
        <v>465</v>
      </c>
      <c r="H5" s="167"/>
    </row>
    <row r="6" spans="1:30" x14ac:dyDescent="0.2">
      <c r="C6" s="164" t="s">
        <v>1832</v>
      </c>
      <c r="D6" s="174">
        <f>DatosViolenciaGénero!C8</f>
        <v>379</v>
      </c>
    </row>
    <row r="7" spans="1:30" x14ac:dyDescent="0.2">
      <c r="C7" s="164" t="s">
        <v>60</v>
      </c>
      <c r="D7" s="174">
        <f>DatosViolenciaGénero!C9</f>
        <v>3</v>
      </c>
    </row>
    <row r="8" spans="1:30" x14ac:dyDescent="0.2">
      <c r="C8" s="164" t="s">
        <v>1836</v>
      </c>
      <c r="D8" s="165">
        <f>DatosViolenciaGénero!C11</f>
        <v>2</v>
      </c>
    </row>
    <row r="9" spans="1:30" x14ac:dyDescent="0.2">
      <c r="C9" s="164" t="s">
        <v>1837</v>
      </c>
      <c r="D9" s="165">
        <f>DatosViolenciaGénero!C12</f>
        <v>3</v>
      </c>
    </row>
    <row r="10" spans="1:30" x14ac:dyDescent="0.2">
      <c r="C10" s="164" t="s">
        <v>1829</v>
      </c>
      <c r="D10" s="174">
        <f>DatosViolenciaGénero!C6</f>
        <v>74</v>
      </c>
    </row>
    <row r="11" spans="1:30" x14ac:dyDescent="0.2">
      <c r="C11" s="164" t="s">
        <v>1833</v>
      </c>
      <c r="D11" s="174">
        <f>DatosViolenciaGénero!C10</f>
        <v>1</v>
      </c>
    </row>
    <row r="20" spans="3:32" x14ac:dyDescent="0.2">
      <c r="C20" s="169"/>
      <c r="D20" s="169"/>
    </row>
    <row r="21" spans="3:32" x14ac:dyDescent="0.2">
      <c r="C21" s="170"/>
      <c r="D21" s="170"/>
    </row>
    <row r="22" spans="3:32" s="169" customFormat="1" ht="12.75" customHeight="1" x14ac:dyDescent="0.2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">
      <c r="AB24" s="157"/>
    </row>
    <row r="25" spans="3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ZvNEWs1qUxL5sAn2Glws4sZBKBZG0aqbVjSEmrXfFvly7ta7N0P8MzPgRhz3CG/07YY/y0IJnoLA/G8QAujoVA==" saltValue="kkn3bCSxJlPXofbcmjeuK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8" t="s">
        <v>18</v>
      </c>
      <c r="B7" s="11" t="s">
        <v>19</v>
      </c>
      <c r="C7" s="12">
        <v>8321</v>
      </c>
      <c r="D7" s="12">
        <v>6114</v>
      </c>
      <c r="E7" s="13">
        <v>0.36097481190709801</v>
      </c>
    </row>
    <row r="8" spans="1:5" x14ac:dyDescent="0.25">
      <c r="A8" s="189"/>
      <c r="B8" s="11" t="s">
        <v>20</v>
      </c>
      <c r="C8" s="12">
        <v>24243</v>
      </c>
      <c r="D8" s="12">
        <v>27148</v>
      </c>
      <c r="E8" s="13">
        <v>-0.10700604096066001</v>
      </c>
    </row>
    <row r="9" spans="1:5" x14ac:dyDescent="0.25">
      <c r="A9" s="189"/>
      <c r="B9" s="11" t="s">
        <v>21</v>
      </c>
      <c r="C9" s="12">
        <v>23368</v>
      </c>
      <c r="D9" s="12">
        <v>23220</v>
      </c>
      <c r="E9" s="13">
        <v>6.3738156761412599E-3</v>
      </c>
    </row>
    <row r="10" spans="1:5" x14ac:dyDescent="0.25">
      <c r="A10" s="189"/>
      <c r="B10" s="11" t="s">
        <v>22</v>
      </c>
      <c r="C10" s="12">
        <v>288</v>
      </c>
      <c r="D10" s="12">
        <v>308</v>
      </c>
      <c r="E10" s="13">
        <v>-6.4935064935064901E-2</v>
      </c>
    </row>
    <row r="11" spans="1:5" x14ac:dyDescent="0.25">
      <c r="A11" s="190"/>
      <c r="B11" s="11" t="s">
        <v>23</v>
      </c>
      <c r="C11" s="12">
        <v>6318</v>
      </c>
      <c r="D11" s="12">
        <v>8321</v>
      </c>
      <c r="E11" s="13">
        <v>-0.24071626006489599</v>
      </c>
    </row>
    <row r="12" spans="1:5" x14ac:dyDescent="0.25">
      <c r="A12" s="188" t="s">
        <v>24</v>
      </c>
      <c r="B12" s="11" t="s">
        <v>25</v>
      </c>
      <c r="C12" s="12">
        <v>8059</v>
      </c>
      <c r="D12" s="12">
        <v>8036</v>
      </c>
      <c r="E12" s="13">
        <v>2.86212045793927E-3</v>
      </c>
    </row>
    <row r="13" spans="1:5" x14ac:dyDescent="0.25">
      <c r="A13" s="189"/>
      <c r="B13" s="11" t="s">
        <v>26</v>
      </c>
      <c r="C13" s="12">
        <v>4047</v>
      </c>
      <c r="D13" s="12">
        <v>4395</v>
      </c>
      <c r="E13" s="13">
        <v>-7.9180887372013703E-2</v>
      </c>
    </row>
    <row r="14" spans="1:5" x14ac:dyDescent="0.25">
      <c r="A14" s="190"/>
      <c r="B14" s="11" t="s">
        <v>27</v>
      </c>
      <c r="C14" s="12">
        <v>12273</v>
      </c>
      <c r="D14" s="12">
        <v>10412</v>
      </c>
      <c r="E14" s="13">
        <v>0.178736073761045</v>
      </c>
    </row>
    <row r="15" spans="1:5" x14ac:dyDescent="0.25">
      <c r="A15" s="188" t="s">
        <v>28</v>
      </c>
      <c r="B15" s="11" t="s">
        <v>29</v>
      </c>
      <c r="C15" s="12">
        <v>955</v>
      </c>
      <c r="D15" s="12">
        <v>1045</v>
      </c>
      <c r="E15" s="13">
        <v>-8.6124401913875603E-2</v>
      </c>
    </row>
    <row r="16" spans="1:5" x14ac:dyDescent="0.25">
      <c r="A16" s="189"/>
      <c r="B16" s="11" t="s">
        <v>30</v>
      </c>
      <c r="C16" s="12">
        <v>2248</v>
      </c>
      <c r="D16" s="12">
        <v>2051</v>
      </c>
      <c r="E16" s="13">
        <v>9.6050706972208702E-2</v>
      </c>
    </row>
    <row r="17" spans="1:5" x14ac:dyDescent="0.25">
      <c r="A17" s="189"/>
      <c r="B17" s="11" t="s">
        <v>31</v>
      </c>
      <c r="C17" s="12">
        <v>16</v>
      </c>
      <c r="D17" s="12">
        <v>26</v>
      </c>
      <c r="E17" s="13">
        <v>-0.38461538461538503</v>
      </c>
    </row>
    <row r="18" spans="1:5" x14ac:dyDescent="0.25">
      <c r="A18" s="189"/>
      <c r="B18" s="11" t="s">
        <v>32</v>
      </c>
      <c r="C18" s="12">
        <v>5</v>
      </c>
      <c r="D18" s="12">
        <v>4</v>
      </c>
      <c r="E18" s="13">
        <v>0.25</v>
      </c>
    </row>
    <row r="19" spans="1:5" x14ac:dyDescent="0.25">
      <c r="A19" s="190"/>
      <c r="B19" s="11" t="s">
        <v>33</v>
      </c>
      <c r="C19" s="12">
        <v>168</v>
      </c>
      <c r="D19" s="12">
        <v>146</v>
      </c>
      <c r="E19" s="13">
        <v>0.150684931506849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370</v>
      </c>
      <c r="D25" s="12">
        <v>196</v>
      </c>
      <c r="E25" s="13">
        <v>0.88775510204081598</v>
      </c>
    </row>
    <row r="26" spans="1:5" x14ac:dyDescent="0.25">
      <c r="A26" s="10" t="s">
        <v>38</v>
      </c>
      <c r="B26" s="15"/>
      <c r="C26" s="12">
        <v>434</v>
      </c>
      <c r="D26" s="12">
        <v>214</v>
      </c>
      <c r="E26" s="13">
        <v>1.02803738317757</v>
      </c>
    </row>
    <row r="27" spans="1:5" x14ac:dyDescent="0.25">
      <c r="A27" s="10" t="s">
        <v>39</v>
      </c>
      <c r="B27" s="15"/>
      <c r="C27" s="12">
        <v>7</v>
      </c>
      <c r="D27" s="12">
        <v>4</v>
      </c>
      <c r="E27" s="13">
        <v>0.75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1771</v>
      </c>
      <c r="D31" s="12">
        <v>1867</v>
      </c>
      <c r="E31" s="13">
        <v>-5.1419389394750901E-2</v>
      </c>
    </row>
    <row r="32" spans="1:5" x14ac:dyDescent="0.25">
      <c r="A32" s="188" t="s">
        <v>42</v>
      </c>
      <c r="B32" s="11" t="s">
        <v>43</v>
      </c>
      <c r="C32" s="12">
        <v>155</v>
      </c>
      <c r="D32" s="12">
        <v>132</v>
      </c>
      <c r="E32" s="13">
        <v>0.174242424242424</v>
      </c>
    </row>
    <row r="33" spans="1:5" x14ac:dyDescent="0.25">
      <c r="A33" s="189"/>
      <c r="B33" s="11" t="s">
        <v>44</v>
      </c>
      <c r="C33" s="12">
        <v>163</v>
      </c>
      <c r="D33" s="12">
        <v>176</v>
      </c>
      <c r="E33" s="13">
        <v>-7.3863636363636395E-2</v>
      </c>
    </row>
    <row r="34" spans="1:5" x14ac:dyDescent="0.25">
      <c r="A34" s="189"/>
      <c r="B34" s="11" t="s">
        <v>45</v>
      </c>
      <c r="C34" s="12">
        <v>0</v>
      </c>
      <c r="D34" s="12">
        <v>0</v>
      </c>
      <c r="E34" s="13">
        <v>0</v>
      </c>
    </row>
    <row r="35" spans="1:5" x14ac:dyDescent="0.25">
      <c r="A35" s="189"/>
      <c r="B35" s="11" t="s">
        <v>46</v>
      </c>
      <c r="C35" s="12">
        <v>74</v>
      </c>
      <c r="D35" s="12">
        <v>75</v>
      </c>
      <c r="E35" s="13">
        <v>-1.3333333333333299E-2</v>
      </c>
    </row>
    <row r="36" spans="1:5" x14ac:dyDescent="0.25">
      <c r="A36" s="190"/>
      <c r="B36" s="11" t="s">
        <v>47</v>
      </c>
      <c r="C36" s="12">
        <v>1254</v>
      </c>
      <c r="D36" s="12">
        <v>1370</v>
      </c>
      <c r="E36" s="13">
        <v>-8.4671532846715303E-2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3030</v>
      </c>
      <c r="D40" s="12">
        <v>3973</v>
      </c>
      <c r="E40" s="13">
        <v>-0.23735212685627999</v>
      </c>
    </row>
    <row r="41" spans="1:5" x14ac:dyDescent="0.25">
      <c r="A41" s="10" t="s">
        <v>50</v>
      </c>
      <c r="B41" s="15"/>
      <c r="C41" s="12">
        <v>2064</v>
      </c>
      <c r="D41" s="12">
        <v>1806</v>
      </c>
      <c r="E41" s="13">
        <v>0.14285714285714299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8" t="s">
        <v>52</v>
      </c>
      <c r="B45" s="11" t="s">
        <v>19</v>
      </c>
      <c r="C45" s="12">
        <v>591</v>
      </c>
      <c r="D45" s="12">
        <v>462</v>
      </c>
      <c r="E45" s="13">
        <v>0.27922077922077898</v>
      </c>
    </row>
    <row r="46" spans="1:5" x14ac:dyDescent="0.25">
      <c r="A46" s="189"/>
      <c r="B46" s="11" t="s">
        <v>53</v>
      </c>
      <c r="C46" s="12">
        <v>87</v>
      </c>
      <c r="D46" s="12">
        <v>88</v>
      </c>
      <c r="E46" s="13">
        <v>-1.13636363636364E-2</v>
      </c>
    </row>
    <row r="47" spans="1:5" x14ac:dyDescent="0.25">
      <c r="A47" s="189"/>
      <c r="B47" s="11" t="s">
        <v>54</v>
      </c>
      <c r="C47" s="12">
        <v>2248</v>
      </c>
      <c r="D47" s="12">
        <v>2051</v>
      </c>
      <c r="E47" s="13">
        <v>9.6050706972208702E-2</v>
      </c>
    </row>
    <row r="48" spans="1:5" x14ac:dyDescent="0.25">
      <c r="A48" s="190"/>
      <c r="B48" s="11" t="s">
        <v>23</v>
      </c>
      <c r="C48" s="12">
        <v>526</v>
      </c>
      <c r="D48" s="12">
        <v>466</v>
      </c>
      <c r="E48" s="13">
        <v>0.128755364806867</v>
      </c>
    </row>
    <row r="49" spans="1:5" x14ac:dyDescent="0.25">
      <c r="A49" s="188" t="s">
        <v>55</v>
      </c>
      <c r="B49" s="11" t="s">
        <v>56</v>
      </c>
      <c r="C49" s="12">
        <v>1852</v>
      </c>
      <c r="D49" s="12">
        <v>1705</v>
      </c>
      <c r="E49" s="13">
        <v>8.6217008797653996E-2</v>
      </c>
    </row>
    <row r="50" spans="1:5" x14ac:dyDescent="0.25">
      <c r="A50" s="189"/>
      <c r="B50" s="11" t="s">
        <v>57</v>
      </c>
      <c r="C50" s="12">
        <v>68</v>
      </c>
      <c r="D50" s="12">
        <v>57</v>
      </c>
      <c r="E50" s="13">
        <v>0.19298245614035101</v>
      </c>
    </row>
    <row r="51" spans="1:5" x14ac:dyDescent="0.25">
      <c r="A51" s="189"/>
      <c r="B51" s="11" t="s">
        <v>58</v>
      </c>
      <c r="C51" s="12">
        <v>360</v>
      </c>
      <c r="D51" s="12">
        <v>274</v>
      </c>
      <c r="E51" s="13">
        <v>0.31386861313868603</v>
      </c>
    </row>
    <row r="52" spans="1:5" x14ac:dyDescent="0.25">
      <c r="A52" s="190"/>
      <c r="B52" s="11" t="s">
        <v>59</v>
      </c>
      <c r="C52" s="12">
        <v>45</v>
      </c>
      <c r="D52" s="12">
        <v>41</v>
      </c>
      <c r="E52" s="13">
        <v>9.7560975609756101E-2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8" t="s">
        <v>61</v>
      </c>
      <c r="B56" s="11" t="s">
        <v>54</v>
      </c>
      <c r="C56" s="12">
        <v>19</v>
      </c>
      <c r="D56" s="12">
        <v>32</v>
      </c>
      <c r="E56" s="13">
        <v>-0.40625</v>
      </c>
    </row>
    <row r="57" spans="1:5" x14ac:dyDescent="0.25">
      <c r="A57" s="189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89"/>
      <c r="B58" s="11" t="s">
        <v>19</v>
      </c>
      <c r="C58" s="12">
        <v>36</v>
      </c>
      <c r="D58" s="12">
        <v>24</v>
      </c>
      <c r="E58" s="13">
        <v>0.5</v>
      </c>
    </row>
    <row r="59" spans="1:5" x14ac:dyDescent="0.25">
      <c r="A59" s="189"/>
      <c r="B59" s="11" t="s">
        <v>23</v>
      </c>
      <c r="C59" s="12">
        <v>24</v>
      </c>
      <c r="D59" s="12">
        <v>36</v>
      </c>
      <c r="E59" s="13">
        <v>-0.33333333333333298</v>
      </c>
    </row>
    <row r="60" spans="1:5" x14ac:dyDescent="0.25">
      <c r="A60" s="189"/>
      <c r="B60" s="11" t="s">
        <v>62</v>
      </c>
      <c r="C60" s="12">
        <v>11</v>
      </c>
      <c r="D60" s="12">
        <v>18</v>
      </c>
      <c r="E60" s="13">
        <v>-0.38888888888888901</v>
      </c>
    </row>
    <row r="61" spans="1:5" x14ac:dyDescent="0.25">
      <c r="A61" s="190"/>
      <c r="B61" s="11" t="s">
        <v>63</v>
      </c>
      <c r="C61" s="12">
        <v>2</v>
      </c>
      <c r="D61" s="12">
        <v>2</v>
      </c>
      <c r="E61" s="13">
        <v>0</v>
      </c>
    </row>
    <row r="62" spans="1:5" x14ac:dyDescent="0.25">
      <c r="A62" s="188" t="s">
        <v>64</v>
      </c>
      <c r="B62" s="11" t="s">
        <v>65</v>
      </c>
      <c r="C62" s="12">
        <v>34</v>
      </c>
      <c r="D62" s="12">
        <v>18</v>
      </c>
      <c r="E62" s="13">
        <v>0.88888888888888895</v>
      </c>
    </row>
    <row r="63" spans="1:5" x14ac:dyDescent="0.25">
      <c r="A63" s="189"/>
      <c r="B63" s="11" t="s">
        <v>58</v>
      </c>
      <c r="C63" s="12">
        <v>1</v>
      </c>
      <c r="D63" s="12">
        <v>0</v>
      </c>
      <c r="E63" s="13">
        <v>0</v>
      </c>
    </row>
    <row r="64" spans="1:5" x14ac:dyDescent="0.25">
      <c r="A64" s="190"/>
      <c r="B64" s="11" t="s">
        <v>66</v>
      </c>
      <c r="C64" s="12">
        <v>1</v>
      </c>
      <c r="D64" s="12">
        <v>1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2"/>
      <c r="B76" s="11" t="s">
        <v>49</v>
      </c>
      <c r="C76" s="12">
        <v>8</v>
      </c>
      <c r="D76" s="12">
        <v>6</v>
      </c>
      <c r="E76" s="13">
        <v>0.33333333333333298</v>
      </c>
    </row>
    <row r="77" spans="1:5" x14ac:dyDescent="0.25">
      <c r="A77" s="193"/>
      <c r="B77" s="11" t="s">
        <v>58</v>
      </c>
      <c r="C77" s="12">
        <v>1</v>
      </c>
      <c r="D77" s="12">
        <v>1</v>
      </c>
      <c r="E77" s="13">
        <v>0</v>
      </c>
    </row>
    <row r="78" spans="1:5" x14ac:dyDescent="0.25">
      <c r="A78" s="193"/>
      <c r="B78" s="11" t="s">
        <v>65</v>
      </c>
      <c r="C78" s="12">
        <v>4</v>
      </c>
      <c r="D78" s="12">
        <v>10</v>
      </c>
      <c r="E78" s="13">
        <v>-0.6</v>
      </c>
    </row>
    <row r="79" spans="1:5" x14ac:dyDescent="0.25">
      <c r="A79" s="193"/>
      <c r="B79" s="11" t="s">
        <v>69</v>
      </c>
      <c r="C79" s="12">
        <v>8</v>
      </c>
      <c r="D79" s="12">
        <v>6</v>
      </c>
      <c r="E79" s="13">
        <v>0.33333333333333298</v>
      </c>
    </row>
    <row r="80" spans="1:5" x14ac:dyDescent="0.25">
      <c r="A80" s="194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8" t="s">
        <v>72</v>
      </c>
      <c r="B84" s="11" t="s">
        <v>73</v>
      </c>
      <c r="C84" s="12">
        <v>2064</v>
      </c>
      <c r="D84" s="12">
        <v>1806</v>
      </c>
      <c r="E84" s="13">
        <v>0.14285714285714299</v>
      </c>
    </row>
    <row r="85" spans="1:5" x14ac:dyDescent="0.25">
      <c r="A85" s="190"/>
      <c r="B85" s="11" t="s">
        <v>74</v>
      </c>
      <c r="C85" s="12">
        <v>98</v>
      </c>
      <c r="D85" s="12">
        <v>80</v>
      </c>
      <c r="E85" s="13">
        <v>0.22500000000000001</v>
      </c>
    </row>
    <row r="86" spans="1:5" x14ac:dyDescent="0.25">
      <c r="A86" s="188" t="s">
        <v>75</v>
      </c>
      <c r="B86" s="11" t="s">
        <v>73</v>
      </c>
      <c r="C86" s="12">
        <v>1724</v>
      </c>
      <c r="D86" s="12">
        <v>1474</v>
      </c>
      <c r="E86" s="13">
        <v>0.16960651289009501</v>
      </c>
    </row>
    <row r="87" spans="1:5" x14ac:dyDescent="0.25">
      <c r="A87" s="190"/>
      <c r="B87" s="11" t="s">
        <v>74</v>
      </c>
      <c r="C87" s="12">
        <v>1041</v>
      </c>
      <c r="D87" s="12">
        <v>995</v>
      </c>
      <c r="E87" s="13">
        <v>4.62311557788945E-2</v>
      </c>
    </row>
    <row r="88" spans="1:5" x14ac:dyDescent="0.25">
      <c r="A88" s="188" t="s">
        <v>76</v>
      </c>
      <c r="B88" s="11" t="s">
        <v>73</v>
      </c>
      <c r="C88" s="12">
        <v>104</v>
      </c>
      <c r="D88" s="12">
        <v>111</v>
      </c>
      <c r="E88" s="13">
        <v>-6.3063063063063099E-2</v>
      </c>
    </row>
    <row r="89" spans="1:5" x14ac:dyDescent="0.25">
      <c r="A89" s="190"/>
      <c r="B89" s="11" t="s">
        <v>74</v>
      </c>
      <c r="C89" s="12">
        <v>53</v>
      </c>
      <c r="D89" s="12">
        <v>60</v>
      </c>
      <c r="E89" s="13">
        <v>-0.116666666666667</v>
      </c>
    </row>
    <row r="90" spans="1:5" x14ac:dyDescent="0.2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1" t="s">
        <v>78</v>
      </c>
      <c r="B93" s="19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1083</v>
      </c>
      <c r="D95" s="12">
        <v>1176</v>
      </c>
      <c r="E95" s="13">
        <v>-7.9081632653061201E-2</v>
      </c>
    </row>
    <row r="96" spans="1:5" x14ac:dyDescent="0.25">
      <c r="A96" s="10" t="s">
        <v>80</v>
      </c>
      <c r="B96" s="15"/>
      <c r="C96" s="12">
        <v>1</v>
      </c>
      <c r="D96" s="12">
        <v>2</v>
      </c>
      <c r="E96" s="13">
        <v>-0.5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945</v>
      </c>
      <c r="D100" s="12">
        <v>890</v>
      </c>
      <c r="E100" s="13">
        <v>6.1797752808988797E-2</v>
      </c>
    </row>
    <row r="101" spans="1:5" x14ac:dyDescent="0.25">
      <c r="A101" s="10" t="s">
        <v>82</v>
      </c>
      <c r="B101" s="15"/>
      <c r="C101" s="12">
        <v>980</v>
      </c>
      <c r="D101" s="12">
        <v>799</v>
      </c>
      <c r="E101" s="13">
        <v>0.226533166458073</v>
      </c>
    </row>
    <row r="102" spans="1:5" x14ac:dyDescent="0.25">
      <c r="A102" s="10" t="s">
        <v>80</v>
      </c>
      <c r="B102" s="15"/>
      <c r="C102" s="12">
        <v>9</v>
      </c>
      <c r="D102" s="12">
        <v>26</v>
      </c>
      <c r="E102" s="13">
        <v>-0.65384615384615397</v>
      </c>
    </row>
    <row r="103" spans="1:5" x14ac:dyDescent="0.25">
      <c r="A103" s="14"/>
    </row>
    <row r="104" spans="1:5" x14ac:dyDescent="0.25">
      <c r="A104" s="191" t="s">
        <v>83</v>
      </c>
      <c r="B104" s="19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8" t="s">
        <v>79</v>
      </c>
      <c r="B106" s="11" t="s">
        <v>84</v>
      </c>
      <c r="C106" s="12">
        <v>1118</v>
      </c>
      <c r="D106" s="12">
        <v>935</v>
      </c>
      <c r="E106" s="13">
        <v>0.19572192513368999</v>
      </c>
    </row>
    <row r="107" spans="1:5" x14ac:dyDescent="0.25">
      <c r="A107" s="189"/>
      <c r="B107" s="11" t="s">
        <v>85</v>
      </c>
      <c r="C107" s="12">
        <v>255</v>
      </c>
      <c r="D107" s="12">
        <v>193</v>
      </c>
      <c r="E107" s="13">
        <v>0.32124352331606199</v>
      </c>
    </row>
    <row r="108" spans="1:5" x14ac:dyDescent="0.25">
      <c r="A108" s="190"/>
      <c r="B108" s="11" t="s">
        <v>86</v>
      </c>
      <c r="C108" s="12">
        <v>79</v>
      </c>
      <c r="D108" s="12">
        <v>99</v>
      </c>
      <c r="E108" s="13">
        <v>-0.20202020202020199</v>
      </c>
    </row>
    <row r="109" spans="1:5" x14ac:dyDescent="0.25">
      <c r="A109" s="188" t="s">
        <v>82</v>
      </c>
      <c r="B109" s="11" t="s">
        <v>87</v>
      </c>
      <c r="C109" s="12">
        <v>40</v>
      </c>
      <c r="D109" s="12">
        <v>15</v>
      </c>
      <c r="E109" s="13">
        <v>1.6666666666666701</v>
      </c>
    </row>
    <row r="110" spans="1:5" x14ac:dyDescent="0.25">
      <c r="A110" s="190"/>
      <c r="B110" s="11" t="s">
        <v>86</v>
      </c>
      <c r="C110" s="12">
        <v>171</v>
      </c>
      <c r="D110" s="12">
        <v>217</v>
      </c>
      <c r="E110" s="13">
        <v>-0.211981566820276</v>
      </c>
    </row>
    <row r="111" spans="1:5" x14ac:dyDescent="0.25">
      <c r="A111" s="10" t="s">
        <v>80</v>
      </c>
      <c r="B111" s="15"/>
      <c r="C111" s="12">
        <v>54</v>
      </c>
      <c r="D111" s="12">
        <v>82</v>
      </c>
      <c r="E111" s="13">
        <v>-0.34146341463414598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8" t="s">
        <v>79</v>
      </c>
      <c r="B115" s="11" t="s">
        <v>84</v>
      </c>
      <c r="C115" s="12">
        <v>41</v>
      </c>
      <c r="D115" s="12">
        <v>70</v>
      </c>
      <c r="E115" s="13">
        <v>-0.41428571428571398</v>
      </c>
    </row>
    <row r="116" spans="1:5" x14ac:dyDescent="0.25">
      <c r="A116" s="189"/>
      <c r="B116" s="11" t="s">
        <v>85</v>
      </c>
      <c r="C116" s="12">
        <v>28</v>
      </c>
      <c r="D116" s="12">
        <v>14</v>
      </c>
      <c r="E116" s="13">
        <v>1</v>
      </c>
    </row>
    <row r="117" spans="1:5" x14ac:dyDescent="0.25">
      <c r="A117" s="190"/>
      <c r="B117" s="11" t="s">
        <v>86</v>
      </c>
      <c r="C117" s="12">
        <v>12</v>
      </c>
      <c r="D117" s="12">
        <v>16</v>
      </c>
      <c r="E117" s="13">
        <v>-0.25</v>
      </c>
    </row>
    <row r="118" spans="1:5" x14ac:dyDescent="0.25">
      <c r="A118" s="188" t="s">
        <v>82</v>
      </c>
      <c r="B118" s="11" t="s">
        <v>87</v>
      </c>
      <c r="C118" s="12">
        <v>1</v>
      </c>
      <c r="D118" s="12">
        <v>5</v>
      </c>
      <c r="E118" s="13">
        <v>-0.8</v>
      </c>
    </row>
    <row r="119" spans="1:5" x14ac:dyDescent="0.25">
      <c r="A119" s="190"/>
      <c r="B119" s="11" t="s">
        <v>86</v>
      </c>
      <c r="C119" s="12">
        <v>8</v>
      </c>
      <c r="D119" s="12">
        <v>5</v>
      </c>
      <c r="E119" s="13">
        <v>0.6</v>
      </c>
    </row>
    <row r="120" spans="1:5" x14ac:dyDescent="0.25">
      <c r="A120" s="10" t="s">
        <v>80</v>
      </c>
      <c r="B120" s="15"/>
      <c r="C120" s="12">
        <v>2</v>
      </c>
      <c r="D120" s="12">
        <v>2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8" t="s">
        <v>93</v>
      </c>
      <c r="B126" s="11" t="s">
        <v>91</v>
      </c>
      <c r="C126" s="12">
        <v>198</v>
      </c>
      <c r="D126" s="12">
        <v>20</v>
      </c>
      <c r="E126" s="13">
        <v>8.9</v>
      </c>
    </row>
    <row r="127" spans="1:5" x14ac:dyDescent="0.25">
      <c r="A127" s="190"/>
      <c r="B127" s="11" t="s">
        <v>92</v>
      </c>
      <c r="C127" s="12">
        <v>214</v>
      </c>
      <c r="D127" s="12">
        <v>20</v>
      </c>
      <c r="E127" s="13">
        <v>9.6999999999999993</v>
      </c>
    </row>
    <row r="128" spans="1:5" x14ac:dyDescent="0.25">
      <c r="A128" s="188" t="s">
        <v>94</v>
      </c>
      <c r="B128" s="11" t="s">
        <v>91</v>
      </c>
      <c r="C128" s="12">
        <v>5197</v>
      </c>
      <c r="D128" s="12">
        <v>4821</v>
      </c>
      <c r="E128" s="13">
        <v>7.7992117817880097E-2</v>
      </c>
    </row>
    <row r="129" spans="1:5" x14ac:dyDescent="0.25">
      <c r="A129" s="190"/>
      <c r="B129" s="11" t="s">
        <v>92</v>
      </c>
      <c r="C129" s="12">
        <v>8912</v>
      </c>
      <c r="D129" s="12">
        <v>4821</v>
      </c>
      <c r="E129" s="13">
        <v>0.84857913295996701</v>
      </c>
    </row>
    <row r="130" spans="1:5" x14ac:dyDescent="0.25">
      <c r="A130" s="188" t="s">
        <v>95</v>
      </c>
      <c r="B130" s="11" t="s">
        <v>91</v>
      </c>
      <c r="C130" s="12">
        <v>8</v>
      </c>
      <c r="D130" s="12">
        <v>6</v>
      </c>
      <c r="E130" s="13">
        <v>0.33333333333333298</v>
      </c>
    </row>
    <row r="131" spans="1:5" x14ac:dyDescent="0.25">
      <c r="A131" s="190"/>
      <c r="B131" s="11" t="s">
        <v>92</v>
      </c>
      <c r="C131" s="12">
        <v>12</v>
      </c>
      <c r="D131" s="12">
        <v>6</v>
      </c>
      <c r="E131" s="13">
        <v>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8" t="s">
        <v>97</v>
      </c>
      <c r="B135" s="11" t="s">
        <v>98</v>
      </c>
      <c r="C135" s="12">
        <v>134</v>
      </c>
      <c r="D135" s="12">
        <v>124</v>
      </c>
      <c r="E135" s="13">
        <v>8.0645161290322606E-2</v>
      </c>
    </row>
    <row r="136" spans="1:5" x14ac:dyDescent="0.25">
      <c r="A136" s="190"/>
      <c r="B136" s="11" t="s">
        <v>99</v>
      </c>
      <c r="C136" s="12">
        <v>2</v>
      </c>
      <c r="D136" s="12">
        <v>4</v>
      </c>
      <c r="E136" s="13">
        <v>-0.5</v>
      </c>
    </row>
    <row r="137" spans="1:5" x14ac:dyDescent="0.25">
      <c r="A137" s="188" t="s">
        <v>100</v>
      </c>
      <c r="B137" s="11" t="s">
        <v>98</v>
      </c>
      <c r="C137" s="12">
        <v>0</v>
      </c>
      <c r="D137" s="12">
        <v>11</v>
      </c>
      <c r="E137" s="13">
        <v>-1</v>
      </c>
    </row>
    <row r="138" spans="1:5" x14ac:dyDescent="0.25">
      <c r="A138" s="190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8" t="s">
        <v>101</v>
      </c>
      <c r="B139" s="11" t="s">
        <v>98</v>
      </c>
      <c r="C139" s="12">
        <v>3</v>
      </c>
      <c r="D139" s="12">
        <v>0</v>
      </c>
      <c r="E139" s="13">
        <v>0</v>
      </c>
    </row>
    <row r="140" spans="1:5" x14ac:dyDescent="0.25">
      <c r="A140" s="190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188</v>
      </c>
      <c r="D144" s="12">
        <v>271</v>
      </c>
      <c r="E144" s="13">
        <v>-0.30627306273062699</v>
      </c>
    </row>
    <row r="145" spans="1:5" x14ac:dyDescent="0.25">
      <c r="A145" s="188" t="s">
        <v>105</v>
      </c>
      <c r="B145" s="11" t="s">
        <v>106</v>
      </c>
      <c r="C145" s="12">
        <v>0</v>
      </c>
      <c r="D145" s="12">
        <v>3</v>
      </c>
      <c r="E145" s="13">
        <v>-1</v>
      </c>
    </row>
    <row r="146" spans="1:5" x14ac:dyDescent="0.25">
      <c r="A146" s="189"/>
      <c r="B146" s="11" t="s">
        <v>107</v>
      </c>
      <c r="C146" s="12">
        <v>127</v>
      </c>
      <c r="D146" s="12">
        <v>193</v>
      </c>
      <c r="E146" s="13">
        <v>-0.341968911917098</v>
      </c>
    </row>
    <row r="147" spans="1:5" x14ac:dyDescent="0.25">
      <c r="A147" s="189"/>
      <c r="B147" s="11" t="s">
        <v>108</v>
      </c>
      <c r="C147" s="12">
        <v>11</v>
      </c>
      <c r="D147" s="12">
        <v>19</v>
      </c>
      <c r="E147" s="13">
        <v>-0.42105263157894701</v>
      </c>
    </row>
    <row r="148" spans="1:5" x14ac:dyDescent="0.25">
      <c r="A148" s="189"/>
      <c r="B148" s="11" t="s">
        <v>109</v>
      </c>
      <c r="C148" s="12">
        <v>4</v>
      </c>
      <c r="D148" s="12">
        <v>4</v>
      </c>
      <c r="E148" s="13">
        <v>0</v>
      </c>
    </row>
    <row r="149" spans="1:5" x14ac:dyDescent="0.25">
      <c r="A149" s="189"/>
      <c r="B149" s="11" t="s">
        <v>110</v>
      </c>
      <c r="C149" s="12">
        <v>39</v>
      </c>
      <c r="D149" s="12">
        <v>33</v>
      </c>
      <c r="E149" s="13">
        <v>0.18181818181818199</v>
      </c>
    </row>
    <row r="150" spans="1:5" x14ac:dyDescent="0.25">
      <c r="A150" s="190"/>
      <c r="B150" s="11" t="s">
        <v>111</v>
      </c>
      <c r="C150" s="12">
        <v>7</v>
      </c>
      <c r="D150" s="12">
        <v>19</v>
      </c>
      <c r="E150" s="13">
        <v>-0.63157894736842102</v>
      </c>
    </row>
    <row r="151" spans="1:5" x14ac:dyDescent="0.25">
      <c r="A151" s="188" t="s">
        <v>112</v>
      </c>
      <c r="B151" s="11" t="s">
        <v>113</v>
      </c>
      <c r="C151" s="12">
        <v>34</v>
      </c>
      <c r="D151" s="12">
        <v>13</v>
      </c>
      <c r="E151" s="13">
        <v>1.6153846153846201</v>
      </c>
    </row>
    <row r="152" spans="1:5" x14ac:dyDescent="0.25">
      <c r="A152" s="190"/>
      <c r="B152" s="11" t="s">
        <v>114</v>
      </c>
      <c r="C152" s="12">
        <v>156</v>
      </c>
      <c r="D152" s="12">
        <v>261</v>
      </c>
      <c r="E152" s="13">
        <v>-0.40229885057471299</v>
      </c>
    </row>
    <row r="153" spans="1:5" x14ac:dyDescent="0.25">
      <c r="A153" s="188" t="s">
        <v>115</v>
      </c>
      <c r="B153" s="11" t="s">
        <v>19</v>
      </c>
      <c r="C153" s="12">
        <v>12</v>
      </c>
      <c r="D153" s="12">
        <v>15</v>
      </c>
      <c r="E153" s="13">
        <v>-0.2</v>
      </c>
    </row>
    <row r="154" spans="1:5" x14ac:dyDescent="0.25">
      <c r="A154" s="190"/>
      <c r="B154" s="11" t="s">
        <v>23</v>
      </c>
      <c r="C154" s="12">
        <v>10</v>
      </c>
      <c r="D154" s="12">
        <v>12</v>
      </c>
      <c r="E154" s="13">
        <v>-0.16666666666666699</v>
      </c>
    </row>
    <row r="155" spans="1:5" x14ac:dyDescent="0.25">
      <c r="A155" s="10" t="s">
        <v>116</v>
      </c>
      <c r="B155" s="15"/>
      <c r="C155" s="12">
        <v>0</v>
      </c>
      <c r="D155" s="12">
        <v>17</v>
      </c>
      <c r="E155" s="13">
        <v>-1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8" t="s">
        <v>118</v>
      </c>
      <c r="B159" s="11" t="s">
        <v>119</v>
      </c>
      <c r="C159" s="12">
        <v>312</v>
      </c>
      <c r="D159" s="12">
        <v>602</v>
      </c>
      <c r="E159" s="13">
        <v>-0.48172757475083</v>
      </c>
    </row>
    <row r="160" spans="1:5" x14ac:dyDescent="0.25">
      <c r="A160" s="189"/>
      <c r="B160" s="11" t="s">
        <v>120</v>
      </c>
      <c r="C160" s="12">
        <v>365</v>
      </c>
      <c r="D160" s="12">
        <v>340</v>
      </c>
      <c r="E160" s="13">
        <v>7.3529411764705899E-2</v>
      </c>
    </row>
    <row r="161" spans="1:5" x14ac:dyDescent="0.25">
      <c r="A161" s="189"/>
      <c r="B161" s="11" t="s">
        <v>121</v>
      </c>
      <c r="C161" s="12">
        <v>85</v>
      </c>
      <c r="D161" s="12">
        <v>154</v>
      </c>
      <c r="E161" s="13">
        <v>-0.44805194805194798</v>
      </c>
    </row>
    <row r="162" spans="1:5" x14ac:dyDescent="0.25">
      <c r="A162" s="189"/>
      <c r="B162" s="11" t="s">
        <v>122</v>
      </c>
      <c r="C162" s="12">
        <v>13</v>
      </c>
      <c r="D162" s="12">
        <v>122</v>
      </c>
      <c r="E162" s="13">
        <v>-0.89344262295082</v>
      </c>
    </row>
    <row r="163" spans="1:5" x14ac:dyDescent="0.2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9"/>
      <c r="B164" s="11" t="s">
        <v>124</v>
      </c>
      <c r="C164" s="12">
        <v>3</v>
      </c>
      <c r="D164" s="12">
        <v>5</v>
      </c>
      <c r="E164" s="13">
        <v>-0.4</v>
      </c>
    </row>
    <row r="165" spans="1:5" x14ac:dyDescent="0.25">
      <c r="A165" s="189"/>
      <c r="B165" s="11" t="s">
        <v>125</v>
      </c>
      <c r="C165" s="12">
        <v>833</v>
      </c>
      <c r="D165" s="12">
        <v>691</v>
      </c>
      <c r="E165" s="13">
        <v>0.20549927641099799</v>
      </c>
    </row>
    <row r="166" spans="1:5" x14ac:dyDescent="0.25">
      <c r="A166" s="189"/>
      <c r="B166" s="11" t="s">
        <v>126</v>
      </c>
      <c r="C166" s="12">
        <v>2</v>
      </c>
      <c r="D166" s="12">
        <v>0</v>
      </c>
      <c r="E166" s="13">
        <v>0</v>
      </c>
    </row>
    <row r="167" spans="1:5" x14ac:dyDescent="0.25">
      <c r="A167" s="189"/>
      <c r="B167" s="11" t="s">
        <v>127</v>
      </c>
      <c r="C167" s="12">
        <v>89</v>
      </c>
      <c r="D167" s="12">
        <v>185</v>
      </c>
      <c r="E167" s="13">
        <v>-0.51891891891891895</v>
      </c>
    </row>
    <row r="168" spans="1:5" x14ac:dyDescent="0.25">
      <c r="A168" s="189"/>
      <c r="B168" s="11" t="s">
        <v>128</v>
      </c>
      <c r="C168" s="12">
        <v>257</v>
      </c>
      <c r="D168" s="12">
        <v>222</v>
      </c>
      <c r="E168" s="13">
        <v>0.15765765765765799</v>
      </c>
    </row>
    <row r="169" spans="1:5" x14ac:dyDescent="0.25">
      <c r="A169" s="189"/>
      <c r="B169" s="11" t="s">
        <v>129</v>
      </c>
      <c r="C169" s="12">
        <v>6</v>
      </c>
      <c r="D169" s="12">
        <v>13</v>
      </c>
      <c r="E169" s="13">
        <v>-0.53846153846153799</v>
      </c>
    </row>
    <row r="170" spans="1:5" x14ac:dyDescent="0.25">
      <c r="A170" s="189"/>
      <c r="B170" s="11" t="s">
        <v>130</v>
      </c>
      <c r="C170" s="12">
        <v>45</v>
      </c>
      <c r="D170" s="12">
        <v>36</v>
      </c>
      <c r="E170" s="13">
        <v>0.25</v>
      </c>
    </row>
    <row r="171" spans="1:5" x14ac:dyDescent="0.25">
      <c r="A171" s="189"/>
      <c r="B171" s="11" t="s">
        <v>131</v>
      </c>
      <c r="C171" s="12">
        <v>27</v>
      </c>
      <c r="D171" s="12">
        <v>0</v>
      </c>
      <c r="E171" s="13">
        <v>0</v>
      </c>
    </row>
    <row r="172" spans="1:5" x14ac:dyDescent="0.25">
      <c r="A172" s="18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89"/>
      <c r="B173" s="11" t="s">
        <v>133</v>
      </c>
      <c r="C173" s="12">
        <v>5</v>
      </c>
      <c r="D173" s="12">
        <v>5</v>
      </c>
      <c r="E173" s="13">
        <v>0</v>
      </c>
    </row>
    <row r="174" spans="1:5" x14ac:dyDescent="0.25">
      <c r="A174" s="189"/>
      <c r="B174" s="11" t="s">
        <v>134</v>
      </c>
      <c r="C174" s="12">
        <v>2</v>
      </c>
      <c r="D174" s="12">
        <v>8</v>
      </c>
      <c r="E174" s="13">
        <v>-0.75</v>
      </c>
    </row>
    <row r="175" spans="1:5" x14ac:dyDescent="0.25">
      <c r="A175" s="189"/>
      <c r="B175" s="11" t="s">
        <v>135</v>
      </c>
      <c r="C175" s="12">
        <v>5</v>
      </c>
      <c r="D175" s="12">
        <v>502</v>
      </c>
      <c r="E175" s="13">
        <v>-0.99003984063744999</v>
      </c>
    </row>
    <row r="176" spans="1:5" x14ac:dyDescent="0.25">
      <c r="A176" s="189"/>
      <c r="B176" s="11" t="s">
        <v>136</v>
      </c>
      <c r="C176" s="12">
        <v>370</v>
      </c>
      <c r="D176" s="12">
        <v>0</v>
      </c>
      <c r="E176" s="13">
        <v>0</v>
      </c>
    </row>
    <row r="177" spans="1:5" x14ac:dyDescent="0.25">
      <c r="A177" s="189"/>
      <c r="B177" s="11" t="s">
        <v>137</v>
      </c>
      <c r="C177" s="12">
        <v>11</v>
      </c>
      <c r="D177" s="12">
        <v>0</v>
      </c>
      <c r="E177" s="13">
        <v>0</v>
      </c>
    </row>
    <row r="178" spans="1:5" x14ac:dyDescent="0.25">
      <c r="A178" s="189"/>
      <c r="B178" s="11" t="s">
        <v>138</v>
      </c>
      <c r="C178" s="12">
        <v>319</v>
      </c>
      <c r="D178" s="12">
        <v>0</v>
      </c>
      <c r="E178" s="13">
        <v>0</v>
      </c>
    </row>
    <row r="179" spans="1:5" x14ac:dyDescent="0.25">
      <c r="A179" s="189"/>
      <c r="B179" s="11" t="s">
        <v>139</v>
      </c>
      <c r="C179" s="12">
        <v>270</v>
      </c>
      <c r="D179" s="12">
        <v>587</v>
      </c>
      <c r="E179" s="13">
        <v>-0.54003407155025596</v>
      </c>
    </row>
    <row r="180" spans="1:5" x14ac:dyDescent="0.25">
      <c r="A180" s="189"/>
      <c r="B180" s="11" t="s">
        <v>140</v>
      </c>
      <c r="C180" s="12">
        <v>38</v>
      </c>
      <c r="D180" s="12">
        <v>213</v>
      </c>
      <c r="E180" s="13">
        <v>-0.82159624413145504</v>
      </c>
    </row>
    <row r="181" spans="1:5" x14ac:dyDescent="0.25">
      <c r="A181" s="189"/>
      <c r="B181" s="11" t="s">
        <v>141</v>
      </c>
      <c r="C181" s="12">
        <v>10</v>
      </c>
      <c r="D181" s="12">
        <v>47</v>
      </c>
      <c r="E181" s="13">
        <v>-0.78723404255319096</v>
      </c>
    </row>
    <row r="182" spans="1:5" x14ac:dyDescent="0.25">
      <c r="A182" s="18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89"/>
      <c r="B183" s="11" t="s">
        <v>143</v>
      </c>
      <c r="C183" s="12">
        <v>1</v>
      </c>
      <c r="D183" s="12">
        <v>0</v>
      </c>
      <c r="E183" s="13">
        <v>0</v>
      </c>
    </row>
    <row r="184" spans="1:5" x14ac:dyDescent="0.25">
      <c r="A184" s="189"/>
      <c r="B184" s="11" t="s">
        <v>144</v>
      </c>
      <c r="C184" s="12">
        <v>1</v>
      </c>
      <c r="D184" s="12">
        <v>6</v>
      </c>
      <c r="E184" s="13">
        <v>-0.83333333333333304</v>
      </c>
    </row>
    <row r="185" spans="1:5" x14ac:dyDescent="0.25">
      <c r="A185" s="189"/>
      <c r="B185" s="11" t="s">
        <v>145</v>
      </c>
      <c r="C185" s="12">
        <v>0</v>
      </c>
      <c r="D185" s="12">
        <v>6</v>
      </c>
      <c r="E185" s="13">
        <v>-1</v>
      </c>
    </row>
    <row r="186" spans="1:5" x14ac:dyDescent="0.25">
      <c r="A186" s="189"/>
      <c r="B186" s="11" t="s">
        <v>146</v>
      </c>
      <c r="C186" s="12">
        <v>1</v>
      </c>
      <c r="D186" s="12">
        <v>1</v>
      </c>
      <c r="E186" s="13">
        <v>0</v>
      </c>
    </row>
    <row r="187" spans="1:5" x14ac:dyDescent="0.25">
      <c r="A187" s="189"/>
      <c r="B187" s="11" t="s">
        <v>147</v>
      </c>
      <c r="C187" s="12">
        <v>10</v>
      </c>
      <c r="D187" s="12">
        <v>79</v>
      </c>
      <c r="E187" s="13">
        <v>-0.873417721518987</v>
      </c>
    </row>
    <row r="188" spans="1:5" x14ac:dyDescent="0.25">
      <c r="A188" s="189"/>
      <c r="B188" s="11" t="s">
        <v>148</v>
      </c>
      <c r="C188" s="12">
        <v>11</v>
      </c>
      <c r="D188" s="12">
        <v>119</v>
      </c>
      <c r="E188" s="13">
        <v>-0.90756302521008403</v>
      </c>
    </row>
    <row r="189" spans="1:5" x14ac:dyDescent="0.2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9"/>
      <c r="B190" s="11" t="s">
        <v>150</v>
      </c>
      <c r="C190" s="12">
        <v>12</v>
      </c>
      <c r="D190" s="12">
        <v>5</v>
      </c>
      <c r="E190" s="13">
        <v>1.4</v>
      </c>
    </row>
    <row r="191" spans="1:5" x14ac:dyDescent="0.25">
      <c r="A191" s="189"/>
      <c r="B191" s="11" t="s">
        <v>151</v>
      </c>
      <c r="C191" s="12">
        <v>63</v>
      </c>
      <c r="D191" s="12">
        <v>84</v>
      </c>
      <c r="E191" s="13">
        <v>-0.25</v>
      </c>
    </row>
    <row r="192" spans="1:5" x14ac:dyDescent="0.2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9"/>
      <c r="B193" s="11" t="s">
        <v>153</v>
      </c>
      <c r="C193" s="12">
        <v>0</v>
      </c>
      <c r="D193" s="12">
        <v>101</v>
      </c>
      <c r="E193" s="13">
        <v>-1</v>
      </c>
    </row>
    <row r="194" spans="1:5" x14ac:dyDescent="0.25">
      <c r="A194" s="189"/>
      <c r="B194" s="11" t="s">
        <v>154</v>
      </c>
      <c r="C194" s="12">
        <v>14</v>
      </c>
      <c r="D194" s="12">
        <v>0</v>
      </c>
      <c r="E194" s="13">
        <v>0</v>
      </c>
    </row>
    <row r="195" spans="1:5" x14ac:dyDescent="0.25">
      <c r="A195" s="189"/>
      <c r="B195" s="11" t="s">
        <v>155</v>
      </c>
      <c r="C195" s="12">
        <v>16</v>
      </c>
      <c r="D195" s="12">
        <v>121</v>
      </c>
      <c r="E195" s="13">
        <v>-0.86776859504132198</v>
      </c>
    </row>
    <row r="196" spans="1:5" x14ac:dyDescent="0.25">
      <c r="A196" s="189"/>
      <c r="B196" s="11" t="s">
        <v>156</v>
      </c>
      <c r="C196" s="12">
        <v>9</v>
      </c>
      <c r="D196" s="12">
        <v>4</v>
      </c>
      <c r="E196" s="13">
        <v>1.25</v>
      </c>
    </row>
    <row r="197" spans="1:5" x14ac:dyDescent="0.25">
      <c r="A197" s="189"/>
      <c r="B197" s="11" t="s">
        <v>157</v>
      </c>
      <c r="C197" s="12">
        <v>56</v>
      </c>
      <c r="D197" s="12">
        <v>27</v>
      </c>
      <c r="E197" s="13">
        <v>1.07407407407407</v>
      </c>
    </row>
    <row r="198" spans="1:5" x14ac:dyDescent="0.25">
      <c r="A198" s="189"/>
      <c r="B198" s="11" t="s">
        <v>158</v>
      </c>
      <c r="C198" s="12">
        <v>106</v>
      </c>
      <c r="D198" s="12">
        <v>97</v>
      </c>
      <c r="E198" s="13">
        <v>9.2783505154639206E-2</v>
      </c>
    </row>
    <row r="199" spans="1:5" x14ac:dyDescent="0.2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0"/>
      <c r="B200" s="11" t="s">
        <v>160</v>
      </c>
      <c r="C200" s="12">
        <v>0</v>
      </c>
      <c r="D200" s="12">
        <v>4</v>
      </c>
      <c r="E200" s="13">
        <v>-1</v>
      </c>
    </row>
    <row r="201" spans="1:5" x14ac:dyDescent="0.25">
      <c r="A201" s="188" t="s">
        <v>161</v>
      </c>
      <c r="B201" s="11" t="s">
        <v>162</v>
      </c>
      <c r="C201" s="12">
        <v>312</v>
      </c>
      <c r="D201" s="12">
        <v>602</v>
      </c>
      <c r="E201" s="13">
        <v>-0.48172757475083</v>
      </c>
    </row>
    <row r="202" spans="1:5" x14ac:dyDescent="0.25">
      <c r="A202" s="189"/>
      <c r="B202" s="11" t="s">
        <v>120</v>
      </c>
      <c r="C202" s="12">
        <v>365</v>
      </c>
      <c r="D202" s="12">
        <v>340</v>
      </c>
      <c r="E202" s="13">
        <v>7.3529411764705899E-2</v>
      </c>
    </row>
    <row r="203" spans="1:5" x14ac:dyDescent="0.25">
      <c r="A203" s="189"/>
      <c r="B203" s="11" t="s">
        <v>163</v>
      </c>
      <c r="C203" s="12">
        <v>85</v>
      </c>
      <c r="D203" s="12">
        <v>154</v>
      </c>
      <c r="E203" s="13">
        <v>-0.44805194805194798</v>
      </c>
    </row>
    <row r="204" spans="1:5" x14ac:dyDescent="0.25">
      <c r="A204" s="189"/>
      <c r="B204" s="11" t="s">
        <v>122</v>
      </c>
      <c r="C204" s="12">
        <v>13</v>
      </c>
      <c r="D204" s="12">
        <v>122</v>
      </c>
      <c r="E204" s="13">
        <v>-0.89344262295082</v>
      </c>
    </row>
    <row r="205" spans="1:5" x14ac:dyDescent="0.2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9"/>
      <c r="B206" s="11" t="s">
        <v>124</v>
      </c>
      <c r="C206" s="12">
        <v>3</v>
      </c>
      <c r="D206" s="12">
        <v>5</v>
      </c>
      <c r="E206" s="13">
        <v>-0.4</v>
      </c>
    </row>
    <row r="207" spans="1:5" x14ac:dyDescent="0.25">
      <c r="A207" s="189"/>
      <c r="B207" s="11" t="s">
        <v>125</v>
      </c>
      <c r="C207" s="12">
        <v>833</v>
      </c>
      <c r="D207" s="12">
        <v>691</v>
      </c>
      <c r="E207" s="13">
        <v>0.20549927641099799</v>
      </c>
    </row>
    <row r="208" spans="1:5" x14ac:dyDescent="0.25">
      <c r="A208" s="189"/>
      <c r="B208" s="11" t="s">
        <v>164</v>
      </c>
      <c r="C208" s="12">
        <v>2</v>
      </c>
      <c r="D208" s="12">
        <v>0</v>
      </c>
      <c r="E208" s="13">
        <v>0</v>
      </c>
    </row>
    <row r="209" spans="1:5" x14ac:dyDescent="0.25">
      <c r="A209" s="189"/>
      <c r="B209" s="11" t="s">
        <v>127</v>
      </c>
      <c r="C209" s="12">
        <v>89</v>
      </c>
      <c r="D209" s="12">
        <v>185</v>
      </c>
      <c r="E209" s="13">
        <v>-0.51891891891891895</v>
      </c>
    </row>
    <row r="210" spans="1:5" x14ac:dyDescent="0.25">
      <c r="A210" s="189"/>
      <c r="B210" s="11" t="s">
        <v>165</v>
      </c>
      <c r="C210" s="12">
        <v>257</v>
      </c>
      <c r="D210" s="12">
        <v>222</v>
      </c>
      <c r="E210" s="13">
        <v>0.15765765765765799</v>
      </c>
    </row>
    <row r="211" spans="1:5" x14ac:dyDescent="0.25">
      <c r="A211" s="189"/>
      <c r="B211" s="11" t="s">
        <v>129</v>
      </c>
      <c r="C211" s="12">
        <v>6</v>
      </c>
      <c r="D211" s="12">
        <v>13</v>
      </c>
      <c r="E211" s="13">
        <v>-0.53846153846153799</v>
      </c>
    </row>
    <row r="212" spans="1:5" x14ac:dyDescent="0.25">
      <c r="A212" s="189"/>
      <c r="B212" s="11" t="s">
        <v>130</v>
      </c>
      <c r="C212" s="12">
        <v>45</v>
      </c>
      <c r="D212" s="12">
        <v>36</v>
      </c>
      <c r="E212" s="13">
        <v>0.25</v>
      </c>
    </row>
    <row r="213" spans="1:5" x14ac:dyDescent="0.25">
      <c r="A213" s="189"/>
      <c r="B213" s="11" t="s">
        <v>131</v>
      </c>
      <c r="C213" s="12">
        <v>27</v>
      </c>
      <c r="D213" s="12">
        <v>0</v>
      </c>
      <c r="E213" s="13">
        <v>0</v>
      </c>
    </row>
    <row r="214" spans="1:5" x14ac:dyDescent="0.25">
      <c r="A214" s="18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89"/>
      <c r="B215" s="11" t="s">
        <v>133</v>
      </c>
      <c r="C215" s="12">
        <v>5</v>
      </c>
      <c r="D215" s="12">
        <v>5</v>
      </c>
      <c r="E215" s="13">
        <v>0</v>
      </c>
    </row>
    <row r="216" spans="1:5" x14ac:dyDescent="0.25">
      <c r="A216" s="189"/>
      <c r="B216" s="11" t="s">
        <v>134</v>
      </c>
      <c r="C216" s="12">
        <v>2</v>
      </c>
      <c r="D216" s="12">
        <v>8</v>
      </c>
      <c r="E216" s="13">
        <v>-0.75</v>
      </c>
    </row>
    <row r="217" spans="1:5" x14ac:dyDescent="0.25">
      <c r="A217" s="189"/>
      <c r="B217" s="11" t="s">
        <v>135</v>
      </c>
      <c r="C217" s="12">
        <v>5</v>
      </c>
      <c r="D217" s="12">
        <v>502</v>
      </c>
      <c r="E217" s="13">
        <v>-0.99003984063744999</v>
      </c>
    </row>
    <row r="218" spans="1:5" x14ac:dyDescent="0.25">
      <c r="A218" s="189"/>
      <c r="B218" s="11" t="s">
        <v>136</v>
      </c>
      <c r="C218" s="12">
        <v>370</v>
      </c>
      <c r="D218" s="12">
        <v>0</v>
      </c>
      <c r="E218" s="13">
        <v>0</v>
      </c>
    </row>
    <row r="219" spans="1:5" x14ac:dyDescent="0.25">
      <c r="A219" s="189"/>
      <c r="B219" s="11" t="s">
        <v>137</v>
      </c>
      <c r="C219" s="12">
        <v>11</v>
      </c>
      <c r="D219" s="12">
        <v>0</v>
      </c>
      <c r="E219" s="13">
        <v>0</v>
      </c>
    </row>
    <row r="220" spans="1:5" x14ac:dyDescent="0.25">
      <c r="A220" s="189"/>
      <c r="B220" s="11" t="s">
        <v>138</v>
      </c>
      <c r="C220" s="12">
        <v>319</v>
      </c>
      <c r="D220" s="12">
        <v>0</v>
      </c>
      <c r="E220" s="13">
        <v>0</v>
      </c>
    </row>
    <row r="221" spans="1:5" x14ac:dyDescent="0.25">
      <c r="A221" s="189"/>
      <c r="B221" s="11" t="s">
        <v>139</v>
      </c>
      <c r="C221" s="12">
        <v>270</v>
      </c>
      <c r="D221" s="12">
        <v>587</v>
      </c>
      <c r="E221" s="13">
        <v>-0.54003407155025596</v>
      </c>
    </row>
    <row r="222" spans="1:5" x14ac:dyDescent="0.25">
      <c r="A222" s="189"/>
      <c r="B222" s="11" t="s">
        <v>166</v>
      </c>
      <c r="C222" s="12">
        <v>38</v>
      </c>
      <c r="D222" s="12">
        <v>213</v>
      </c>
      <c r="E222" s="13">
        <v>-0.82159624413145504</v>
      </c>
    </row>
    <row r="223" spans="1:5" x14ac:dyDescent="0.25">
      <c r="A223" s="189"/>
      <c r="B223" s="11" t="s">
        <v>141</v>
      </c>
      <c r="C223" s="12">
        <v>10</v>
      </c>
      <c r="D223" s="12">
        <v>47</v>
      </c>
      <c r="E223" s="13">
        <v>-0.78723404255319096</v>
      </c>
    </row>
    <row r="224" spans="1:5" x14ac:dyDescent="0.25">
      <c r="A224" s="18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89"/>
      <c r="B225" s="11" t="s">
        <v>143</v>
      </c>
      <c r="C225" s="12">
        <v>1</v>
      </c>
      <c r="D225" s="12">
        <v>0</v>
      </c>
      <c r="E225" s="13">
        <v>0</v>
      </c>
    </row>
    <row r="226" spans="1:5" x14ac:dyDescent="0.25">
      <c r="A226" s="189"/>
      <c r="B226" s="11" t="s">
        <v>144</v>
      </c>
      <c r="C226" s="12">
        <v>1</v>
      </c>
      <c r="D226" s="12">
        <v>6</v>
      </c>
      <c r="E226" s="13">
        <v>-0.83333333333333304</v>
      </c>
    </row>
    <row r="227" spans="1:5" x14ac:dyDescent="0.25">
      <c r="A227" s="189"/>
      <c r="B227" s="11" t="s">
        <v>167</v>
      </c>
      <c r="C227" s="12">
        <v>0</v>
      </c>
      <c r="D227" s="12">
        <v>6</v>
      </c>
      <c r="E227" s="13">
        <v>-1</v>
      </c>
    </row>
    <row r="228" spans="1:5" x14ac:dyDescent="0.25">
      <c r="A228" s="189"/>
      <c r="B228" s="11" t="s">
        <v>146</v>
      </c>
      <c r="C228" s="12">
        <v>1</v>
      </c>
      <c r="D228" s="12">
        <v>1</v>
      </c>
      <c r="E228" s="13">
        <v>0</v>
      </c>
    </row>
    <row r="229" spans="1:5" x14ac:dyDescent="0.25">
      <c r="A229" s="189"/>
      <c r="B229" s="11" t="s">
        <v>147</v>
      </c>
      <c r="C229" s="12">
        <v>10</v>
      </c>
      <c r="D229" s="12">
        <v>79</v>
      </c>
      <c r="E229" s="13">
        <v>-0.873417721518987</v>
      </c>
    </row>
    <row r="230" spans="1:5" x14ac:dyDescent="0.25">
      <c r="A230" s="189"/>
      <c r="B230" s="11" t="s">
        <v>148</v>
      </c>
      <c r="C230" s="12">
        <v>11</v>
      </c>
      <c r="D230" s="12">
        <v>119</v>
      </c>
      <c r="E230" s="13">
        <v>-0.90756302521008403</v>
      </c>
    </row>
    <row r="231" spans="1:5" x14ac:dyDescent="0.2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9"/>
      <c r="B232" s="11" t="s">
        <v>150</v>
      </c>
      <c r="C232" s="12">
        <v>12</v>
      </c>
      <c r="D232" s="12">
        <v>5</v>
      </c>
      <c r="E232" s="13">
        <v>1.4</v>
      </c>
    </row>
    <row r="233" spans="1:5" x14ac:dyDescent="0.25">
      <c r="A233" s="189"/>
      <c r="B233" s="11" t="s">
        <v>151</v>
      </c>
      <c r="C233" s="12">
        <v>63</v>
      </c>
      <c r="D233" s="12">
        <v>84</v>
      </c>
      <c r="E233" s="13">
        <v>-0.25</v>
      </c>
    </row>
    <row r="234" spans="1:5" x14ac:dyDescent="0.2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9"/>
      <c r="B235" s="11" t="s">
        <v>153</v>
      </c>
      <c r="C235" s="12">
        <v>0</v>
      </c>
      <c r="D235" s="12">
        <v>101</v>
      </c>
      <c r="E235" s="13">
        <v>-1</v>
      </c>
    </row>
    <row r="236" spans="1:5" x14ac:dyDescent="0.25">
      <c r="A236" s="189"/>
      <c r="B236" s="11" t="s">
        <v>154</v>
      </c>
      <c r="C236" s="12">
        <v>14</v>
      </c>
      <c r="D236" s="12">
        <v>0</v>
      </c>
      <c r="E236" s="13">
        <v>0</v>
      </c>
    </row>
    <row r="237" spans="1:5" x14ac:dyDescent="0.25">
      <c r="A237" s="189"/>
      <c r="B237" s="11" t="s">
        <v>155</v>
      </c>
      <c r="C237" s="12">
        <v>16</v>
      </c>
      <c r="D237" s="12">
        <v>121</v>
      </c>
      <c r="E237" s="13">
        <v>-0.86776859504132198</v>
      </c>
    </row>
    <row r="238" spans="1:5" x14ac:dyDescent="0.25">
      <c r="A238" s="189"/>
      <c r="B238" s="11" t="s">
        <v>156</v>
      </c>
      <c r="C238" s="12">
        <v>9</v>
      </c>
      <c r="D238" s="12">
        <v>4</v>
      </c>
      <c r="E238" s="13">
        <v>1.25</v>
      </c>
    </row>
    <row r="239" spans="1:5" x14ac:dyDescent="0.25">
      <c r="A239" s="189"/>
      <c r="B239" s="11" t="s">
        <v>157</v>
      </c>
      <c r="C239" s="12">
        <v>56</v>
      </c>
      <c r="D239" s="12">
        <v>27</v>
      </c>
      <c r="E239" s="13">
        <v>1.07407407407407</v>
      </c>
    </row>
    <row r="240" spans="1:5" x14ac:dyDescent="0.25">
      <c r="A240" s="189"/>
      <c r="B240" s="11" t="s">
        <v>158</v>
      </c>
      <c r="C240" s="12">
        <v>106</v>
      </c>
      <c r="D240" s="12">
        <v>97</v>
      </c>
      <c r="E240" s="13">
        <v>9.2783505154639206E-2</v>
      </c>
    </row>
    <row r="241" spans="1:5" x14ac:dyDescent="0.2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0"/>
      <c r="B242" s="11" t="s">
        <v>160</v>
      </c>
      <c r="C242" s="12">
        <v>0</v>
      </c>
      <c r="D242" s="12">
        <v>4</v>
      </c>
      <c r="E242" s="13">
        <v>-1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13</v>
      </c>
      <c r="E246" s="13">
        <v>-1</v>
      </c>
    </row>
    <row r="247" spans="1:5" x14ac:dyDescent="0.25">
      <c r="A247" s="10" t="s">
        <v>170</v>
      </c>
      <c r="B247" s="15"/>
      <c r="C247" s="12">
        <v>0</v>
      </c>
      <c r="D247" s="12">
        <v>33</v>
      </c>
      <c r="E247" s="13">
        <v>-1</v>
      </c>
    </row>
    <row r="248" spans="1:5" x14ac:dyDescent="0.25">
      <c r="A248" s="10" t="s">
        <v>171</v>
      </c>
      <c r="B248" s="15"/>
      <c r="C248" s="12">
        <v>76</v>
      </c>
      <c r="D248" s="12">
        <v>122</v>
      </c>
      <c r="E248" s="13">
        <v>-0.37704918032786899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55</v>
      </c>
      <c r="D252" s="12">
        <v>154</v>
      </c>
      <c r="E252" s="13">
        <v>-0.64285714285714302</v>
      </c>
    </row>
    <row r="253" spans="1:5" x14ac:dyDescent="0.25">
      <c r="A253" s="188" t="s">
        <v>174</v>
      </c>
      <c r="B253" s="11" t="s">
        <v>175</v>
      </c>
      <c r="C253" s="12">
        <v>41</v>
      </c>
      <c r="D253" s="12">
        <v>12</v>
      </c>
      <c r="E253" s="13">
        <v>2.4166666666666701</v>
      </c>
    </row>
    <row r="254" spans="1:5" x14ac:dyDescent="0.25">
      <c r="A254" s="189"/>
      <c r="B254" s="11" t="s">
        <v>176</v>
      </c>
      <c r="C254" s="12">
        <v>0</v>
      </c>
      <c r="D254" s="12">
        <v>14</v>
      </c>
      <c r="E254" s="13">
        <v>-1</v>
      </c>
    </row>
    <row r="255" spans="1:5" x14ac:dyDescent="0.25">
      <c r="A255" s="190"/>
      <c r="B255" s="11" t="s">
        <v>177</v>
      </c>
      <c r="C255" s="12">
        <v>5</v>
      </c>
      <c r="D255" s="12">
        <v>1</v>
      </c>
      <c r="E255" s="13">
        <v>4</v>
      </c>
    </row>
    <row r="256" spans="1:5" x14ac:dyDescent="0.25">
      <c r="A256" s="10" t="s">
        <v>178</v>
      </c>
      <c r="B256" s="15"/>
      <c r="C256" s="12">
        <v>0</v>
      </c>
      <c r="D256" s="12">
        <v>2</v>
      </c>
      <c r="E256" s="13">
        <v>-1</v>
      </c>
    </row>
    <row r="257" spans="1:5" x14ac:dyDescent="0.25">
      <c r="A257" s="10" t="s">
        <v>179</v>
      </c>
      <c r="B257" s="15"/>
      <c r="C257" s="12">
        <v>6</v>
      </c>
      <c r="D257" s="12">
        <v>17</v>
      </c>
      <c r="E257" s="13">
        <v>-0.64705882352941202</v>
      </c>
    </row>
    <row r="258" spans="1:5" x14ac:dyDescent="0.25">
      <c r="A258" s="10" t="s">
        <v>111</v>
      </c>
      <c r="B258" s="15"/>
      <c r="C258" s="12">
        <v>186</v>
      </c>
      <c r="D258" s="12">
        <v>9</v>
      </c>
      <c r="E258" s="13">
        <v>19.6666666666667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31</v>
      </c>
      <c r="D262" s="12">
        <v>75</v>
      </c>
      <c r="E262" s="13">
        <v>-0.586666666666667</v>
      </c>
    </row>
    <row r="263" spans="1:5" x14ac:dyDescent="0.25">
      <c r="A263" s="188" t="s">
        <v>69</v>
      </c>
      <c r="B263" s="11" t="s">
        <v>182</v>
      </c>
      <c r="C263" s="12">
        <v>1</v>
      </c>
      <c r="D263" s="12">
        <v>35</v>
      </c>
      <c r="E263" s="13">
        <v>-0.97142857142857097</v>
      </c>
    </row>
    <row r="264" spans="1:5" x14ac:dyDescent="0.25">
      <c r="A264" s="190"/>
      <c r="B264" s="11" t="s">
        <v>111</v>
      </c>
      <c r="C264" s="12">
        <v>0</v>
      </c>
      <c r="D264" s="12">
        <v>2</v>
      </c>
      <c r="E264" s="13">
        <v>-1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3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8" t="s">
        <v>187</v>
      </c>
      <c r="B271" s="11" t="s">
        <v>188</v>
      </c>
      <c r="C271" s="12">
        <v>2</v>
      </c>
      <c r="D271" s="12">
        <v>1</v>
      </c>
      <c r="E271" s="13">
        <v>1</v>
      </c>
    </row>
    <row r="272" spans="1:5" x14ac:dyDescent="0.25">
      <c r="A272" s="190"/>
      <c r="B272" s="11" t="s">
        <v>189</v>
      </c>
      <c r="C272" s="12">
        <v>17</v>
      </c>
      <c r="D272" s="12">
        <v>28</v>
      </c>
      <c r="E272" s="13">
        <v>-0.39285714285714302</v>
      </c>
    </row>
    <row r="273" spans="1:5" x14ac:dyDescent="0.25">
      <c r="A273" s="10" t="s">
        <v>190</v>
      </c>
      <c r="B273" s="15"/>
      <c r="C273" s="12">
        <v>0</v>
      </c>
      <c r="D273" s="12">
        <v>13</v>
      </c>
      <c r="E273" s="13">
        <v>-1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5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6"/>
      <c r="B284" s="11" t="s">
        <v>200</v>
      </c>
      <c r="C284" s="12">
        <v>11</v>
      </c>
      <c r="D284" s="12">
        <v>16</v>
      </c>
      <c r="E284" s="20">
        <v>0</v>
      </c>
    </row>
    <row r="285" spans="1:5" x14ac:dyDescent="0.25">
      <c r="A285" s="187"/>
      <c r="B285" s="11" t="s">
        <v>201</v>
      </c>
      <c r="C285" s="12">
        <v>5</v>
      </c>
      <c r="D285" s="12">
        <v>9</v>
      </c>
      <c r="E285" s="20">
        <v>0</v>
      </c>
    </row>
    <row r="286" spans="1:5" x14ac:dyDescent="0.25">
      <c r="A286" s="185" t="s">
        <v>202</v>
      </c>
      <c r="B286" s="11" t="s">
        <v>203</v>
      </c>
      <c r="C286" s="12">
        <v>0</v>
      </c>
      <c r="D286" s="12">
        <v>0</v>
      </c>
      <c r="E286" s="20">
        <v>0</v>
      </c>
    </row>
    <row r="287" spans="1:5" x14ac:dyDescent="0.25">
      <c r="A287" s="186"/>
      <c r="B287" s="11" t="s">
        <v>204</v>
      </c>
      <c r="C287" s="12">
        <v>1</v>
      </c>
      <c r="D287" s="12">
        <v>1</v>
      </c>
      <c r="E287" s="20">
        <v>0</v>
      </c>
    </row>
    <row r="288" spans="1:5" x14ac:dyDescent="0.25">
      <c r="A288" s="187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2</v>
      </c>
      <c r="D289" s="12">
        <v>2</v>
      </c>
      <c r="E289" s="20">
        <v>1</v>
      </c>
    </row>
    <row r="290" spans="1:5" x14ac:dyDescent="0.25">
      <c r="A290" s="185" t="s">
        <v>208</v>
      </c>
      <c r="B290" s="11" t="s">
        <v>209</v>
      </c>
      <c r="C290" s="12">
        <v>42</v>
      </c>
      <c r="D290" s="12">
        <v>47</v>
      </c>
      <c r="E290" s="20">
        <v>0</v>
      </c>
    </row>
    <row r="291" spans="1:5" x14ac:dyDescent="0.25">
      <c r="A291" s="186"/>
      <c r="B291" s="11" t="s">
        <v>210</v>
      </c>
      <c r="C291" s="12">
        <v>0</v>
      </c>
      <c r="D291" s="12">
        <v>0</v>
      </c>
      <c r="E291" s="20">
        <v>0</v>
      </c>
    </row>
    <row r="292" spans="1:5" x14ac:dyDescent="0.25">
      <c r="A292" s="187"/>
      <c r="B292" s="11" t="s">
        <v>211</v>
      </c>
      <c r="C292" s="12">
        <v>7</v>
      </c>
      <c r="D292" s="12">
        <v>10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25">
      <c r="A294" s="185" t="s">
        <v>214</v>
      </c>
      <c r="B294" s="11" t="s">
        <v>205</v>
      </c>
      <c r="C294" s="12">
        <v>0</v>
      </c>
      <c r="D294" s="12">
        <v>0</v>
      </c>
      <c r="E294" s="20">
        <v>0</v>
      </c>
    </row>
    <row r="295" spans="1:5" x14ac:dyDescent="0.25">
      <c r="A295" s="186"/>
      <c r="B295" s="11" t="s">
        <v>215</v>
      </c>
      <c r="C295" s="12">
        <v>7</v>
      </c>
      <c r="D295" s="12">
        <v>17</v>
      </c>
      <c r="E295" s="20">
        <v>3</v>
      </c>
    </row>
    <row r="296" spans="1:5" x14ac:dyDescent="0.25">
      <c r="A296" s="187"/>
      <c r="B296" s="11" t="s">
        <v>216</v>
      </c>
      <c r="C296" s="12">
        <v>5</v>
      </c>
      <c r="D296" s="12">
        <v>12</v>
      </c>
      <c r="E296" s="20">
        <v>1</v>
      </c>
    </row>
    <row r="297" spans="1:5" x14ac:dyDescent="0.25">
      <c r="A297" s="185" t="s">
        <v>217</v>
      </c>
      <c r="B297" s="11" t="s">
        <v>218</v>
      </c>
      <c r="C297" s="12">
        <v>4</v>
      </c>
      <c r="D297" s="12">
        <v>4</v>
      </c>
      <c r="E297" s="20">
        <v>3</v>
      </c>
    </row>
    <row r="298" spans="1:5" x14ac:dyDescent="0.25">
      <c r="A298" s="186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6"/>
      <c r="B299" s="11" t="s">
        <v>220</v>
      </c>
      <c r="C299" s="12">
        <v>264</v>
      </c>
      <c r="D299" s="12">
        <v>535</v>
      </c>
      <c r="E299" s="20">
        <v>82</v>
      </c>
    </row>
    <row r="300" spans="1:5" x14ac:dyDescent="0.25">
      <c r="A300" s="186"/>
      <c r="B300" s="11" t="s">
        <v>221</v>
      </c>
      <c r="C300" s="12">
        <v>346</v>
      </c>
      <c r="D300" s="12">
        <v>495</v>
      </c>
      <c r="E300" s="20">
        <v>0</v>
      </c>
    </row>
    <row r="301" spans="1:5" x14ac:dyDescent="0.25">
      <c r="A301" s="186"/>
      <c r="B301" s="11" t="s">
        <v>222</v>
      </c>
      <c r="C301" s="12">
        <v>35</v>
      </c>
      <c r="D301" s="12">
        <v>39</v>
      </c>
      <c r="E301" s="20">
        <v>4</v>
      </c>
    </row>
    <row r="302" spans="1:5" x14ac:dyDescent="0.25">
      <c r="A302" s="186"/>
      <c r="B302" s="11" t="s">
        <v>223</v>
      </c>
      <c r="C302" s="12">
        <v>313</v>
      </c>
      <c r="D302" s="12">
        <v>613</v>
      </c>
      <c r="E302" s="20">
        <v>150</v>
      </c>
    </row>
    <row r="303" spans="1:5" x14ac:dyDescent="0.25">
      <c r="A303" s="186"/>
      <c r="B303" s="11" t="s">
        <v>224</v>
      </c>
      <c r="C303" s="12">
        <v>70</v>
      </c>
      <c r="D303" s="12">
        <v>103</v>
      </c>
      <c r="E303" s="20">
        <v>0</v>
      </c>
    </row>
    <row r="304" spans="1:5" x14ac:dyDescent="0.25">
      <c r="A304" s="186"/>
      <c r="B304" s="11" t="s">
        <v>225</v>
      </c>
      <c r="C304" s="12">
        <v>4</v>
      </c>
      <c r="D304" s="12">
        <v>8</v>
      </c>
      <c r="E304" s="20">
        <v>0</v>
      </c>
    </row>
    <row r="305" spans="1:5" x14ac:dyDescent="0.25">
      <c r="A305" s="186"/>
      <c r="B305" s="11" t="s">
        <v>226</v>
      </c>
      <c r="C305" s="12">
        <v>200</v>
      </c>
      <c r="D305" s="12">
        <v>52</v>
      </c>
      <c r="E305" s="20">
        <v>73</v>
      </c>
    </row>
    <row r="306" spans="1:5" x14ac:dyDescent="0.25">
      <c r="A306" s="186"/>
      <c r="B306" s="11" t="s">
        <v>227</v>
      </c>
      <c r="C306" s="12">
        <v>2</v>
      </c>
      <c r="D306" s="12">
        <v>2</v>
      </c>
      <c r="E306" s="20">
        <v>1</v>
      </c>
    </row>
    <row r="307" spans="1:5" x14ac:dyDescent="0.25">
      <c r="A307" s="186"/>
      <c r="B307" s="11" t="s">
        <v>228</v>
      </c>
      <c r="C307" s="12">
        <v>0</v>
      </c>
      <c r="D307" s="12">
        <v>0</v>
      </c>
      <c r="E307" s="20">
        <v>0</v>
      </c>
    </row>
    <row r="308" spans="1:5" x14ac:dyDescent="0.25">
      <c r="A308" s="186"/>
      <c r="B308" s="11" t="s">
        <v>229</v>
      </c>
      <c r="C308" s="12">
        <v>332</v>
      </c>
      <c r="D308" s="12">
        <v>651</v>
      </c>
      <c r="E308" s="20">
        <v>131</v>
      </c>
    </row>
    <row r="309" spans="1:5" x14ac:dyDescent="0.25">
      <c r="A309" s="186"/>
      <c r="B309" s="11" t="s">
        <v>230</v>
      </c>
      <c r="C309" s="12">
        <v>204</v>
      </c>
      <c r="D309" s="12">
        <v>322</v>
      </c>
      <c r="E309" s="20">
        <v>0</v>
      </c>
    </row>
    <row r="310" spans="1:5" x14ac:dyDescent="0.25">
      <c r="A310" s="186"/>
      <c r="B310" s="11" t="s">
        <v>231</v>
      </c>
      <c r="C310" s="12">
        <v>8</v>
      </c>
      <c r="D310" s="12">
        <v>16</v>
      </c>
      <c r="E310" s="20">
        <v>0</v>
      </c>
    </row>
    <row r="311" spans="1:5" x14ac:dyDescent="0.25">
      <c r="A311" s="187"/>
      <c r="B311" s="11" t="s">
        <v>232</v>
      </c>
      <c r="C311" s="12">
        <v>24</v>
      </c>
      <c r="D311" s="12">
        <v>30</v>
      </c>
      <c r="E311" s="20">
        <v>0</v>
      </c>
    </row>
    <row r="312" spans="1:5" x14ac:dyDescent="0.25">
      <c r="A312" s="185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86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25">
      <c r="A314" s="186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6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6"/>
      <c r="B316" s="11" t="s">
        <v>238</v>
      </c>
      <c r="C316" s="12">
        <v>41</v>
      </c>
      <c r="D316" s="12">
        <v>142</v>
      </c>
      <c r="E316" s="20">
        <v>3</v>
      </c>
    </row>
    <row r="317" spans="1:5" x14ac:dyDescent="0.25">
      <c r="A317" s="186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6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86"/>
      <c r="B319" s="11" t="s">
        <v>241</v>
      </c>
      <c r="C319" s="12">
        <v>44</v>
      </c>
      <c r="D319" s="12">
        <v>90</v>
      </c>
      <c r="E319" s="20">
        <v>10</v>
      </c>
    </row>
    <row r="320" spans="1:5" x14ac:dyDescent="0.25">
      <c r="A320" s="186"/>
      <c r="B320" s="11" t="s">
        <v>242</v>
      </c>
      <c r="C320" s="12">
        <v>0</v>
      </c>
      <c r="D320" s="12">
        <v>0</v>
      </c>
      <c r="E320" s="20">
        <v>0</v>
      </c>
    </row>
    <row r="321" spans="1:5" x14ac:dyDescent="0.25">
      <c r="A321" s="186"/>
      <c r="B321" s="11" t="s">
        <v>243</v>
      </c>
      <c r="C321" s="12">
        <v>6</v>
      </c>
      <c r="D321" s="12">
        <v>11</v>
      </c>
      <c r="E321" s="20">
        <v>0</v>
      </c>
    </row>
    <row r="322" spans="1:5" x14ac:dyDescent="0.25">
      <c r="A322" s="186"/>
      <c r="B322" s="11" t="s">
        <v>244</v>
      </c>
      <c r="C322" s="12">
        <v>30</v>
      </c>
      <c r="D322" s="12">
        <v>71</v>
      </c>
      <c r="E322" s="20">
        <v>11</v>
      </c>
    </row>
    <row r="323" spans="1:5" x14ac:dyDescent="0.25">
      <c r="A323" s="186"/>
      <c r="B323" s="11" t="s">
        <v>245</v>
      </c>
      <c r="C323" s="12">
        <v>1</v>
      </c>
      <c r="D323" s="12">
        <v>1</v>
      </c>
      <c r="E323" s="20">
        <v>0</v>
      </c>
    </row>
    <row r="324" spans="1:5" x14ac:dyDescent="0.25">
      <c r="A324" s="186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6"/>
      <c r="B325" s="11" t="s">
        <v>247</v>
      </c>
      <c r="C325" s="12">
        <v>0</v>
      </c>
      <c r="D325" s="12">
        <v>0</v>
      </c>
      <c r="E325" s="20">
        <v>0</v>
      </c>
    </row>
    <row r="326" spans="1:5" x14ac:dyDescent="0.25">
      <c r="A326" s="186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86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25">
      <c r="A328" s="186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6"/>
      <c r="B329" s="11" t="s">
        <v>251</v>
      </c>
      <c r="C329" s="12">
        <v>0</v>
      </c>
      <c r="D329" s="12">
        <v>0</v>
      </c>
      <c r="E329" s="20">
        <v>0</v>
      </c>
    </row>
    <row r="330" spans="1:5" x14ac:dyDescent="0.25">
      <c r="A330" s="186"/>
      <c r="B330" s="11" t="s">
        <v>252</v>
      </c>
      <c r="C330" s="12">
        <v>14</v>
      </c>
      <c r="D330" s="12">
        <v>21</v>
      </c>
      <c r="E330" s="20">
        <v>0</v>
      </c>
    </row>
    <row r="331" spans="1:5" x14ac:dyDescent="0.25">
      <c r="A331" s="186"/>
      <c r="B331" s="11" t="s">
        <v>253</v>
      </c>
      <c r="C331" s="12">
        <v>1</v>
      </c>
      <c r="D331" s="12">
        <v>7</v>
      </c>
      <c r="E331" s="20">
        <v>0</v>
      </c>
    </row>
    <row r="332" spans="1:5" x14ac:dyDescent="0.25">
      <c r="A332" s="186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6"/>
      <c r="B333" s="11" t="s">
        <v>255</v>
      </c>
      <c r="C333" s="12">
        <v>0</v>
      </c>
      <c r="D333" s="12">
        <v>4</v>
      </c>
      <c r="E333" s="20">
        <v>0</v>
      </c>
    </row>
    <row r="334" spans="1:5" x14ac:dyDescent="0.25">
      <c r="A334" s="186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25">
      <c r="A335" s="186"/>
      <c r="B335" s="11" t="s">
        <v>257</v>
      </c>
      <c r="C335" s="12">
        <v>68</v>
      </c>
      <c r="D335" s="12">
        <v>152</v>
      </c>
      <c r="E335" s="20">
        <v>42</v>
      </c>
    </row>
    <row r="336" spans="1:5" x14ac:dyDescent="0.25">
      <c r="A336" s="186"/>
      <c r="B336" s="11" t="s">
        <v>258</v>
      </c>
      <c r="C336" s="12">
        <v>122</v>
      </c>
      <c r="D336" s="12">
        <v>165</v>
      </c>
      <c r="E336" s="20">
        <v>49</v>
      </c>
    </row>
    <row r="337" spans="1:5" x14ac:dyDescent="0.25">
      <c r="A337" s="186"/>
      <c r="B337" s="11" t="s">
        <v>259</v>
      </c>
      <c r="C337" s="12">
        <v>0</v>
      </c>
      <c r="D337" s="12">
        <v>0</v>
      </c>
      <c r="E337" s="20">
        <v>0</v>
      </c>
    </row>
    <row r="338" spans="1:5" x14ac:dyDescent="0.25">
      <c r="A338" s="186"/>
      <c r="B338" s="11" t="s">
        <v>260</v>
      </c>
      <c r="C338" s="12">
        <v>0</v>
      </c>
      <c r="D338" s="12">
        <v>3</v>
      </c>
      <c r="E338" s="20">
        <v>1</v>
      </c>
    </row>
    <row r="339" spans="1:5" x14ac:dyDescent="0.25">
      <c r="A339" s="186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6"/>
      <c r="B340" s="11" t="s">
        <v>262</v>
      </c>
      <c r="C340" s="12">
        <v>0</v>
      </c>
      <c r="D340" s="12">
        <v>1</v>
      </c>
      <c r="E340" s="20">
        <v>0</v>
      </c>
    </row>
    <row r="341" spans="1:5" x14ac:dyDescent="0.25">
      <c r="A341" s="186"/>
      <c r="B341" s="11" t="s">
        <v>263</v>
      </c>
      <c r="C341" s="12">
        <v>0</v>
      </c>
      <c r="D341" s="12">
        <v>0</v>
      </c>
      <c r="E341" s="20">
        <v>0</v>
      </c>
    </row>
    <row r="342" spans="1:5" x14ac:dyDescent="0.25">
      <c r="A342" s="186"/>
      <c r="B342" s="11" t="s">
        <v>264</v>
      </c>
      <c r="C342" s="12">
        <v>0</v>
      </c>
      <c r="D342" s="12">
        <v>0</v>
      </c>
      <c r="E342" s="20">
        <v>0</v>
      </c>
    </row>
    <row r="343" spans="1:5" x14ac:dyDescent="0.25">
      <c r="A343" s="186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7"/>
      <c r="B344" s="11" t="s">
        <v>266</v>
      </c>
      <c r="C344" s="12">
        <v>5</v>
      </c>
      <c r="D344" s="12">
        <v>9</v>
      </c>
      <c r="E344" s="20">
        <v>2</v>
      </c>
    </row>
    <row r="345" spans="1:5" x14ac:dyDescent="0.25">
      <c r="A345" s="185" t="s">
        <v>267</v>
      </c>
      <c r="B345" s="11" t="s">
        <v>268</v>
      </c>
      <c r="C345" s="12">
        <v>1</v>
      </c>
      <c r="D345" s="12">
        <v>0</v>
      </c>
      <c r="E345" s="20">
        <v>0</v>
      </c>
    </row>
    <row r="346" spans="1:5" x14ac:dyDescent="0.25">
      <c r="A346" s="186"/>
      <c r="B346" s="11" t="s">
        <v>269</v>
      </c>
      <c r="C346" s="12">
        <v>1</v>
      </c>
      <c r="D346" s="12">
        <v>2</v>
      </c>
      <c r="E346" s="20">
        <v>1</v>
      </c>
    </row>
    <row r="347" spans="1:5" x14ac:dyDescent="0.25">
      <c r="A347" s="186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6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6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6"/>
      <c r="B350" s="11" t="s">
        <v>273</v>
      </c>
      <c r="C350" s="12">
        <v>0</v>
      </c>
      <c r="D350" s="12">
        <v>0</v>
      </c>
      <c r="E350" s="20">
        <v>0</v>
      </c>
    </row>
    <row r="351" spans="1:5" x14ac:dyDescent="0.25">
      <c r="A351" s="186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6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6"/>
      <c r="B353" s="11" t="s">
        <v>276</v>
      </c>
      <c r="C353" s="12">
        <v>0</v>
      </c>
      <c r="D353" s="12">
        <v>0</v>
      </c>
      <c r="E353" s="20">
        <v>0</v>
      </c>
    </row>
    <row r="354" spans="1:5" x14ac:dyDescent="0.25">
      <c r="A354" s="186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7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5" t="s">
        <v>279</v>
      </c>
      <c r="B356" s="11" t="s">
        <v>280</v>
      </c>
      <c r="C356" s="12">
        <v>21</v>
      </c>
      <c r="D356" s="12">
        <v>44</v>
      </c>
      <c r="E356" s="20">
        <v>3</v>
      </c>
    </row>
    <row r="357" spans="1:5" x14ac:dyDescent="0.25">
      <c r="A357" s="186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25">
      <c r="A358" s="186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6"/>
      <c r="B359" s="11" t="s">
        <v>283</v>
      </c>
      <c r="C359" s="12">
        <v>5</v>
      </c>
      <c r="D359" s="12">
        <v>4</v>
      </c>
      <c r="E359" s="20">
        <v>0</v>
      </c>
    </row>
    <row r="360" spans="1:5" x14ac:dyDescent="0.25">
      <c r="A360" s="186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25">
      <c r="A361" s="186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86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6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7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5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6"/>
      <c r="B366" s="11" t="s">
        <v>291</v>
      </c>
      <c r="C366" s="12">
        <v>0</v>
      </c>
      <c r="D366" s="12">
        <v>0</v>
      </c>
      <c r="E366" s="20">
        <v>0</v>
      </c>
    </row>
    <row r="367" spans="1:5" x14ac:dyDescent="0.25">
      <c r="A367" s="186"/>
      <c r="B367" s="11" t="s">
        <v>292</v>
      </c>
      <c r="C367" s="12">
        <v>2</v>
      </c>
      <c r="D367" s="12">
        <v>2</v>
      </c>
      <c r="E367" s="20">
        <v>0</v>
      </c>
    </row>
    <row r="368" spans="1:5" x14ac:dyDescent="0.25">
      <c r="A368" s="186"/>
      <c r="B368" s="11" t="s">
        <v>293</v>
      </c>
      <c r="C368" s="12">
        <v>1</v>
      </c>
      <c r="D368" s="12">
        <v>1</v>
      </c>
      <c r="E368" s="20">
        <v>0</v>
      </c>
    </row>
    <row r="369" spans="1:5" x14ac:dyDescent="0.25">
      <c r="A369" s="186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86"/>
      <c r="B370" s="11" t="s">
        <v>294</v>
      </c>
      <c r="C370" s="12">
        <v>1</v>
      </c>
      <c r="D370" s="12">
        <v>1</v>
      </c>
      <c r="E370" s="20">
        <v>0</v>
      </c>
    </row>
    <row r="371" spans="1:5" x14ac:dyDescent="0.25">
      <c r="A371" s="186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86"/>
      <c r="B372" s="11" t="s">
        <v>296</v>
      </c>
      <c r="C372" s="12">
        <v>1</v>
      </c>
      <c r="D372" s="12">
        <v>4</v>
      </c>
      <c r="E372" s="20">
        <v>0</v>
      </c>
    </row>
    <row r="373" spans="1:5" x14ac:dyDescent="0.25">
      <c r="A373" s="186"/>
      <c r="B373" s="11" t="s">
        <v>297</v>
      </c>
      <c r="C373" s="12">
        <v>0</v>
      </c>
      <c r="D373" s="12">
        <v>0</v>
      </c>
      <c r="E373" s="20">
        <v>0</v>
      </c>
    </row>
    <row r="374" spans="1:5" x14ac:dyDescent="0.25">
      <c r="A374" s="186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6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6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7"/>
      <c r="B377" s="11" t="s">
        <v>301</v>
      </c>
      <c r="C377" s="12">
        <v>2</v>
      </c>
      <c r="D377" s="12">
        <v>2</v>
      </c>
      <c r="E377" s="20">
        <v>0</v>
      </c>
    </row>
  </sheetData>
  <sheetProtection algorithmName="SHA-512" hashValue="IYb9HImzSIAaEgwC++Pj+t3sIGIPL3JBKyL18ily/vWuV2HzQ9zaQfBmpAE1slG19jDQxyuutCSadHSBAqDohQ==" saltValue="aUBgjMWGv7nSWoouG9M1n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D8524-4A4B-4C0F-A752-7D25A9672089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16384" width="11.42578125" style="98"/>
  </cols>
  <sheetData>
    <row r="1" spans="1:26" x14ac:dyDescent="0.2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hYX3C/7GzG2Ajs2shFrhSGMjIPV7R3Ue3sx3sDq0XVCVg4a9fwj+mLib/wPw0scYZROTaTjqS6N2Y1qANvECBA==" saltValue="C0ZnrnOaF9bCK9y1PqbQu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F7BD-55D9-411F-B1A7-D777B54477F0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4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4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4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4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4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4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4.42578125" style="131" customWidth="1"/>
    <col min="61" max="61" width="2.5703125" style="131" customWidth="1"/>
    <col min="62" max="16384" width="11.42578125" style="98"/>
  </cols>
  <sheetData>
    <row r="1" spans="1:61" x14ac:dyDescent="0.2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nqiSfD2cAa3e1AcuhWmJVAbYoEcPbsFJjm/mQFu2Cd4DXhwL35F7GGXyLDOK3zfxr+1U1/Vw3hwG82DnAzg6qA==" saltValue="XtfsR8aLcq0A3PKan30BK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C2002-B647-442F-8317-16F98AA828DF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7" width="11.42578125" style="131"/>
    <col min="18" max="18" width="11.42578125" style="73"/>
    <col min="19" max="19" width="2.5703125" style="131" customWidth="1"/>
    <col min="20" max="20" width="7.85546875" style="131" customWidth="1"/>
    <col min="21" max="25" width="11.42578125" style="131"/>
    <col min="26" max="16384" width="11.42578125" style="73"/>
  </cols>
  <sheetData>
    <row r="1" spans="1:26" x14ac:dyDescent="0.2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6" x14ac:dyDescent="0.2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">
      <c r="M6" s="179">
        <f>DatosMedioAmbiente!C53</f>
        <v>1</v>
      </c>
      <c r="N6" s="179">
        <f>DatosMedioAmbiente!C55</f>
        <v>8</v>
      </c>
      <c r="O6" s="179">
        <f>DatosMedioAmbiente!C57</f>
        <v>0</v>
      </c>
      <c r="P6" s="179">
        <f>DatosMedioAmbiente!C59</f>
        <v>4</v>
      </c>
      <c r="Q6" s="179">
        <f>DatosMedioAmbiente!C61</f>
        <v>3</v>
      </c>
      <c r="R6" s="179">
        <f>DatosMedioAmbiente!C63</f>
        <v>3</v>
      </c>
      <c r="S6" s="177"/>
      <c r="U6" s="180">
        <f>DatosMedioAmbiente!C54</f>
        <v>0</v>
      </c>
      <c r="V6" s="180">
        <f>DatosMedioAmbiente!C56</f>
        <v>2</v>
      </c>
      <c r="W6" s="180">
        <f>DatosMedioAmbiente!C58</f>
        <v>1</v>
      </c>
      <c r="X6" s="180">
        <f>DatosMedioAmbiente!C60</f>
        <v>4</v>
      </c>
      <c r="Y6" s="180">
        <f>DatosMedioAmbiente!C62</f>
        <v>0</v>
      </c>
      <c r="Z6" s="180">
        <f>DatosMedioAmbiente!C64</f>
        <v>0</v>
      </c>
    </row>
    <row r="25" spans="1:20" s="73" customFormat="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fnRNw9OEpDRCMxwjQUFBJN/H9JH3rJcYfn21Q2ju2EJ+MkmhCFZhT7YFMUrCGcyg2JjYjtpSivPZCBaQztU5Fg==" saltValue="+AnM2mxJqKCgJwCi/1jQ7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FD9D-22EB-4972-A3DE-89A3385A041B}">
  <sheetPr codeName="Hoja20"/>
  <dimension ref="A1:BI16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3" customWidth="1"/>
    <col min="19" max="20" width="25.140625" style="73" customWidth="1"/>
    <col min="21" max="21" width="14.42578125" style="73" customWidth="1"/>
    <col min="22" max="22" width="20.42578125" style="73" customWidth="1"/>
    <col min="23" max="23" width="16.5703125" style="73" customWidth="1"/>
    <col min="24" max="24" width="5.42578125" style="73" customWidth="1"/>
    <col min="25" max="25" width="4" style="73" customWidth="1"/>
    <col min="26" max="26" width="13.5703125" style="73" customWidth="1"/>
    <col min="27" max="27" width="22.140625" style="73" customWidth="1"/>
    <col min="28" max="16384" width="11.5703125" style="73"/>
  </cols>
  <sheetData>
    <row r="1" spans="1:61" s="95" customFormat="1" ht="89.25" x14ac:dyDescent="0.2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">
      <c r="A2" s="73" t="s">
        <v>1267</v>
      </c>
      <c r="B2" s="73" t="s">
        <v>1763</v>
      </c>
      <c r="C2" s="73" t="s">
        <v>1751</v>
      </c>
      <c r="D2" s="73" t="s">
        <v>1628</v>
      </c>
      <c r="E2" s="73" t="s">
        <v>1628</v>
      </c>
      <c r="F2" s="73" t="s">
        <v>1628</v>
      </c>
      <c r="G2" s="73" t="s">
        <v>1629</v>
      </c>
      <c r="H2" s="73" t="s">
        <v>1657</v>
      </c>
      <c r="I2" s="73" t="s">
        <v>1628</v>
      </c>
      <c r="J2" s="73" t="s">
        <v>1628</v>
      </c>
      <c r="K2" s="73" t="s">
        <v>1628</v>
      </c>
      <c r="L2" s="73" t="s">
        <v>1628</v>
      </c>
      <c r="M2" s="73" t="s">
        <v>1629</v>
      </c>
      <c r="N2" s="73" t="s">
        <v>1629</v>
      </c>
      <c r="O2" s="73" t="s">
        <v>1628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1151</v>
      </c>
      <c r="AB2" s="73" t="s">
        <v>1151</v>
      </c>
      <c r="AC2" s="73" t="s">
        <v>1158</v>
      </c>
      <c r="AD2" s="73" t="s">
        <v>647</v>
      </c>
      <c r="AE2" s="73" t="s">
        <v>1204</v>
      </c>
      <c r="AF2" s="73" t="s">
        <v>1107</v>
      </c>
      <c r="AI2" s="73" t="s">
        <v>229</v>
      </c>
      <c r="AL2" s="73" t="s">
        <v>647</v>
      </c>
      <c r="AM2" s="73" t="s">
        <v>647</v>
      </c>
      <c r="AN2" s="73" t="s">
        <v>647</v>
      </c>
      <c r="AO2" s="73" t="s">
        <v>647</v>
      </c>
      <c r="AT2" s="73" t="s">
        <v>649</v>
      </c>
      <c r="AV2" s="73" t="s">
        <v>647</v>
      </c>
      <c r="AW2" s="73" t="s">
        <v>1204</v>
      </c>
      <c r="AX2" s="73" t="s">
        <v>1205</v>
      </c>
      <c r="BA2" s="73" t="s">
        <v>82</v>
      </c>
      <c r="BC2" s="73" t="s">
        <v>983</v>
      </c>
      <c r="BD2" s="73" t="s">
        <v>961</v>
      </c>
      <c r="BF2" s="73" t="s">
        <v>104</v>
      </c>
      <c r="BG2" s="73" t="s">
        <v>104</v>
      </c>
      <c r="BH2" s="73" t="s">
        <v>1163</v>
      </c>
      <c r="BI2" s="73" t="s">
        <v>1168</v>
      </c>
    </row>
    <row r="3" spans="1:61" x14ac:dyDescent="0.2">
      <c r="A3" s="73" t="s">
        <v>1769</v>
      </c>
      <c r="B3" s="73" t="s">
        <v>1764</v>
      </c>
      <c r="C3" s="73" t="s">
        <v>1752</v>
      </c>
      <c r="D3" s="73" t="s">
        <v>1629</v>
      </c>
      <c r="E3" s="73" t="s">
        <v>1629</v>
      </c>
      <c r="F3" s="73" t="s">
        <v>1662</v>
      </c>
      <c r="G3" s="73" t="s">
        <v>1630</v>
      </c>
      <c r="H3" s="73" t="s">
        <v>1629</v>
      </c>
      <c r="I3" s="73" t="s">
        <v>1629</v>
      </c>
      <c r="J3" s="73" t="s">
        <v>1630</v>
      </c>
      <c r="K3" s="73" t="s">
        <v>1629</v>
      </c>
      <c r="L3" s="73" t="s">
        <v>1629</v>
      </c>
      <c r="M3" s="73" t="s">
        <v>1632</v>
      </c>
      <c r="N3" s="73" t="s">
        <v>1630</v>
      </c>
      <c r="O3" s="73" t="s">
        <v>1629</v>
      </c>
      <c r="P3" s="73" t="s">
        <v>1630</v>
      </c>
      <c r="Q3" s="73" t="s">
        <v>1630</v>
      </c>
      <c r="R3" s="73" t="s">
        <v>1061</v>
      </c>
      <c r="S3" s="73" t="s">
        <v>1630</v>
      </c>
      <c r="T3" s="73" t="s">
        <v>1630</v>
      </c>
      <c r="V3" s="73" t="s">
        <v>30</v>
      </c>
      <c r="W3" s="73" t="s">
        <v>114</v>
      </c>
      <c r="AA3" s="73" t="s">
        <v>1152</v>
      </c>
      <c r="AB3" s="73" t="s">
        <v>1152</v>
      </c>
      <c r="AC3" s="73" t="s">
        <v>1159</v>
      </c>
      <c r="AD3" s="73" t="s">
        <v>649</v>
      </c>
      <c r="AE3" s="73" t="s">
        <v>1205</v>
      </c>
      <c r="AF3" s="73" t="s">
        <v>1214</v>
      </c>
      <c r="AI3" s="73" t="s">
        <v>230</v>
      </c>
      <c r="AL3" s="73" t="s">
        <v>649</v>
      </c>
      <c r="AM3" s="73" t="s">
        <v>649</v>
      </c>
      <c r="AN3" s="73" t="s">
        <v>649</v>
      </c>
      <c r="AO3" s="73" t="s">
        <v>649</v>
      </c>
      <c r="AT3" s="73" t="s">
        <v>657</v>
      </c>
      <c r="AV3" s="73" t="s">
        <v>649</v>
      </c>
      <c r="AW3" s="73" t="s">
        <v>1205</v>
      </c>
      <c r="AX3" s="73" t="s">
        <v>1206</v>
      </c>
      <c r="BA3" s="73" t="s">
        <v>1812</v>
      </c>
      <c r="BC3" s="73" t="s">
        <v>1814</v>
      </c>
      <c r="BD3" s="73" t="s">
        <v>334</v>
      </c>
      <c r="BF3" s="73" t="s">
        <v>114</v>
      </c>
      <c r="BG3" s="73" t="s">
        <v>114</v>
      </c>
      <c r="BH3" s="73" t="s">
        <v>1164</v>
      </c>
    </row>
    <row r="4" spans="1:61" x14ac:dyDescent="0.2">
      <c r="A4" s="73" t="s">
        <v>1770</v>
      </c>
      <c r="B4" s="73" t="s">
        <v>109</v>
      </c>
      <c r="C4" s="73" t="s">
        <v>1753</v>
      </c>
      <c r="D4" s="73" t="s">
        <v>1630</v>
      </c>
      <c r="E4" s="73" t="s">
        <v>1632</v>
      </c>
      <c r="F4" s="73" t="s">
        <v>978</v>
      </c>
      <c r="G4" s="73" t="s">
        <v>978</v>
      </c>
      <c r="H4" s="73" t="s">
        <v>1630</v>
      </c>
      <c r="I4" s="73" t="s">
        <v>1630</v>
      </c>
      <c r="J4" s="73" t="s">
        <v>1636</v>
      </c>
      <c r="K4" s="73" t="s">
        <v>1632</v>
      </c>
      <c r="L4" s="73" t="s">
        <v>1630</v>
      </c>
      <c r="M4" s="73" t="s">
        <v>1634</v>
      </c>
      <c r="N4" s="73" t="s">
        <v>1634</v>
      </c>
      <c r="O4" s="73" t="s">
        <v>1630</v>
      </c>
      <c r="P4" s="73" t="s">
        <v>1683</v>
      </c>
      <c r="Q4" s="73" t="s">
        <v>1683</v>
      </c>
      <c r="R4" s="73" t="s">
        <v>1062</v>
      </c>
      <c r="S4" s="73" t="s">
        <v>1682</v>
      </c>
      <c r="T4" s="73" t="s">
        <v>1684</v>
      </c>
      <c r="V4" s="73" t="s">
        <v>31</v>
      </c>
      <c r="W4" s="73" t="s">
        <v>1777</v>
      </c>
      <c r="AC4" s="73" t="s">
        <v>1160</v>
      </c>
      <c r="AD4" s="73" t="s">
        <v>651</v>
      </c>
      <c r="AE4" s="73" t="s">
        <v>1207</v>
      </c>
      <c r="AF4" s="73" t="s">
        <v>1147</v>
      </c>
      <c r="AI4" s="73" t="s">
        <v>232</v>
      </c>
      <c r="AL4" s="73" t="s">
        <v>651</v>
      </c>
      <c r="AM4" s="73" t="s">
        <v>651</v>
      </c>
      <c r="AN4" s="73" t="s">
        <v>651</v>
      </c>
      <c r="AO4" s="73" t="s">
        <v>651</v>
      </c>
      <c r="AV4" s="73" t="s">
        <v>651</v>
      </c>
      <c r="AW4" s="73" t="s">
        <v>1207</v>
      </c>
      <c r="AX4" s="73" t="s">
        <v>1207</v>
      </c>
      <c r="BA4" s="73" t="s">
        <v>1813</v>
      </c>
      <c r="BC4" s="73" t="s">
        <v>989</v>
      </c>
      <c r="BD4" s="73" t="s">
        <v>962</v>
      </c>
      <c r="BG4" s="73" t="s">
        <v>1080</v>
      </c>
    </row>
    <row r="5" spans="1:61" x14ac:dyDescent="0.2">
      <c r="A5" s="73" t="s">
        <v>1051</v>
      </c>
      <c r="B5" s="73" t="s">
        <v>110</v>
      </c>
      <c r="C5" s="73" t="s">
        <v>174</v>
      </c>
      <c r="D5" s="73" t="s">
        <v>1632</v>
      </c>
      <c r="E5" s="73" t="s">
        <v>978</v>
      </c>
      <c r="F5" s="73" t="s">
        <v>1638</v>
      </c>
      <c r="G5" s="73" t="s">
        <v>1643</v>
      </c>
      <c r="H5" s="73" t="s">
        <v>978</v>
      </c>
      <c r="I5" s="73" t="s">
        <v>1632</v>
      </c>
      <c r="J5" s="73" t="s">
        <v>978</v>
      </c>
      <c r="K5" s="73" t="s">
        <v>1641</v>
      </c>
      <c r="L5" s="73" t="s">
        <v>1632</v>
      </c>
      <c r="M5" s="73" t="s">
        <v>978</v>
      </c>
      <c r="N5" s="73" t="s">
        <v>1646</v>
      </c>
      <c r="O5" s="73" t="s">
        <v>1636</v>
      </c>
      <c r="P5" s="73" t="s">
        <v>1686</v>
      </c>
      <c r="Q5" s="73" t="s">
        <v>1686</v>
      </c>
      <c r="R5" s="73" t="s">
        <v>1063</v>
      </c>
      <c r="S5" s="73" t="s">
        <v>1683</v>
      </c>
      <c r="T5" s="73" t="s">
        <v>1685</v>
      </c>
      <c r="V5" s="73" t="s">
        <v>32</v>
      </c>
      <c r="AD5" s="73" t="s">
        <v>655</v>
      </c>
      <c r="AE5" s="73" t="s">
        <v>615</v>
      </c>
      <c r="AF5" s="73" t="s">
        <v>1215</v>
      </c>
      <c r="AI5" s="73" t="s">
        <v>238</v>
      </c>
      <c r="AL5" s="73" t="s">
        <v>653</v>
      </c>
      <c r="AM5" s="73" t="s">
        <v>655</v>
      </c>
      <c r="AN5" s="73" t="s">
        <v>653</v>
      </c>
      <c r="AO5" s="73" t="s">
        <v>655</v>
      </c>
      <c r="AV5" s="73" t="s">
        <v>653</v>
      </c>
      <c r="AW5" s="73" t="s">
        <v>615</v>
      </c>
      <c r="BC5" s="73" t="s">
        <v>990</v>
      </c>
      <c r="BD5" s="73" t="s">
        <v>963</v>
      </c>
    </row>
    <row r="6" spans="1:61" x14ac:dyDescent="0.2">
      <c r="A6" s="73" t="s">
        <v>1771</v>
      </c>
      <c r="B6" s="73" t="s">
        <v>111</v>
      </c>
      <c r="C6" s="73" t="s">
        <v>1754</v>
      </c>
      <c r="D6" s="73" t="s">
        <v>1636</v>
      </c>
      <c r="E6" s="73" t="s">
        <v>1641</v>
      </c>
      <c r="F6" s="73" t="s">
        <v>1663</v>
      </c>
      <c r="G6" s="73" t="s">
        <v>1646</v>
      </c>
      <c r="H6" s="73" t="s">
        <v>1642</v>
      </c>
      <c r="I6" s="73" t="s">
        <v>1636</v>
      </c>
      <c r="J6" s="73" t="s">
        <v>1642</v>
      </c>
      <c r="L6" s="73" t="s">
        <v>1642</v>
      </c>
      <c r="M6" s="73" t="s">
        <v>1645</v>
      </c>
      <c r="O6" s="73" t="s">
        <v>978</v>
      </c>
      <c r="R6" s="73" t="s">
        <v>1064</v>
      </c>
      <c r="S6" s="73" t="s">
        <v>1686</v>
      </c>
      <c r="T6" s="73" t="s">
        <v>1686</v>
      </c>
      <c r="V6" s="73" t="s">
        <v>33</v>
      </c>
      <c r="AD6" s="73" t="s">
        <v>657</v>
      </c>
      <c r="AI6" s="73" t="s">
        <v>241</v>
      </c>
      <c r="AL6" s="73" t="s">
        <v>655</v>
      </c>
      <c r="AM6" s="73" t="s">
        <v>657</v>
      </c>
      <c r="AN6" s="73" t="s">
        <v>655</v>
      </c>
      <c r="AO6" s="73" t="s">
        <v>657</v>
      </c>
      <c r="AV6" s="73" t="s">
        <v>655</v>
      </c>
      <c r="AW6" s="73" t="s">
        <v>1208</v>
      </c>
      <c r="BC6" s="73" t="s">
        <v>993</v>
      </c>
      <c r="BD6" s="73" t="s">
        <v>964</v>
      </c>
    </row>
    <row r="7" spans="1:61" x14ac:dyDescent="0.2">
      <c r="C7" s="73" t="s">
        <v>1755</v>
      </c>
      <c r="D7" s="73" t="s">
        <v>978</v>
      </c>
      <c r="E7" s="73" t="s">
        <v>1642</v>
      </c>
      <c r="F7" s="73" t="s">
        <v>1652</v>
      </c>
      <c r="G7" s="73" t="s">
        <v>1648</v>
      </c>
      <c r="H7" s="73" t="s">
        <v>1643</v>
      </c>
      <c r="I7" s="73" t="s">
        <v>978</v>
      </c>
      <c r="J7" s="73" t="s">
        <v>1643</v>
      </c>
      <c r="L7" s="73" t="s">
        <v>1648</v>
      </c>
      <c r="M7" s="73" t="s">
        <v>1646</v>
      </c>
      <c r="O7" s="73" t="s">
        <v>1642</v>
      </c>
      <c r="R7" s="73" t="s">
        <v>1065</v>
      </c>
      <c r="AD7" s="73" t="s">
        <v>659</v>
      </c>
      <c r="AI7" s="73" t="s">
        <v>111</v>
      </c>
      <c r="AL7" s="73" t="s">
        <v>657</v>
      </c>
      <c r="AM7" s="73" t="s">
        <v>659</v>
      </c>
      <c r="AN7" s="73" t="s">
        <v>657</v>
      </c>
      <c r="AV7" s="73" t="s">
        <v>657</v>
      </c>
      <c r="BC7" s="73" t="s">
        <v>1815</v>
      </c>
      <c r="BD7" s="73" t="s">
        <v>965</v>
      </c>
    </row>
    <row r="8" spans="1:61" x14ac:dyDescent="0.2">
      <c r="C8" s="73" t="s">
        <v>1756</v>
      </c>
      <c r="D8" s="73" t="s">
        <v>1642</v>
      </c>
      <c r="E8" s="73" t="s">
        <v>1646</v>
      </c>
      <c r="F8" s="73" t="s">
        <v>111</v>
      </c>
      <c r="G8" s="73" t="s">
        <v>111</v>
      </c>
      <c r="H8" s="73" t="s">
        <v>1646</v>
      </c>
      <c r="I8" s="73" t="s">
        <v>1640</v>
      </c>
      <c r="J8" s="73" t="s">
        <v>1646</v>
      </c>
      <c r="O8" s="73" t="s">
        <v>1643</v>
      </c>
      <c r="R8" s="73" t="s">
        <v>1066</v>
      </c>
      <c r="BD8" s="73" t="s">
        <v>966</v>
      </c>
    </row>
    <row r="9" spans="1:61" x14ac:dyDescent="0.2">
      <c r="C9" s="73" t="s">
        <v>209</v>
      </c>
      <c r="D9" s="73" t="s">
        <v>1643</v>
      </c>
      <c r="E9" s="73" t="s">
        <v>1648</v>
      </c>
      <c r="H9" s="73" t="s">
        <v>1648</v>
      </c>
      <c r="I9" s="73" t="s">
        <v>1642</v>
      </c>
      <c r="J9" s="73" t="s">
        <v>1648</v>
      </c>
      <c r="O9" s="73" t="s">
        <v>1646</v>
      </c>
      <c r="R9" s="73" t="s">
        <v>1067</v>
      </c>
      <c r="BD9" s="73" t="s">
        <v>518</v>
      </c>
    </row>
    <row r="10" spans="1:61" x14ac:dyDescent="0.2">
      <c r="C10" s="73" t="s">
        <v>1757</v>
      </c>
      <c r="D10" s="73" t="s">
        <v>1644</v>
      </c>
      <c r="H10" s="73" t="s">
        <v>111</v>
      </c>
      <c r="I10" s="73" t="s">
        <v>1643</v>
      </c>
      <c r="J10" s="73" t="s">
        <v>111</v>
      </c>
      <c r="O10" s="73" t="s">
        <v>1648</v>
      </c>
      <c r="R10" s="73" t="s">
        <v>1068</v>
      </c>
      <c r="BD10" s="73" t="s">
        <v>651</v>
      </c>
    </row>
    <row r="11" spans="1:61" x14ac:dyDescent="0.2">
      <c r="C11" s="73" t="s">
        <v>289</v>
      </c>
      <c r="D11" s="73" t="s">
        <v>1646</v>
      </c>
      <c r="I11" s="73" t="s">
        <v>1646</v>
      </c>
      <c r="O11" s="73" t="s">
        <v>111</v>
      </c>
      <c r="R11" s="73" t="s">
        <v>1069</v>
      </c>
      <c r="BD11" s="73" t="s">
        <v>969</v>
      </c>
    </row>
    <row r="12" spans="1:61" x14ac:dyDescent="0.2">
      <c r="D12" s="73" t="s">
        <v>1648</v>
      </c>
      <c r="I12" s="73" t="s">
        <v>1648</v>
      </c>
      <c r="BD12" s="73" t="s">
        <v>970</v>
      </c>
    </row>
    <row r="13" spans="1:61" x14ac:dyDescent="0.2">
      <c r="D13" s="73" t="s">
        <v>1652</v>
      </c>
      <c r="I13" s="73" t="s">
        <v>111</v>
      </c>
      <c r="BD13" s="73" t="s">
        <v>971</v>
      </c>
    </row>
    <row r="14" spans="1:61" x14ac:dyDescent="0.2">
      <c r="D14" s="73" t="s">
        <v>111</v>
      </c>
      <c r="BD14" s="73" t="s">
        <v>972</v>
      </c>
    </row>
    <row r="15" spans="1:61" x14ac:dyDescent="0.2">
      <c r="BD15" s="73" t="s">
        <v>975</v>
      </c>
    </row>
    <row r="16" spans="1:61" x14ac:dyDescent="0.2">
      <c r="BD16" s="73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2416-87C7-427E-9E89-DF7C8932B57B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SUM(DatosViolenciaGénero!C63:C69)</f>
        <v>1287</v>
      </c>
      <c r="D4" s="90">
        <f>SUM(DatosViolenciaGénero!D63:D69)</f>
        <v>322</v>
      </c>
    </row>
    <row r="5" spans="2:4" x14ac:dyDescent="0.2">
      <c r="B5" s="89" t="s">
        <v>1630</v>
      </c>
      <c r="C5" s="90">
        <f>SUM(DatosViolenciaGénero!C70:C73)</f>
        <v>11</v>
      </c>
      <c r="D5" s="90">
        <f>SUM(DatosViolenciaGénero!D70:D73)</f>
        <v>27</v>
      </c>
    </row>
    <row r="6" spans="2:4" ht="12.75" customHeight="1" x14ac:dyDescent="0.2">
      <c r="B6" s="89" t="s">
        <v>1682</v>
      </c>
      <c r="C6" s="90">
        <f>DatosViolenciaGénero!C74</f>
        <v>1</v>
      </c>
      <c r="D6" s="90">
        <f>DatosViolenciaGénero!D74</f>
        <v>0</v>
      </c>
    </row>
    <row r="7" spans="2:4" ht="12.75" customHeight="1" x14ac:dyDescent="0.2">
      <c r="B7" s="89" t="s">
        <v>1683</v>
      </c>
      <c r="C7" s="90">
        <f>SUM(DatosViolenciaGénero!C75:C77)</f>
        <v>5</v>
      </c>
      <c r="D7" s="90">
        <f>SUM(DatosViolenciaGénero!D75:D77)</f>
        <v>0</v>
      </c>
    </row>
    <row r="8" spans="2:4" ht="12.75" customHeight="1" x14ac:dyDescent="0.2">
      <c r="B8" s="89" t="s">
        <v>1684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1685</v>
      </c>
      <c r="C9" s="90">
        <f>DatosViolenciaGénero!C78</f>
        <v>0</v>
      </c>
      <c r="D9" s="90">
        <f>DatosViolenciaGénero!D78</f>
        <v>2</v>
      </c>
    </row>
    <row r="10" spans="2:4" ht="12.75" customHeight="1" x14ac:dyDescent="0.2">
      <c r="B10" s="89" t="s">
        <v>1686</v>
      </c>
      <c r="C10" s="90">
        <f>SUM(DatosViolenciaGénero!C79:C80)</f>
        <v>394</v>
      </c>
      <c r="D10" s="90">
        <f>SUM(DatosViolenciaGénero!D79:D80)</f>
        <v>263</v>
      </c>
    </row>
    <row r="14" spans="2:4" ht="12.95" customHeight="1" thickTop="1" thickBot="1" x14ac:dyDescent="0.25">
      <c r="B14" s="234" t="s">
        <v>1690</v>
      </c>
      <c r="C14" s="234"/>
    </row>
    <row r="15" spans="2:4" ht="13.5" thickTop="1" x14ac:dyDescent="0.2">
      <c r="B15" s="91" t="s">
        <v>1688</v>
      </c>
      <c r="C15" s="92">
        <f>DatosViolenciaGénero!C38</f>
        <v>141</v>
      </c>
    </row>
    <row r="16" spans="2:4" ht="13.5" thickBot="1" x14ac:dyDescent="0.25">
      <c r="B16" s="93" t="s">
        <v>1689</v>
      </c>
      <c r="C16" s="94">
        <f>DatosViolenciaGénero!C39</f>
        <v>413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94FA-3AFE-451E-A6A4-D190D1872717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SUM(DatosViolenciaDoméstica!C48:C54)</f>
        <v>292</v>
      </c>
      <c r="D4" s="90">
        <f>SUM(DatosViolenciaDoméstica!D48:D54)</f>
        <v>109</v>
      </c>
    </row>
    <row r="5" spans="2:4" x14ac:dyDescent="0.2">
      <c r="B5" s="89" t="s">
        <v>1630</v>
      </c>
      <c r="C5" s="90">
        <f>SUM(DatosViolenciaDoméstica!C55:C58)</f>
        <v>7</v>
      </c>
      <c r="D5" s="90">
        <f>SUM(DatosViolenciaDoméstica!D55:D58)</f>
        <v>23</v>
      </c>
    </row>
    <row r="6" spans="2:4" ht="12.75" customHeight="1" x14ac:dyDescent="0.2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1683</v>
      </c>
      <c r="C7" s="90">
        <f>SUM(DatosViolenciaDoméstica!C60:C62)</f>
        <v>1</v>
      </c>
      <c r="D7" s="90">
        <f>SUM(DatosViolenciaDoméstica!D60:D62)</f>
        <v>2</v>
      </c>
    </row>
    <row r="8" spans="2:4" ht="12.75" customHeight="1" x14ac:dyDescent="0.2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1686</v>
      </c>
      <c r="C10" s="90">
        <f>SUM(DatosViolenciaDoméstica!C64:C65)</f>
        <v>61</v>
      </c>
      <c r="D10" s="90">
        <f>SUM(DatosViolenciaDoméstica!D64:D65)</f>
        <v>83</v>
      </c>
    </row>
    <row r="14" spans="2:4" ht="12.95" customHeight="1" thickTop="1" thickBot="1" x14ac:dyDescent="0.25">
      <c r="B14" s="234" t="s">
        <v>1687</v>
      </c>
      <c r="C14" s="234"/>
    </row>
    <row r="15" spans="2:4" ht="13.5" thickTop="1" x14ac:dyDescent="0.2">
      <c r="B15" s="91" t="s">
        <v>1688</v>
      </c>
      <c r="C15" s="92">
        <f>DatosViolenciaDoméstica!C33</f>
        <v>54</v>
      </c>
    </row>
    <row r="16" spans="2:4" ht="13.5" thickBot="1" x14ac:dyDescent="0.25">
      <c r="B16" s="93" t="s">
        <v>1689</v>
      </c>
      <c r="C16" s="94">
        <f>DatosViolenciaDoméstica!C34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1510-87D4-4CA3-A5C7-497641FFEC1C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">
      <c r="B2" s="71" t="s">
        <v>1025</v>
      </c>
      <c r="C2" s="72"/>
      <c r="D2" s="72"/>
    </row>
    <row r="3" spans="2:6" ht="12.95" customHeight="1" x14ac:dyDescent="0.2">
      <c r="B3" s="74" t="s">
        <v>1026</v>
      </c>
      <c r="C3" s="72"/>
      <c r="D3" s="72"/>
    </row>
    <row r="4" spans="2:6" x14ac:dyDescent="0.2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">
      <c r="B5" s="235" t="s">
        <v>1666</v>
      </c>
      <c r="C5" s="77" t="s">
        <v>1018</v>
      </c>
      <c r="D5" s="78">
        <f>DatosMenores!C86</f>
        <v>184</v>
      </c>
      <c r="E5" s="79" t="s">
        <v>1667</v>
      </c>
      <c r="F5" s="80">
        <f>DatosMenores!C105+DatosMenores!C106</f>
        <v>115</v>
      </c>
    </row>
    <row r="6" spans="2:6" ht="33.75" x14ac:dyDescent="0.2">
      <c r="B6" s="236"/>
      <c r="C6" s="77" t="s">
        <v>1012</v>
      </c>
      <c r="D6" s="78">
        <f>DatosMenores!C87</f>
        <v>123</v>
      </c>
      <c r="E6" s="81" t="s">
        <v>1668</v>
      </c>
      <c r="F6" s="80">
        <f>DatosMenores!C107</f>
        <v>19</v>
      </c>
    </row>
    <row r="7" spans="2:6" ht="33.75" x14ac:dyDescent="0.2">
      <c r="B7" s="235" t="s">
        <v>1669</v>
      </c>
      <c r="C7" s="77" t="s">
        <v>1018</v>
      </c>
      <c r="D7" s="78">
        <f>DatosMenores!C88</f>
        <v>1</v>
      </c>
      <c r="E7" s="81" t="s">
        <v>1670</v>
      </c>
      <c r="F7" s="80">
        <f>DatosMenores!C108</f>
        <v>0</v>
      </c>
    </row>
    <row r="8" spans="2:6" ht="33.75" x14ac:dyDescent="0.2">
      <c r="B8" s="236"/>
      <c r="C8" s="77" t="s">
        <v>1012</v>
      </c>
      <c r="D8" s="78">
        <f>DatosMenores!C89</f>
        <v>1</v>
      </c>
      <c r="E8" s="81" t="s">
        <v>1671</v>
      </c>
      <c r="F8" s="80">
        <f>DatosMenores!C109</f>
        <v>0</v>
      </c>
    </row>
    <row r="9" spans="2:6" ht="33.75" x14ac:dyDescent="0.2">
      <c r="B9" s="235" t="s">
        <v>266</v>
      </c>
      <c r="C9" s="77" t="s">
        <v>1018</v>
      </c>
      <c r="D9" s="78">
        <f>DatosMenores!C90</f>
        <v>115</v>
      </c>
      <c r="E9" s="81" t="s">
        <v>1672</v>
      </c>
      <c r="F9" s="80">
        <f>DatosMenores!C110</f>
        <v>0</v>
      </c>
    </row>
    <row r="10" spans="2:6" ht="22.5" x14ac:dyDescent="0.2">
      <c r="B10" s="236"/>
      <c r="C10" s="77" t="s">
        <v>1012</v>
      </c>
      <c r="D10" s="78">
        <f>DatosMenores!C91</f>
        <v>113</v>
      </c>
      <c r="E10" s="81" t="s">
        <v>1673</v>
      </c>
      <c r="F10" s="80">
        <f>DatosMenores!C111</f>
        <v>1</v>
      </c>
    </row>
    <row r="11" spans="2:6" ht="45" x14ac:dyDescent="0.2">
      <c r="B11" s="235" t="s">
        <v>1674</v>
      </c>
      <c r="C11" s="77" t="s">
        <v>1018</v>
      </c>
      <c r="D11" s="78">
        <f>DatosMenores!C92</f>
        <v>0</v>
      </c>
      <c r="E11" s="81" t="s">
        <v>1675</v>
      </c>
      <c r="F11" s="80">
        <f>DatosMenores!C112</f>
        <v>12</v>
      </c>
    </row>
    <row r="12" spans="2:6" x14ac:dyDescent="0.2">
      <c r="B12" s="236"/>
      <c r="C12" s="77" t="s">
        <v>1012</v>
      </c>
      <c r="D12" s="78">
        <f>DatosMenores!C93</f>
        <v>0</v>
      </c>
    </row>
    <row r="13" spans="2:6" x14ac:dyDescent="0.2">
      <c r="B13" s="235" t="s">
        <v>1676</v>
      </c>
      <c r="C13" s="77" t="s">
        <v>1018</v>
      </c>
      <c r="D13" s="78">
        <f>DatosMenores!C94</f>
        <v>16</v>
      </c>
    </row>
    <row r="14" spans="2:6" x14ac:dyDescent="0.2">
      <c r="B14" s="236"/>
      <c r="C14" s="77" t="s">
        <v>1012</v>
      </c>
      <c r="D14" s="78">
        <f>DatosMenores!C95</f>
        <v>2</v>
      </c>
    </row>
    <row r="15" spans="2:6" x14ac:dyDescent="0.2">
      <c r="B15" s="235" t="s">
        <v>1677</v>
      </c>
      <c r="C15" s="77" t="s">
        <v>1018</v>
      </c>
      <c r="D15" s="78">
        <f>DatosMenores!C96</f>
        <v>6</v>
      </c>
    </row>
    <row r="16" spans="2:6" x14ac:dyDescent="0.2">
      <c r="B16" s="236"/>
      <c r="C16" s="77" t="s">
        <v>1012</v>
      </c>
      <c r="D16" s="78">
        <f>DatosMenores!C97</f>
        <v>0</v>
      </c>
    </row>
    <row r="17" spans="2:4" x14ac:dyDescent="0.2">
      <c r="B17" s="235" t="s">
        <v>1678</v>
      </c>
      <c r="C17" s="77" t="s">
        <v>1018</v>
      </c>
      <c r="D17" s="78">
        <f>DatosMenores!C98</f>
        <v>0</v>
      </c>
    </row>
    <row r="18" spans="2:4" x14ac:dyDescent="0.2">
      <c r="B18" s="236"/>
      <c r="C18" s="77" t="s">
        <v>1012</v>
      </c>
      <c r="D18" s="78">
        <f>DatosMenores!C99</f>
        <v>0</v>
      </c>
    </row>
    <row r="19" spans="2:4" ht="22.5" x14ac:dyDescent="0.2">
      <c r="B19" s="82" t="s">
        <v>1679</v>
      </c>
      <c r="C19" s="83"/>
      <c r="D19" s="78">
        <f>DatosMenores!C100</f>
        <v>22</v>
      </c>
    </row>
    <row r="20" spans="2:4" ht="22.5" x14ac:dyDescent="0.2">
      <c r="B20" s="82" t="s">
        <v>1680</v>
      </c>
      <c r="C20" s="83"/>
      <c r="D20" s="78">
        <f>DatosMenores!C101</f>
        <v>0</v>
      </c>
    </row>
    <row r="21" spans="2:4" x14ac:dyDescent="0.2">
      <c r="B21" s="84"/>
      <c r="C21" s="72"/>
      <c r="D21" s="72"/>
    </row>
    <row r="22" spans="2:4" x14ac:dyDescent="0.2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32E4-A9B0-4A84-9330-601D97393EB7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3" customWidth="1"/>
    <col min="2" max="4" width="13.85546875" style="43" customWidth="1"/>
    <col min="5" max="6" width="15" style="43" customWidth="1"/>
    <col min="7" max="13" width="13.85546875" style="43" customWidth="1"/>
    <col min="14" max="16384" width="11.42578125" style="43"/>
  </cols>
  <sheetData>
    <row r="2" spans="2:13" s="39" customFormat="1" ht="15.75" x14ac:dyDescent="0.25">
      <c r="B2" s="39" t="s">
        <v>1617</v>
      </c>
    </row>
    <row r="4" spans="2:13" ht="39" thickBot="1" x14ac:dyDescent="0.25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35" customHeight="1" x14ac:dyDescent="0.2">
      <c r="B11" s="238" t="s">
        <v>1628</v>
      </c>
      <c r="C11" s="238"/>
      <c r="D11" s="56">
        <f>DatosDelitos!C5+DatosDelitos!C13-DatosDelitos!C17</f>
        <v>9152</v>
      </c>
      <c r="E11" s="57">
        <f>DatosDelitos!H5+DatosDelitos!H13-DatosDelitos!H17</f>
        <v>153</v>
      </c>
      <c r="F11" s="57">
        <f>DatosDelitos!I5+DatosDelitos!I13-DatosDelitos!I17</f>
        <v>239</v>
      </c>
      <c r="G11" s="57">
        <f>DatosDelitos!J5+DatosDelitos!J13-DatosDelitos!J17</f>
        <v>3</v>
      </c>
      <c r="H11" s="58">
        <f>DatosDelitos!K5+DatosDelitos!K13-DatosDelitos!K17</f>
        <v>6</v>
      </c>
      <c r="I11" s="58">
        <f>DatosDelitos!L5+DatosDelitos!L13-DatosDelitos!L17</f>
        <v>0</v>
      </c>
      <c r="J11" s="58">
        <f>DatosDelitos!M5+DatosDelitos!M13-DatosDelitos!M17</f>
        <v>0</v>
      </c>
      <c r="K11" s="58">
        <f>DatosDelitos!O5+DatosDelitos!O13-DatosDelitos!O17</f>
        <v>17</v>
      </c>
      <c r="L11" s="59">
        <f>DatosDelitos!P5+DatosDelitos!P13-DatosDelitos!P17</f>
        <v>353</v>
      </c>
    </row>
    <row r="12" spans="2:13" ht="13.35" customHeight="1" x14ac:dyDescent="0.2">
      <c r="B12" s="239" t="s">
        <v>329</v>
      </c>
      <c r="C12" s="239"/>
      <c r="D12" s="60">
        <f>DatosDelitos!C10</f>
        <v>2</v>
      </c>
      <c r="E12" s="61">
        <f>DatosDelitos!H10</f>
        <v>0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35" customHeight="1" x14ac:dyDescent="0.2">
      <c r="B13" s="239" t="s">
        <v>347</v>
      </c>
      <c r="C13" s="239"/>
      <c r="D13" s="60">
        <f>DatosDelitos!C20</f>
        <v>0</v>
      </c>
      <c r="E13" s="61">
        <f>DatosDelitos!H20</f>
        <v>0</v>
      </c>
      <c r="F13" s="61">
        <f>DatosDelitos!I20</f>
        <v>0</v>
      </c>
      <c r="G13" s="61">
        <f>DatosDelitos!J20</f>
        <v>0</v>
      </c>
      <c r="H13" s="61">
        <f>DatosDelitos!K20</f>
        <v>0</v>
      </c>
      <c r="I13" s="61">
        <f>DatosDelitos!L20</f>
        <v>0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35" customHeight="1" x14ac:dyDescent="0.2">
      <c r="B14" s="239" t="s">
        <v>352</v>
      </c>
      <c r="C14" s="239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35" customHeight="1" x14ac:dyDescent="0.2">
      <c r="B15" s="239" t="s">
        <v>1629</v>
      </c>
      <c r="C15" s="239"/>
      <c r="D15" s="60">
        <f>DatosDelitos!C17+DatosDelitos!C44</f>
        <v>1501</v>
      </c>
      <c r="E15" s="61">
        <f>DatosDelitos!H17+DatosDelitos!H44</f>
        <v>328</v>
      </c>
      <c r="F15" s="61">
        <f>DatosDelitos!I16+DatosDelitos!I44</f>
        <v>50</v>
      </c>
      <c r="G15" s="61">
        <f>DatosDelitos!J17+DatosDelitos!J44</f>
        <v>2</v>
      </c>
      <c r="H15" s="61">
        <f>DatosDelitos!K17+DatosDelitos!K44</f>
        <v>5</v>
      </c>
      <c r="I15" s="61">
        <f>DatosDelitos!L17+DatosDelitos!L44</f>
        <v>1</v>
      </c>
      <c r="J15" s="61">
        <f>DatosDelitos!M17+DatosDelitos!M44</f>
        <v>1</v>
      </c>
      <c r="K15" s="61">
        <f>DatosDelitos!O17+DatosDelitos!O44</f>
        <v>16</v>
      </c>
      <c r="L15" s="62">
        <f>DatosDelitos!P17+DatosDelitos!P44</f>
        <v>396</v>
      </c>
    </row>
    <row r="16" spans="2:13" ht="13.35" customHeight="1" x14ac:dyDescent="0.2">
      <c r="B16" s="239" t="s">
        <v>1630</v>
      </c>
      <c r="C16" s="239"/>
      <c r="D16" s="60">
        <f>DatosDelitos!C30</f>
        <v>775</v>
      </c>
      <c r="E16" s="61">
        <f>DatosDelitos!H30</f>
        <v>242</v>
      </c>
      <c r="F16" s="61">
        <f>DatosDelitos!I30</f>
        <v>222</v>
      </c>
      <c r="G16" s="61">
        <f>DatosDelitos!J30</f>
        <v>0</v>
      </c>
      <c r="H16" s="61">
        <f>DatosDelitos!K30</f>
        <v>1</v>
      </c>
      <c r="I16" s="61">
        <f>DatosDelitos!L30</f>
        <v>0</v>
      </c>
      <c r="J16" s="61">
        <f>DatosDelitos!M30</f>
        <v>1</v>
      </c>
      <c r="K16" s="61">
        <f>DatosDelitos!O30</f>
        <v>0</v>
      </c>
      <c r="L16" s="62">
        <f>DatosDelitos!P30</f>
        <v>345</v>
      </c>
    </row>
    <row r="17" spans="2:12" ht="13.35" customHeight="1" x14ac:dyDescent="0.2">
      <c r="B17" s="240" t="s">
        <v>1631</v>
      </c>
      <c r="C17" s="240"/>
      <c r="D17" s="60">
        <f>DatosDelitos!C42-DatosDelitos!C44</f>
        <v>16</v>
      </c>
      <c r="E17" s="61">
        <f>DatosDelitos!H42-DatosDelitos!H44</f>
        <v>2</v>
      </c>
      <c r="F17" s="61">
        <f>DatosDelitos!I42-DatosDelitos!I44</f>
        <v>0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0</v>
      </c>
    </row>
    <row r="18" spans="2:12" ht="13.35" customHeight="1" x14ac:dyDescent="0.2">
      <c r="B18" s="239" t="s">
        <v>1632</v>
      </c>
      <c r="C18" s="239"/>
      <c r="D18" s="60">
        <f>DatosDelitos!C50</f>
        <v>276</v>
      </c>
      <c r="E18" s="61">
        <f>DatosDelitos!H50</f>
        <v>54</v>
      </c>
      <c r="F18" s="61">
        <f>DatosDelitos!I50</f>
        <v>39</v>
      </c>
      <c r="G18" s="61">
        <f>DatosDelitos!J50</f>
        <v>12</v>
      </c>
      <c r="H18" s="61">
        <f>DatosDelitos!K50</f>
        <v>38</v>
      </c>
      <c r="I18" s="61">
        <f>DatosDelitos!L50</f>
        <v>1</v>
      </c>
      <c r="J18" s="61">
        <f>DatosDelitos!M50</f>
        <v>0</v>
      </c>
      <c r="K18" s="61">
        <f>DatosDelitos!O50</f>
        <v>10</v>
      </c>
      <c r="L18" s="62">
        <f>DatosDelitos!P50</f>
        <v>44</v>
      </c>
    </row>
    <row r="19" spans="2:12" ht="13.35" customHeight="1" x14ac:dyDescent="0.2">
      <c r="B19" s="239" t="s">
        <v>1633</v>
      </c>
      <c r="C19" s="239"/>
      <c r="D19" s="60">
        <f>DatosDelitos!C72</f>
        <v>3</v>
      </c>
      <c r="E19" s="61">
        <f>DatosDelitos!H72</f>
        <v>0</v>
      </c>
      <c r="F19" s="61">
        <f>DatosDelitos!I72</f>
        <v>0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0</v>
      </c>
    </row>
    <row r="20" spans="2:12" ht="27" customHeight="1" x14ac:dyDescent="0.2">
      <c r="B20" s="239" t="s">
        <v>1634</v>
      </c>
      <c r="C20" s="239"/>
      <c r="D20" s="60">
        <f>DatosDelitos!C74</f>
        <v>34</v>
      </c>
      <c r="E20" s="61">
        <f>DatosDelitos!H74</f>
        <v>11</v>
      </c>
      <c r="F20" s="61">
        <f>DatosDelitos!I74</f>
        <v>7</v>
      </c>
      <c r="G20" s="61">
        <f>DatosDelitos!J74</f>
        <v>0</v>
      </c>
      <c r="H20" s="61">
        <f>DatosDelitos!K74</f>
        <v>0</v>
      </c>
      <c r="I20" s="61">
        <f>DatosDelitos!L74</f>
        <v>3</v>
      </c>
      <c r="J20" s="61">
        <f>DatosDelitos!M74</f>
        <v>4</v>
      </c>
      <c r="K20" s="61">
        <f>DatosDelitos!O74</f>
        <v>0</v>
      </c>
      <c r="L20" s="62">
        <f>DatosDelitos!P74</f>
        <v>4</v>
      </c>
    </row>
    <row r="21" spans="2:12" ht="13.35" customHeight="1" x14ac:dyDescent="0.2">
      <c r="B21" s="240" t="s">
        <v>1635</v>
      </c>
      <c r="C21" s="240"/>
      <c r="D21" s="60">
        <f>DatosDelitos!C82</f>
        <v>87</v>
      </c>
      <c r="E21" s="61">
        <f>DatosDelitos!H82</f>
        <v>6</v>
      </c>
      <c r="F21" s="61">
        <f>DatosDelitos!I82</f>
        <v>13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7</v>
      </c>
    </row>
    <row r="22" spans="2:12" ht="13.35" customHeight="1" x14ac:dyDescent="0.2">
      <c r="B22" s="239" t="s">
        <v>1636</v>
      </c>
      <c r="C22" s="239"/>
      <c r="D22" s="60">
        <f>DatosDelitos!C85</f>
        <v>346</v>
      </c>
      <c r="E22" s="61">
        <f>DatosDelitos!H85</f>
        <v>187</v>
      </c>
      <c r="F22" s="61">
        <f>DatosDelitos!I85</f>
        <v>135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110</v>
      </c>
    </row>
    <row r="23" spans="2:12" ht="13.35" customHeight="1" x14ac:dyDescent="0.2">
      <c r="B23" s="239" t="s">
        <v>978</v>
      </c>
      <c r="C23" s="239"/>
      <c r="D23" s="60">
        <f>DatosDelitos!C97</f>
        <v>3225</v>
      </c>
      <c r="E23" s="61">
        <f>DatosDelitos!H97</f>
        <v>907</v>
      </c>
      <c r="F23" s="61">
        <f>DatosDelitos!I97</f>
        <v>763</v>
      </c>
      <c r="G23" s="61">
        <f>DatosDelitos!J97</f>
        <v>0</v>
      </c>
      <c r="H23" s="61">
        <f>DatosDelitos!K97</f>
        <v>0</v>
      </c>
      <c r="I23" s="61">
        <f>DatosDelitos!L97</f>
        <v>1</v>
      </c>
      <c r="J23" s="61">
        <f>DatosDelitos!M97</f>
        <v>0</v>
      </c>
      <c r="K23" s="61">
        <f>DatosDelitos!O97</f>
        <v>44</v>
      </c>
      <c r="L23" s="62">
        <f>DatosDelitos!P97</f>
        <v>696</v>
      </c>
    </row>
    <row r="24" spans="2:12" ht="27" customHeight="1" x14ac:dyDescent="0.2">
      <c r="B24" s="239" t="s">
        <v>1637</v>
      </c>
      <c r="C24" s="239"/>
      <c r="D24" s="60">
        <f>DatosDelitos!C131</f>
        <v>8</v>
      </c>
      <c r="E24" s="61">
        <f>DatosDelitos!H131</f>
        <v>12</v>
      </c>
      <c r="F24" s="61">
        <f>DatosDelitos!I131</f>
        <v>10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2</v>
      </c>
    </row>
    <row r="25" spans="2:12" ht="13.35" customHeight="1" x14ac:dyDescent="0.2">
      <c r="B25" s="239" t="s">
        <v>1638</v>
      </c>
      <c r="C25" s="239"/>
      <c r="D25" s="60">
        <f>DatosDelitos!C137</f>
        <v>0</v>
      </c>
      <c r="E25" s="61">
        <f>DatosDelitos!H137</f>
        <v>2</v>
      </c>
      <c r="F25" s="61">
        <f>DatosDelitos!I137</f>
        <v>6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0</v>
      </c>
      <c r="L25" s="62">
        <f>DatosDelitos!P137</f>
        <v>1</v>
      </c>
    </row>
    <row r="26" spans="2:12" ht="13.35" customHeight="1" x14ac:dyDescent="0.2">
      <c r="B26" s="240" t="s">
        <v>1639</v>
      </c>
      <c r="C26" s="240"/>
      <c r="D26" s="60">
        <f>DatosDelitos!C144</f>
        <v>1</v>
      </c>
      <c r="E26" s="61">
        <f>DatosDelitos!H144</f>
        <v>0</v>
      </c>
      <c r="F26" s="61">
        <f>DatosDelitos!I144</f>
        <v>0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0</v>
      </c>
    </row>
    <row r="27" spans="2:12" ht="38.25" customHeight="1" x14ac:dyDescent="0.2">
      <c r="B27" s="239" t="s">
        <v>1640</v>
      </c>
      <c r="C27" s="239"/>
      <c r="D27" s="60">
        <f>DatosDelitos!C147</f>
        <v>75</v>
      </c>
      <c r="E27" s="61">
        <f>DatosDelitos!H147</f>
        <v>57</v>
      </c>
      <c r="F27" s="61">
        <f>DatosDelitos!I147</f>
        <v>34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17</v>
      </c>
    </row>
    <row r="28" spans="2:12" ht="13.35" customHeight="1" x14ac:dyDescent="0.2">
      <c r="B28" s="239" t="s">
        <v>1641</v>
      </c>
      <c r="C28" s="239"/>
      <c r="D28" s="60">
        <f>DatosDelitos!C156+SUM(DatosDelitos!C167:C172)</f>
        <v>40</v>
      </c>
      <c r="E28" s="61">
        <f>DatosDelitos!H156+SUM(DatosDelitos!H167:H172)</f>
        <v>8</v>
      </c>
      <c r="F28" s="61">
        <f>DatosDelitos!I156+SUM(DatosDelitos!I167:I172)</f>
        <v>5</v>
      </c>
      <c r="G28" s="61">
        <f>DatosDelitos!J156+SUM(DatosDelitos!J167:J172)</f>
        <v>2</v>
      </c>
      <c r="H28" s="61">
        <f>DatosDelitos!K156+SUM(DatosDelitos!K167:K172)</f>
        <v>0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2</v>
      </c>
      <c r="L28" s="61">
        <f>DatosDelitos!P156+SUM(DatosDelitos!P167:Q172)</f>
        <v>7</v>
      </c>
    </row>
    <row r="29" spans="2:12" ht="13.35" customHeight="1" x14ac:dyDescent="0.2">
      <c r="B29" s="239" t="s">
        <v>1642</v>
      </c>
      <c r="C29" s="239"/>
      <c r="D29" s="60">
        <f>SUM(DatosDelitos!C173:C177)</f>
        <v>180</v>
      </c>
      <c r="E29" s="61">
        <f>SUM(DatosDelitos!H173:H177)</f>
        <v>80</v>
      </c>
      <c r="F29" s="61">
        <f>SUM(DatosDelitos!I173:I177)</f>
        <v>92</v>
      </c>
      <c r="G29" s="61">
        <f>SUM(DatosDelitos!J173:J177)</f>
        <v>0</v>
      </c>
      <c r="H29" s="61">
        <f>SUM(DatosDelitos!K173:K177)</f>
        <v>2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27</v>
      </c>
      <c r="L29" s="61">
        <f>SUM(DatosDelitos!P173:P177)</f>
        <v>78</v>
      </c>
    </row>
    <row r="30" spans="2:12" ht="13.35" customHeight="1" x14ac:dyDescent="0.2">
      <c r="B30" s="239" t="s">
        <v>1643</v>
      </c>
      <c r="C30" s="239"/>
      <c r="D30" s="60">
        <f>DatosDelitos!C178</f>
        <v>167</v>
      </c>
      <c r="E30" s="61">
        <f>DatosDelitos!H178</f>
        <v>124</v>
      </c>
      <c r="F30" s="61">
        <f>DatosDelitos!I178</f>
        <v>112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0</v>
      </c>
      <c r="L30" s="61">
        <f>DatosDelitos!P178</f>
        <v>611</v>
      </c>
    </row>
    <row r="31" spans="2:12" ht="13.35" customHeight="1" x14ac:dyDescent="0.2">
      <c r="B31" s="239" t="s">
        <v>1644</v>
      </c>
      <c r="C31" s="239"/>
      <c r="D31" s="60">
        <f>DatosDelitos!C186</f>
        <v>150</v>
      </c>
      <c r="E31" s="61">
        <f>DatosDelitos!H186</f>
        <v>35</v>
      </c>
      <c r="F31" s="61">
        <f>DatosDelitos!I186</f>
        <v>42</v>
      </c>
      <c r="G31" s="61">
        <f>DatosDelitos!J186</f>
        <v>0</v>
      </c>
      <c r="H31" s="61">
        <f>DatosDelitos!K186</f>
        <v>0</v>
      </c>
      <c r="I31" s="61">
        <f>DatosDelitos!L186</f>
        <v>0</v>
      </c>
      <c r="J31" s="61">
        <f>DatosDelitos!M186</f>
        <v>0</v>
      </c>
      <c r="K31" s="61">
        <f>DatosDelitos!O186</f>
        <v>0</v>
      </c>
      <c r="L31" s="61">
        <f>DatosDelitos!P186</f>
        <v>31</v>
      </c>
    </row>
    <row r="32" spans="2:12" ht="13.35" customHeight="1" x14ac:dyDescent="0.2">
      <c r="B32" s="239" t="s">
        <v>1645</v>
      </c>
      <c r="C32" s="239"/>
      <c r="D32" s="60">
        <f>DatosDelitos!C201</f>
        <v>11</v>
      </c>
      <c r="E32" s="61">
        <f>DatosDelitos!H201</f>
        <v>1</v>
      </c>
      <c r="F32" s="61">
        <f>DatosDelitos!I201</f>
        <v>1</v>
      </c>
      <c r="G32" s="61">
        <f>DatosDelitos!J201</f>
        <v>0</v>
      </c>
      <c r="H32" s="61">
        <f>DatosDelitos!K201</f>
        <v>0</v>
      </c>
      <c r="I32" s="61">
        <f>DatosDelitos!L201</f>
        <v>1</v>
      </c>
      <c r="J32" s="61">
        <f>DatosDelitos!M201</f>
        <v>0</v>
      </c>
      <c r="K32" s="61">
        <f>DatosDelitos!O201</f>
        <v>0</v>
      </c>
      <c r="L32" s="61">
        <f>DatosDelitos!P201</f>
        <v>2</v>
      </c>
    </row>
    <row r="33" spans="2:13" ht="13.35" customHeight="1" x14ac:dyDescent="0.2">
      <c r="B33" s="239" t="s">
        <v>1646</v>
      </c>
      <c r="C33" s="239"/>
      <c r="D33" s="60">
        <f>DatosDelitos!C223</f>
        <v>730</v>
      </c>
      <c r="E33" s="61">
        <f>DatosDelitos!H223</f>
        <v>288</v>
      </c>
      <c r="F33" s="61">
        <f>DatosDelitos!I223</f>
        <v>273</v>
      </c>
      <c r="G33" s="61">
        <f>DatosDelitos!J223</f>
        <v>0</v>
      </c>
      <c r="H33" s="61">
        <f>DatosDelitos!K223</f>
        <v>0</v>
      </c>
      <c r="I33" s="61">
        <f>DatosDelitos!L223</f>
        <v>1</v>
      </c>
      <c r="J33" s="61">
        <f>DatosDelitos!M223</f>
        <v>1</v>
      </c>
      <c r="K33" s="61">
        <f>DatosDelitos!O223</f>
        <v>17</v>
      </c>
      <c r="L33" s="61">
        <f>DatosDelitos!P223</f>
        <v>386</v>
      </c>
    </row>
    <row r="34" spans="2:13" ht="13.35" customHeight="1" x14ac:dyDescent="0.2">
      <c r="B34" s="239" t="s">
        <v>1647</v>
      </c>
      <c r="C34" s="239"/>
      <c r="D34" s="60">
        <f>DatosDelitos!C244</f>
        <v>1</v>
      </c>
      <c r="E34" s="61">
        <f>DatosDelitos!H244</f>
        <v>2</v>
      </c>
      <c r="F34" s="61">
        <f>DatosDelitos!I244</f>
        <v>1</v>
      </c>
      <c r="G34" s="61">
        <f>DatosDelitos!J244</f>
        <v>0</v>
      </c>
      <c r="H34" s="61">
        <f>DatosDelitos!K244</f>
        <v>0</v>
      </c>
      <c r="I34" s="61">
        <f>DatosDelitos!L244</f>
        <v>0</v>
      </c>
      <c r="J34" s="61">
        <f>DatosDelitos!M244</f>
        <v>0</v>
      </c>
      <c r="K34" s="61">
        <f>DatosDelitos!O244</f>
        <v>0</v>
      </c>
      <c r="L34" s="61">
        <f>DatosDelitos!P244</f>
        <v>7</v>
      </c>
    </row>
    <row r="35" spans="2:13" ht="13.35" customHeight="1" x14ac:dyDescent="0.2">
      <c r="B35" s="239" t="s">
        <v>1648</v>
      </c>
      <c r="C35" s="239"/>
      <c r="D35" s="60">
        <f>DatosDelitos!C271</f>
        <v>150</v>
      </c>
      <c r="E35" s="61">
        <f>DatosDelitos!H271</f>
        <v>104</v>
      </c>
      <c r="F35" s="61">
        <f>DatosDelitos!I271</f>
        <v>134</v>
      </c>
      <c r="G35" s="61">
        <f>DatosDelitos!J271</f>
        <v>0</v>
      </c>
      <c r="H35" s="61">
        <f>DatosDelitos!K271</f>
        <v>1</v>
      </c>
      <c r="I35" s="61">
        <f>DatosDelitos!L271</f>
        <v>0</v>
      </c>
      <c r="J35" s="61">
        <f>DatosDelitos!M271</f>
        <v>0</v>
      </c>
      <c r="K35" s="61">
        <f>DatosDelitos!O271</f>
        <v>2</v>
      </c>
      <c r="L35" s="61">
        <f>DatosDelitos!P271</f>
        <v>228</v>
      </c>
    </row>
    <row r="36" spans="2:13" ht="38.25" customHeight="1" x14ac:dyDescent="0.2">
      <c r="B36" s="239" t="s">
        <v>1649</v>
      </c>
      <c r="C36" s="239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35" customHeight="1" x14ac:dyDescent="0.2">
      <c r="B37" s="239" t="s">
        <v>1650</v>
      </c>
      <c r="C37" s="239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35" customHeight="1" x14ac:dyDescent="0.2">
      <c r="B38" s="239" t="s">
        <v>1651</v>
      </c>
      <c r="C38" s="239"/>
      <c r="D38" s="60">
        <f>DatosDelitos!C312+DatosDelitos!C318+DatosDelitos!C320</f>
        <v>1</v>
      </c>
      <c r="E38" s="61">
        <f>DatosDelitos!H312+DatosDelitos!H318+DatosDelitos!H320</f>
        <v>6</v>
      </c>
      <c r="F38" s="61">
        <f>DatosDelitos!I312+DatosDelitos!I318+DatosDelitos!I320</f>
        <v>3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3</v>
      </c>
    </row>
    <row r="39" spans="2:13" ht="13.35" customHeight="1" x14ac:dyDescent="0.2">
      <c r="B39" s="239" t="s">
        <v>1652</v>
      </c>
      <c r="C39" s="239"/>
      <c r="D39" s="60">
        <f>DatosDelitos!C323</f>
        <v>7534</v>
      </c>
      <c r="E39" s="61">
        <f>DatosDelitos!H323</f>
        <v>0</v>
      </c>
      <c r="F39" s="61">
        <f>DatosDelitos!I323</f>
        <v>0</v>
      </c>
      <c r="G39" s="61">
        <f>DatosDelitos!J323</f>
        <v>0</v>
      </c>
      <c r="H39" s="61">
        <f>DatosDelitos!K323</f>
        <v>0</v>
      </c>
      <c r="I39" s="61">
        <f>DatosDelitos!L323</f>
        <v>0</v>
      </c>
      <c r="J39" s="61">
        <f>DatosDelitos!M323</f>
        <v>0</v>
      </c>
      <c r="K39" s="61">
        <f>DatosDelitos!O323</f>
        <v>0</v>
      </c>
      <c r="L39" s="61">
        <f>DatosDelitos!P323</f>
        <v>0</v>
      </c>
    </row>
    <row r="40" spans="2:13" ht="13.35" customHeight="1" x14ac:dyDescent="0.2">
      <c r="B40" s="239" t="s">
        <v>1653</v>
      </c>
      <c r="C40" s="239"/>
      <c r="D40" s="60">
        <f>DatosDelitos!C325</f>
        <v>1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35" customHeight="1" x14ac:dyDescent="0.2">
      <c r="B41" s="239" t="s">
        <v>952</v>
      </c>
      <c r="C41" s="239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35" customHeight="1" x14ac:dyDescent="0.2">
      <c r="B42" s="239" t="s">
        <v>1654</v>
      </c>
      <c r="C42" s="239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" customHeight="1" thickBot="1" x14ac:dyDescent="0.25">
      <c r="B43" s="242" t="s">
        <v>956</v>
      </c>
      <c r="C43" s="242"/>
      <c r="D43" s="63">
        <f>SUM(D11:D42)</f>
        <v>24466</v>
      </c>
      <c r="E43" s="63">
        <f t="shared" ref="E43:L43" si="0">SUM(E11:E42)</f>
        <v>2609</v>
      </c>
      <c r="F43" s="63">
        <f t="shared" si="0"/>
        <v>2181</v>
      </c>
      <c r="G43" s="63">
        <f t="shared" si="0"/>
        <v>19</v>
      </c>
      <c r="H43" s="63">
        <f t="shared" si="0"/>
        <v>53</v>
      </c>
      <c r="I43" s="63">
        <f t="shared" si="0"/>
        <v>8</v>
      </c>
      <c r="J43" s="63">
        <f t="shared" si="0"/>
        <v>7</v>
      </c>
      <c r="K43" s="63">
        <f t="shared" si="0"/>
        <v>135</v>
      </c>
      <c r="L43" s="63">
        <f t="shared" si="0"/>
        <v>3328</v>
      </c>
    </row>
    <row r="46" spans="2:13" ht="15.75" x14ac:dyDescent="0.2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" thickBot="1" x14ac:dyDescent="0.25">
      <c r="D48" s="40" t="s">
        <v>1618</v>
      </c>
      <c r="E48" s="42" t="s">
        <v>1619</v>
      </c>
    </row>
    <row r="49" spans="2:5" ht="13.35" customHeight="1" x14ac:dyDescent="0.25">
      <c r="B49" s="241" t="s">
        <v>1656</v>
      </c>
      <c r="C49" s="241"/>
      <c r="D49" s="66">
        <f>DatosDelitos!F5</f>
        <v>0</v>
      </c>
      <c r="E49" s="66">
        <f>DatosDelitos!G5</f>
        <v>0</v>
      </c>
    </row>
    <row r="50" spans="2:5" ht="13.35" customHeight="1" x14ac:dyDescent="0.25">
      <c r="B50" s="241" t="s">
        <v>1657</v>
      </c>
      <c r="C50" s="241"/>
      <c r="D50" s="66">
        <f>DatosDelitos!F13-DatosDelitos!F17</f>
        <v>23</v>
      </c>
      <c r="E50" s="66">
        <f>DatosDelitos!G13-DatosDelitos!G17</f>
        <v>30</v>
      </c>
    </row>
    <row r="51" spans="2:5" ht="13.35" customHeight="1" x14ac:dyDescent="0.25">
      <c r="B51" s="241" t="s">
        <v>329</v>
      </c>
      <c r="C51" s="241"/>
      <c r="D51" s="66">
        <f>DatosDelitos!F10</f>
        <v>0</v>
      </c>
      <c r="E51" s="66">
        <f>DatosDelitos!G10</f>
        <v>0</v>
      </c>
    </row>
    <row r="52" spans="2:5" ht="13.35" customHeight="1" x14ac:dyDescent="0.25">
      <c r="B52" s="241" t="s">
        <v>347</v>
      </c>
      <c r="C52" s="241"/>
      <c r="D52" s="66">
        <f>DatosDelitos!F20</f>
        <v>0</v>
      </c>
      <c r="E52" s="66">
        <f>DatosDelitos!G20</f>
        <v>0</v>
      </c>
    </row>
    <row r="53" spans="2:5" ht="13.35" customHeight="1" x14ac:dyDescent="0.25">
      <c r="B53" s="241" t="s">
        <v>352</v>
      </c>
      <c r="C53" s="241"/>
      <c r="D53" s="66">
        <f>DatosDelitos!F23</f>
        <v>0</v>
      </c>
      <c r="E53" s="66">
        <f>DatosDelitos!G23</f>
        <v>0</v>
      </c>
    </row>
    <row r="54" spans="2:5" ht="13.35" customHeight="1" x14ac:dyDescent="0.25">
      <c r="B54" s="241" t="s">
        <v>1629</v>
      </c>
      <c r="C54" s="241"/>
      <c r="D54" s="66">
        <f>DatosDelitos!F17+DatosDelitos!F44</f>
        <v>465</v>
      </c>
      <c r="E54" s="66">
        <f>DatosDelitos!G17+DatosDelitos!G44</f>
        <v>174</v>
      </c>
    </row>
    <row r="55" spans="2:5" ht="13.35" customHeight="1" x14ac:dyDescent="0.25">
      <c r="B55" s="241" t="s">
        <v>1630</v>
      </c>
      <c r="C55" s="241"/>
      <c r="D55" s="66">
        <f>DatosDelitos!F30</f>
        <v>107</v>
      </c>
      <c r="E55" s="66">
        <f>DatosDelitos!G30</f>
        <v>141</v>
      </c>
    </row>
    <row r="56" spans="2:5" ht="13.35" customHeight="1" x14ac:dyDescent="0.25">
      <c r="B56" s="241" t="s">
        <v>1631</v>
      </c>
      <c r="C56" s="241"/>
      <c r="D56" s="66">
        <f>DatosDelitos!F42-DatosDelitos!F44</f>
        <v>0</v>
      </c>
      <c r="E56" s="66">
        <f>DatosDelitos!G42-DatosDelitos!G44</f>
        <v>0</v>
      </c>
    </row>
    <row r="57" spans="2:5" ht="13.35" customHeight="1" x14ac:dyDescent="0.25">
      <c r="B57" s="241" t="s">
        <v>1632</v>
      </c>
      <c r="C57" s="241"/>
      <c r="D57" s="66">
        <f>DatosDelitos!F50</f>
        <v>9</v>
      </c>
      <c r="E57" s="66">
        <f>DatosDelitos!G50</f>
        <v>5</v>
      </c>
    </row>
    <row r="58" spans="2:5" ht="13.35" customHeight="1" x14ac:dyDescent="0.25">
      <c r="B58" s="241" t="s">
        <v>1633</v>
      </c>
      <c r="C58" s="241"/>
      <c r="D58" s="66">
        <f>DatosDelitos!F72</f>
        <v>0</v>
      </c>
      <c r="E58" s="66">
        <f>DatosDelitos!G72</f>
        <v>0</v>
      </c>
    </row>
    <row r="59" spans="2:5" ht="27" customHeight="1" x14ac:dyDescent="0.25">
      <c r="B59" s="241" t="s">
        <v>1658</v>
      </c>
      <c r="C59" s="241"/>
      <c r="D59" s="66">
        <f>DatosDelitos!F74</f>
        <v>0</v>
      </c>
      <c r="E59" s="66">
        <f>DatosDelitos!G74</f>
        <v>1</v>
      </c>
    </row>
    <row r="60" spans="2:5" ht="13.35" customHeight="1" x14ac:dyDescent="0.25">
      <c r="B60" s="241" t="s">
        <v>1635</v>
      </c>
      <c r="C60" s="241"/>
      <c r="D60" s="66">
        <f>DatosDelitos!F82</f>
        <v>0</v>
      </c>
      <c r="E60" s="66">
        <f>DatosDelitos!G82</f>
        <v>1</v>
      </c>
    </row>
    <row r="61" spans="2:5" ht="13.35" customHeight="1" x14ac:dyDescent="0.25">
      <c r="B61" s="241" t="s">
        <v>1636</v>
      </c>
      <c r="C61" s="241"/>
      <c r="D61" s="66">
        <f>DatosDelitos!F85</f>
        <v>10</v>
      </c>
      <c r="E61" s="66">
        <f>DatosDelitos!G85</f>
        <v>9</v>
      </c>
    </row>
    <row r="62" spans="2:5" ht="13.35" customHeight="1" x14ac:dyDescent="0.25">
      <c r="B62" s="241" t="s">
        <v>978</v>
      </c>
      <c r="C62" s="241"/>
      <c r="D62" s="66">
        <f>DatosDelitos!F97</f>
        <v>123</v>
      </c>
      <c r="E62" s="66">
        <f>DatosDelitos!G97</f>
        <v>97</v>
      </c>
    </row>
    <row r="63" spans="2:5" ht="27" customHeight="1" x14ac:dyDescent="0.25">
      <c r="B63" s="241" t="s">
        <v>1659</v>
      </c>
      <c r="C63" s="241"/>
      <c r="D63" s="66">
        <f>DatosDelitos!F131</f>
        <v>0</v>
      </c>
      <c r="E63" s="66">
        <f>DatosDelitos!G131</f>
        <v>0</v>
      </c>
    </row>
    <row r="64" spans="2:5" ht="13.35" customHeight="1" x14ac:dyDescent="0.25">
      <c r="B64" s="241" t="s">
        <v>1638</v>
      </c>
      <c r="C64" s="241"/>
      <c r="D64" s="66">
        <f>DatosDelitos!F137</f>
        <v>0</v>
      </c>
      <c r="E64" s="66">
        <f>DatosDelitos!G137</f>
        <v>0</v>
      </c>
    </row>
    <row r="65" spans="2:5" ht="13.35" customHeight="1" x14ac:dyDescent="0.25">
      <c r="B65" s="241" t="s">
        <v>1639</v>
      </c>
      <c r="C65" s="241"/>
      <c r="D65" s="66">
        <f>DatosDelitos!F144</f>
        <v>0</v>
      </c>
      <c r="E65" s="66">
        <f>DatosDelitos!G144</f>
        <v>0</v>
      </c>
    </row>
    <row r="66" spans="2:5" ht="40.5" customHeight="1" x14ac:dyDescent="0.25">
      <c r="B66" s="241" t="s">
        <v>1640</v>
      </c>
      <c r="C66" s="241"/>
      <c r="D66" s="66">
        <f>DatosDelitos!F147</f>
        <v>2</v>
      </c>
      <c r="E66" s="66">
        <f>DatosDelitos!G147</f>
        <v>2</v>
      </c>
    </row>
    <row r="67" spans="2:5" ht="13.35" customHeight="1" x14ac:dyDescent="0.25">
      <c r="B67" s="241" t="s">
        <v>1641</v>
      </c>
      <c r="C67" s="241"/>
      <c r="D67" s="66">
        <f>DatosDelitos!F156+SUM(DatosDelitos!F167:G172)</f>
        <v>0</v>
      </c>
      <c r="E67" s="66">
        <f>DatosDelitos!G156+SUM(DatosDelitos!G167:H172)</f>
        <v>0</v>
      </c>
    </row>
    <row r="68" spans="2:5" ht="13.35" customHeight="1" x14ac:dyDescent="0.25">
      <c r="B68" s="241" t="s">
        <v>1642</v>
      </c>
      <c r="C68" s="241"/>
      <c r="D68" s="66">
        <f>SUM(DatosDelitos!F173:G177)</f>
        <v>8</v>
      </c>
      <c r="E68" s="66">
        <f>SUM(DatosDelitos!G173:H177)</f>
        <v>85</v>
      </c>
    </row>
    <row r="69" spans="2:5" ht="13.35" customHeight="1" x14ac:dyDescent="0.25">
      <c r="B69" s="241" t="s">
        <v>1643</v>
      </c>
      <c r="C69" s="241"/>
      <c r="D69" s="66">
        <f>DatosDelitos!F178</f>
        <v>552</v>
      </c>
      <c r="E69" s="66">
        <f>DatosDelitos!G178</f>
        <v>490</v>
      </c>
    </row>
    <row r="70" spans="2:5" ht="13.35" customHeight="1" x14ac:dyDescent="0.25">
      <c r="B70" s="241" t="s">
        <v>1644</v>
      </c>
      <c r="C70" s="241"/>
      <c r="D70" s="66">
        <f>DatosDelitos!F186</f>
        <v>8</v>
      </c>
      <c r="E70" s="66">
        <f>DatosDelitos!G186</f>
        <v>6</v>
      </c>
    </row>
    <row r="71" spans="2:5" ht="13.35" customHeight="1" x14ac:dyDescent="0.25">
      <c r="B71" s="241" t="s">
        <v>1645</v>
      </c>
      <c r="C71" s="241"/>
      <c r="D71" s="66">
        <f>DatosDelitos!F201</f>
        <v>0</v>
      </c>
      <c r="E71" s="66">
        <f>DatosDelitos!G201</f>
        <v>0</v>
      </c>
    </row>
    <row r="72" spans="2:5" ht="13.35" customHeight="1" x14ac:dyDescent="0.25">
      <c r="B72" s="241" t="s">
        <v>1646</v>
      </c>
      <c r="C72" s="241"/>
      <c r="D72" s="66">
        <f>DatosDelitos!F223</f>
        <v>223</v>
      </c>
      <c r="E72" s="66">
        <f>DatosDelitos!G223</f>
        <v>171</v>
      </c>
    </row>
    <row r="73" spans="2:5" ht="13.35" customHeight="1" x14ac:dyDescent="0.25">
      <c r="B73" s="241" t="s">
        <v>1647</v>
      </c>
      <c r="C73" s="241"/>
      <c r="D73" s="66">
        <f>DatosDelitos!F244</f>
        <v>0</v>
      </c>
      <c r="E73" s="66">
        <f>DatosDelitos!G244</f>
        <v>0</v>
      </c>
    </row>
    <row r="74" spans="2:5" ht="13.35" customHeight="1" x14ac:dyDescent="0.25">
      <c r="B74" s="241" t="s">
        <v>1648</v>
      </c>
      <c r="C74" s="241"/>
      <c r="D74" s="66">
        <f>DatosDelitos!F271</f>
        <v>97</v>
      </c>
      <c r="E74" s="66">
        <f>DatosDelitos!G271</f>
        <v>79</v>
      </c>
    </row>
    <row r="75" spans="2:5" ht="38.25" customHeight="1" x14ac:dyDescent="0.25">
      <c r="B75" s="241" t="s">
        <v>1649</v>
      </c>
      <c r="C75" s="241"/>
      <c r="D75" s="66">
        <f>DatosDelitos!F301</f>
        <v>0</v>
      </c>
      <c r="E75" s="66">
        <f>DatosDelitos!G301</f>
        <v>0</v>
      </c>
    </row>
    <row r="76" spans="2:5" ht="13.35" customHeight="1" x14ac:dyDescent="0.25">
      <c r="B76" s="241" t="s">
        <v>1650</v>
      </c>
      <c r="C76" s="241"/>
      <c r="D76" s="66">
        <f>DatosDelitos!F305</f>
        <v>0</v>
      </c>
      <c r="E76" s="66">
        <f>DatosDelitos!G305</f>
        <v>0</v>
      </c>
    </row>
    <row r="77" spans="2:5" ht="13.35" customHeight="1" x14ac:dyDescent="0.25">
      <c r="B77" s="241" t="s">
        <v>1651</v>
      </c>
      <c r="C77" s="241"/>
      <c r="D77" s="66">
        <f>DatosDelitos!F312+DatosDelitos!F318+DatosDelitos!F320</f>
        <v>0</v>
      </c>
      <c r="E77" s="66">
        <f>DatosDelitos!G312+DatosDelitos!G318+DatosDelitos!G320</f>
        <v>0</v>
      </c>
    </row>
    <row r="78" spans="2:5" ht="14.1" customHeight="1" x14ac:dyDescent="0.25">
      <c r="B78" s="241" t="s">
        <v>1652</v>
      </c>
      <c r="C78" s="241"/>
      <c r="D78" s="66">
        <f>DatosDelitos!F323</f>
        <v>26</v>
      </c>
      <c r="E78" s="66">
        <f>DatosDelitos!G323</f>
        <v>0</v>
      </c>
    </row>
    <row r="79" spans="2:5" ht="15" customHeight="1" x14ac:dyDescent="0.25">
      <c r="B79" s="243" t="s">
        <v>1653</v>
      </c>
      <c r="C79" s="243"/>
      <c r="D79" s="66">
        <f>DatosDelitos!F325</f>
        <v>0</v>
      </c>
      <c r="E79" s="66">
        <f>DatosDelitos!G325</f>
        <v>0</v>
      </c>
    </row>
    <row r="80" spans="2:5" ht="15" customHeight="1" x14ac:dyDescent="0.25">
      <c r="B80" s="243" t="s">
        <v>952</v>
      </c>
      <c r="C80" s="243"/>
      <c r="D80" s="66">
        <f>DatosDelitos!F337</f>
        <v>0</v>
      </c>
      <c r="E80" s="66">
        <f>DatosDelitos!G337</f>
        <v>0</v>
      </c>
    </row>
    <row r="81" spans="2:13" ht="15" customHeight="1" x14ac:dyDescent="0.25">
      <c r="B81" s="243" t="s">
        <v>1654</v>
      </c>
      <c r="C81" s="243"/>
      <c r="D81" s="66">
        <f>DatosDelitos!F339</f>
        <v>0</v>
      </c>
      <c r="E81" s="66">
        <f>DatosDelitos!G339</f>
        <v>0</v>
      </c>
    </row>
    <row r="82" spans="2:13" ht="15" customHeight="1" x14ac:dyDescent="0.25">
      <c r="B82" s="243" t="s">
        <v>1660</v>
      </c>
      <c r="C82" s="243"/>
      <c r="D82" s="66">
        <f>SUM(D49:D81)</f>
        <v>1653</v>
      </c>
      <c r="E82" s="66">
        <f>SUM(E49:E81)</f>
        <v>1291</v>
      </c>
    </row>
    <row r="84" spans="2:13" s="69" customFormat="1" ht="15.75" x14ac:dyDescent="0.2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5.5" x14ac:dyDescent="0.2">
      <c r="D86" s="70" t="s">
        <v>315</v>
      </c>
    </row>
    <row r="87" spans="2:13" ht="13.35" customHeight="1" x14ac:dyDescent="0.25">
      <c r="B87" s="241" t="s">
        <v>1628</v>
      </c>
      <c r="C87" s="241"/>
      <c r="D87" s="66">
        <f>DatosDelitos!N5+DatosDelitos!N13-DatosDelitos!N17</f>
        <v>17</v>
      </c>
    </row>
    <row r="88" spans="2:13" ht="13.35" customHeight="1" x14ac:dyDescent="0.25">
      <c r="B88" s="241" t="s">
        <v>329</v>
      </c>
      <c r="C88" s="241"/>
      <c r="D88" s="66">
        <f>DatosDelitos!N10</f>
        <v>0</v>
      </c>
    </row>
    <row r="89" spans="2:13" ht="13.35" customHeight="1" x14ac:dyDescent="0.25">
      <c r="B89" s="241" t="s">
        <v>347</v>
      </c>
      <c r="C89" s="241"/>
      <c r="D89" s="66">
        <f>DatosDelitos!N20</f>
        <v>0</v>
      </c>
    </row>
    <row r="90" spans="2:13" ht="13.35" customHeight="1" x14ac:dyDescent="0.25">
      <c r="B90" s="241" t="s">
        <v>352</v>
      </c>
      <c r="C90" s="241"/>
      <c r="D90" s="66">
        <f>DatosDelitos!N23</f>
        <v>0</v>
      </c>
    </row>
    <row r="91" spans="2:13" ht="13.35" customHeight="1" x14ac:dyDescent="0.25">
      <c r="B91" s="241" t="s">
        <v>1662</v>
      </c>
      <c r="C91" s="241"/>
      <c r="D91" s="66">
        <f>SUM(DatosDelitos!N17,DatosDelitos!N44)</f>
        <v>37</v>
      </c>
    </row>
    <row r="92" spans="2:13" ht="13.35" customHeight="1" x14ac:dyDescent="0.25">
      <c r="B92" s="241" t="s">
        <v>1630</v>
      </c>
      <c r="C92" s="241"/>
      <c r="D92" s="66">
        <f>DatosDelitos!N30</f>
        <v>4</v>
      </c>
    </row>
    <row r="93" spans="2:13" ht="13.35" customHeight="1" x14ac:dyDescent="0.25">
      <c r="B93" s="241" t="s">
        <v>1631</v>
      </c>
      <c r="C93" s="241"/>
      <c r="D93" s="66">
        <f>DatosDelitos!N42-DatosDelitos!N44</f>
        <v>0</v>
      </c>
    </row>
    <row r="94" spans="2:13" ht="13.35" customHeight="1" x14ac:dyDescent="0.25">
      <c r="B94" s="241" t="s">
        <v>1632</v>
      </c>
      <c r="C94" s="241"/>
      <c r="D94" s="66">
        <f>DatosDelitos!N50</f>
        <v>9</v>
      </c>
    </row>
    <row r="95" spans="2:13" ht="13.35" customHeight="1" x14ac:dyDescent="0.25">
      <c r="B95" s="241" t="s">
        <v>1633</v>
      </c>
      <c r="C95" s="241"/>
      <c r="D95" s="66">
        <f>DatosDelitos!N72</f>
        <v>0</v>
      </c>
    </row>
    <row r="96" spans="2:13" ht="27" customHeight="1" x14ac:dyDescent="0.25">
      <c r="B96" s="241" t="s">
        <v>1658</v>
      </c>
      <c r="C96" s="241"/>
      <c r="D96" s="66">
        <f>DatosDelitos!N74</f>
        <v>1</v>
      </c>
    </row>
    <row r="97" spans="2:4" ht="13.35" customHeight="1" x14ac:dyDescent="0.25">
      <c r="B97" s="241" t="s">
        <v>1635</v>
      </c>
      <c r="C97" s="241"/>
      <c r="D97" s="66">
        <f>DatosDelitos!N82</f>
        <v>3</v>
      </c>
    </row>
    <row r="98" spans="2:4" ht="13.35" customHeight="1" x14ac:dyDescent="0.25">
      <c r="B98" s="241" t="s">
        <v>1636</v>
      </c>
      <c r="C98" s="241"/>
      <c r="D98" s="66">
        <f>DatosDelitos!N85</f>
        <v>1</v>
      </c>
    </row>
    <row r="99" spans="2:4" ht="13.35" customHeight="1" x14ac:dyDescent="0.25">
      <c r="B99" s="241" t="s">
        <v>978</v>
      </c>
      <c r="C99" s="241"/>
      <c r="D99" s="66">
        <f>DatosDelitos!N97</f>
        <v>14</v>
      </c>
    </row>
    <row r="100" spans="2:4" ht="27" customHeight="1" x14ac:dyDescent="0.25">
      <c r="B100" s="241" t="s">
        <v>1659</v>
      </c>
      <c r="C100" s="241"/>
      <c r="D100" s="66">
        <f>DatosDelitos!N131</f>
        <v>2</v>
      </c>
    </row>
    <row r="101" spans="2:4" ht="13.35" customHeight="1" x14ac:dyDescent="0.25">
      <c r="B101" s="241" t="s">
        <v>1638</v>
      </c>
      <c r="C101" s="241"/>
      <c r="D101" s="66">
        <f>DatosDelitos!N137</f>
        <v>40</v>
      </c>
    </row>
    <row r="102" spans="2:4" ht="13.35" customHeight="1" x14ac:dyDescent="0.25">
      <c r="B102" s="241" t="s">
        <v>1639</v>
      </c>
      <c r="C102" s="241"/>
      <c r="D102" s="66">
        <f>DatosDelitos!N144</f>
        <v>1</v>
      </c>
    </row>
    <row r="103" spans="2:4" ht="13.35" customHeight="1" x14ac:dyDescent="0.25">
      <c r="B103" s="241" t="s">
        <v>1663</v>
      </c>
      <c r="C103" s="241"/>
      <c r="D103" s="66">
        <f>DatosDelitos!N148</f>
        <v>16</v>
      </c>
    </row>
    <row r="104" spans="2:4" ht="13.35" customHeight="1" x14ac:dyDescent="0.25">
      <c r="B104" s="241" t="s">
        <v>1206</v>
      </c>
      <c r="C104" s="241"/>
      <c r="D104" s="66">
        <f>SUM(DatosDelitos!N149,DatosDelitos!N150)</f>
        <v>0</v>
      </c>
    </row>
    <row r="105" spans="2:4" ht="13.35" customHeight="1" x14ac:dyDescent="0.25">
      <c r="B105" s="241" t="s">
        <v>1204</v>
      </c>
      <c r="C105" s="241"/>
      <c r="D105" s="66">
        <f>SUM(DatosDelitos!N151:N155)</f>
        <v>10</v>
      </c>
    </row>
    <row r="106" spans="2:4" ht="13.35" customHeight="1" x14ac:dyDescent="0.25">
      <c r="B106" s="241" t="s">
        <v>1641</v>
      </c>
      <c r="C106" s="241"/>
      <c r="D106" s="66">
        <f>SUM(SUM(DatosDelitos!N157:N160),SUM(DatosDelitos!N167:N172))</f>
        <v>0</v>
      </c>
    </row>
    <row r="107" spans="2:4" ht="13.35" customHeight="1" x14ac:dyDescent="0.25">
      <c r="B107" s="241" t="s">
        <v>1664</v>
      </c>
      <c r="C107" s="241"/>
      <c r="D107" s="66">
        <f>SUM(DatosDelitos!N161:N165)</f>
        <v>1</v>
      </c>
    </row>
    <row r="108" spans="2:4" ht="13.35" customHeight="1" x14ac:dyDescent="0.25">
      <c r="B108" s="241" t="s">
        <v>1642</v>
      </c>
      <c r="C108" s="241"/>
      <c r="D108" s="66">
        <f>SUM(DatosDelitos!N173:N177)</f>
        <v>1</v>
      </c>
    </row>
    <row r="109" spans="2:4" ht="13.35" customHeight="1" x14ac:dyDescent="0.25">
      <c r="B109" s="241" t="s">
        <v>1643</v>
      </c>
      <c r="C109" s="241"/>
      <c r="D109" s="66">
        <f>DatosDelitos!N178</f>
        <v>6</v>
      </c>
    </row>
    <row r="110" spans="2:4" ht="13.35" customHeight="1" x14ac:dyDescent="0.25">
      <c r="B110" s="241" t="s">
        <v>1644</v>
      </c>
      <c r="C110" s="241"/>
      <c r="D110" s="66">
        <f>DatosDelitos!N186</f>
        <v>1</v>
      </c>
    </row>
    <row r="111" spans="2:4" ht="13.35" customHeight="1" x14ac:dyDescent="0.25">
      <c r="B111" s="241" t="s">
        <v>1645</v>
      </c>
      <c r="C111" s="241"/>
      <c r="D111" s="66">
        <f>DatosDelitos!N201</f>
        <v>7</v>
      </c>
    </row>
    <row r="112" spans="2:4" ht="13.35" customHeight="1" x14ac:dyDescent="0.25">
      <c r="B112" s="241" t="s">
        <v>1646</v>
      </c>
      <c r="C112" s="241"/>
      <c r="D112" s="66">
        <f>DatosDelitos!N223</f>
        <v>1</v>
      </c>
    </row>
    <row r="113" spans="2:4" ht="13.35" customHeight="1" x14ac:dyDescent="0.25">
      <c r="B113" s="241" t="s">
        <v>1647</v>
      </c>
      <c r="C113" s="241"/>
      <c r="D113" s="66">
        <f>DatosDelitos!N244</f>
        <v>2</v>
      </c>
    </row>
    <row r="114" spans="2:4" ht="13.35" customHeight="1" x14ac:dyDescent="0.25">
      <c r="B114" s="241" t="s">
        <v>1648</v>
      </c>
      <c r="C114" s="241"/>
      <c r="D114" s="66">
        <f>DatosDelitos!N271</f>
        <v>0</v>
      </c>
    </row>
    <row r="115" spans="2:4" ht="38.25" customHeight="1" x14ac:dyDescent="0.25">
      <c r="B115" s="241" t="s">
        <v>1649</v>
      </c>
      <c r="C115" s="241"/>
      <c r="D115" s="66">
        <f>DatosDelitos!N301</f>
        <v>0</v>
      </c>
    </row>
    <row r="116" spans="2:4" ht="13.35" customHeight="1" x14ac:dyDescent="0.25">
      <c r="B116" s="241" t="s">
        <v>1650</v>
      </c>
      <c r="C116" s="241"/>
      <c r="D116" s="66">
        <f>DatosDelitos!N305</f>
        <v>0</v>
      </c>
    </row>
    <row r="117" spans="2:4" ht="13.35" customHeight="1" x14ac:dyDescent="0.25">
      <c r="B117" s="241" t="s">
        <v>1651</v>
      </c>
      <c r="C117" s="241"/>
      <c r="D117" s="66">
        <f>DatosDelitos!N312+DatosDelitos!N320</f>
        <v>0</v>
      </c>
    </row>
    <row r="118" spans="2:4" ht="13.35" customHeight="1" x14ac:dyDescent="0.25">
      <c r="B118" s="241" t="s">
        <v>918</v>
      </c>
      <c r="C118" s="241"/>
      <c r="D118" s="66">
        <f>DatosDelitos!N318</f>
        <v>1</v>
      </c>
    </row>
    <row r="119" spans="2:4" ht="14.1" customHeight="1" x14ac:dyDescent="0.25">
      <c r="B119" s="241" t="s">
        <v>1652</v>
      </c>
      <c r="C119" s="241"/>
      <c r="D119" s="66">
        <f>DatosDelitos!N323</f>
        <v>12</v>
      </c>
    </row>
    <row r="120" spans="2:4" ht="12.75" customHeight="1" x14ac:dyDescent="0.25">
      <c r="B120" s="243" t="s">
        <v>1653</v>
      </c>
      <c r="C120" s="243"/>
      <c r="D120" s="66">
        <f>DatosDelitos!N325</f>
        <v>0</v>
      </c>
    </row>
    <row r="121" spans="2:4" ht="15" customHeight="1" x14ac:dyDescent="0.25">
      <c r="B121" s="243" t="s">
        <v>952</v>
      </c>
      <c r="C121" s="243"/>
      <c r="D121" s="66">
        <f>DatosDelitos!N337</f>
        <v>0</v>
      </c>
    </row>
    <row r="122" spans="2:4" ht="15" customHeight="1" x14ac:dyDescent="0.25">
      <c r="B122" s="243" t="s">
        <v>1654</v>
      </c>
      <c r="C122" s="243"/>
      <c r="D122" s="66">
        <f>DatosDelitos!N339</f>
        <v>0</v>
      </c>
    </row>
    <row r="123" spans="2:4" ht="15" customHeight="1" x14ac:dyDescent="0.25">
      <c r="B123" s="241" t="s">
        <v>1660</v>
      </c>
      <c r="C123" s="241"/>
      <c r="D123" s="66">
        <f>SUM(D87:D122)</f>
        <v>187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5" t="s">
        <v>318</v>
      </c>
      <c r="B5" s="196"/>
      <c r="C5" s="22">
        <v>37</v>
      </c>
      <c r="D5" s="22">
        <v>23</v>
      </c>
      <c r="E5" s="23">
        <v>0.60869565217391297</v>
      </c>
      <c r="F5" s="22">
        <v>0</v>
      </c>
      <c r="G5" s="22">
        <v>0</v>
      </c>
      <c r="H5" s="22">
        <v>9</v>
      </c>
      <c r="I5" s="22">
        <v>4</v>
      </c>
      <c r="J5" s="22">
        <v>2</v>
      </c>
      <c r="K5" s="22">
        <v>3</v>
      </c>
      <c r="L5" s="22">
        <v>0</v>
      </c>
      <c r="M5" s="22">
        <v>0</v>
      </c>
      <c r="N5" s="22">
        <v>0</v>
      </c>
      <c r="O5" s="22">
        <v>11</v>
      </c>
      <c r="P5" s="24">
        <v>9</v>
      </c>
    </row>
    <row r="6" spans="1:16" x14ac:dyDescent="0.25">
      <c r="A6" s="25" t="s">
        <v>319</v>
      </c>
      <c r="B6" s="25" t="s">
        <v>320</v>
      </c>
      <c r="C6" s="12">
        <v>9</v>
      </c>
      <c r="D6" s="12">
        <v>13</v>
      </c>
      <c r="E6" s="26">
        <v>-0.30769230769230799</v>
      </c>
      <c r="F6" s="12">
        <v>0</v>
      </c>
      <c r="G6" s="12">
        <v>0</v>
      </c>
      <c r="H6" s="12">
        <v>2</v>
      </c>
      <c r="I6" s="12">
        <v>0</v>
      </c>
      <c r="J6" s="12">
        <v>2</v>
      </c>
      <c r="K6" s="12">
        <v>2</v>
      </c>
      <c r="L6" s="12">
        <v>0</v>
      </c>
      <c r="M6" s="12">
        <v>0</v>
      </c>
      <c r="N6" s="12">
        <v>0</v>
      </c>
      <c r="O6" s="12">
        <v>7</v>
      </c>
      <c r="P6" s="20">
        <v>3</v>
      </c>
    </row>
    <row r="7" spans="1:16" x14ac:dyDescent="0.25">
      <c r="A7" s="25" t="s">
        <v>321</v>
      </c>
      <c r="B7" s="25" t="s">
        <v>322</v>
      </c>
      <c r="C7" s="12">
        <v>8</v>
      </c>
      <c r="D7" s="12">
        <v>1</v>
      </c>
      <c r="E7" s="26">
        <v>7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12">
        <v>4</v>
      </c>
      <c r="P7" s="20">
        <v>3</v>
      </c>
    </row>
    <row r="8" spans="1:16" x14ac:dyDescent="0.25">
      <c r="A8" s="25" t="s">
        <v>323</v>
      </c>
      <c r="B8" s="25" t="s">
        <v>324</v>
      </c>
      <c r="C8" s="12">
        <v>20</v>
      </c>
      <c r="D8" s="12">
        <v>9</v>
      </c>
      <c r="E8" s="26">
        <v>1.2222222222222201</v>
      </c>
      <c r="F8" s="12">
        <v>0</v>
      </c>
      <c r="G8" s="12">
        <v>0</v>
      </c>
      <c r="H8" s="12">
        <v>7</v>
      </c>
      <c r="I8" s="12">
        <v>4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3</v>
      </c>
    </row>
    <row r="9" spans="1:16" x14ac:dyDescent="0.25">
      <c r="A9" s="25" t="s">
        <v>325</v>
      </c>
      <c r="B9" s="25" t="s">
        <v>326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5" t="s">
        <v>327</v>
      </c>
      <c r="B10" s="196"/>
      <c r="C10" s="22">
        <v>2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2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5" t="s">
        <v>332</v>
      </c>
      <c r="B13" s="196"/>
      <c r="C13" s="22">
        <v>10242</v>
      </c>
      <c r="D13" s="22">
        <v>8664</v>
      </c>
      <c r="E13" s="23">
        <v>0.18213296398892001</v>
      </c>
      <c r="F13" s="22">
        <v>383</v>
      </c>
      <c r="G13" s="22">
        <v>181</v>
      </c>
      <c r="H13" s="22">
        <v>385</v>
      </c>
      <c r="I13" s="22">
        <v>426</v>
      </c>
      <c r="J13" s="22">
        <v>3</v>
      </c>
      <c r="K13" s="22">
        <v>6</v>
      </c>
      <c r="L13" s="22">
        <v>1</v>
      </c>
      <c r="M13" s="22">
        <v>1</v>
      </c>
      <c r="N13" s="22">
        <v>32</v>
      </c>
      <c r="O13" s="22">
        <v>18</v>
      </c>
      <c r="P13" s="24">
        <v>685</v>
      </c>
    </row>
    <row r="14" spans="1:16" x14ac:dyDescent="0.25">
      <c r="A14" s="25" t="s">
        <v>333</v>
      </c>
      <c r="B14" s="25" t="s">
        <v>334</v>
      </c>
      <c r="C14" s="12">
        <v>5154</v>
      </c>
      <c r="D14" s="12">
        <v>3595</v>
      </c>
      <c r="E14" s="26">
        <v>0.43365785813629998</v>
      </c>
      <c r="F14" s="12">
        <v>23</v>
      </c>
      <c r="G14" s="12">
        <v>30</v>
      </c>
      <c r="H14" s="12">
        <v>136</v>
      </c>
      <c r="I14" s="12">
        <v>213</v>
      </c>
      <c r="J14" s="12">
        <v>1</v>
      </c>
      <c r="K14" s="12">
        <v>3</v>
      </c>
      <c r="L14" s="12">
        <v>0</v>
      </c>
      <c r="M14" s="12">
        <v>0</v>
      </c>
      <c r="N14" s="12">
        <v>1</v>
      </c>
      <c r="O14" s="12">
        <v>6</v>
      </c>
      <c r="P14" s="20">
        <v>334</v>
      </c>
    </row>
    <row r="15" spans="1:16" x14ac:dyDescent="0.25">
      <c r="A15" s="25" t="s">
        <v>335</v>
      </c>
      <c r="B15" s="25" t="s">
        <v>336</v>
      </c>
      <c r="C15" s="12">
        <v>8</v>
      </c>
      <c r="D15" s="12">
        <v>5</v>
      </c>
      <c r="E15" s="26">
        <v>0.6</v>
      </c>
      <c r="F15" s="12">
        <v>0</v>
      </c>
      <c r="G15" s="12">
        <v>0</v>
      </c>
      <c r="H15" s="12">
        <v>2</v>
      </c>
      <c r="I15" s="12">
        <v>12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2</v>
      </c>
    </row>
    <row r="16" spans="1:16" x14ac:dyDescent="0.25">
      <c r="A16" s="25" t="s">
        <v>337</v>
      </c>
      <c r="B16" s="25" t="s">
        <v>338</v>
      </c>
      <c r="C16" s="12">
        <v>3949</v>
      </c>
      <c r="D16" s="12">
        <v>3853</v>
      </c>
      <c r="E16" s="26">
        <v>2.4915650142745899E-2</v>
      </c>
      <c r="F16" s="12">
        <v>0</v>
      </c>
      <c r="G16" s="12">
        <v>0</v>
      </c>
      <c r="H16" s="12">
        <v>6</v>
      </c>
      <c r="I16" s="12">
        <v>10</v>
      </c>
      <c r="J16" s="12">
        <v>0</v>
      </c>
      <c r="K16" s="12">
        <v>0</v>
      </c>
      <c r="L16" s="12">
        <v>0</v>
      </c>
      <c r="M16" s="12">
        <v>0</v>
      </c>
      <c r="N16" s="12">
        <v>16</v>
      </c>
      <c r="O16" s="12">
        <v>0</v>
      </c>
      <c r="P16" s="20">
        <v>4</v>
      </c>
    </row>
    <row r="17" spans="1:16" ht="33.75" x14ac:dyDescent="0.25">
      <c r="A17" s="25" t="s">
        <v>339</v>
      </c>
      <c r="B17" s="25" t="s">
        <v>340</v>
      </c>
      <c r="C17" s="12">
        <v>1127</v>
      </c>
      <c r="D17" s="12">
        <v>1211</v>
      </c>
      <c r="E17" s="26">
        <v>-6.9364161849711004E-2</v>
      </c>
      <c r="F17" s="12">
        <v>360</v>
      </c>
      <c r="G17" s="12">
        <v>151</v>
      </c>
      <c r="H17" s="12">
        <v>241</v>
      </c>
      <c r="I17" s="12">
        <v>191</v>
      </c>
      <c r="J17" s="12">
        <v>2</v>
      </c>
      <c r="K17" s="12">
        <v>3</v>
      </c>
      <c r="L17" s="12">
        <v>1</v>
      </c>
      <c r="M17" s="12">
        <v>1</v>
      </c>
      <c r="N17" s="12">
        <v>15</v>
      </c>
      <c r="O17" s="12">
        <v>12</v>
      </c>
      <c r="P17" s="20">
        <v>341</v>
      </c>
    </row>
    <row r="18" spans="1:16" x14ac:dyDescent="0.25">
      <c r="A18" s="25" t="s">
        <v>341</v>
      </c>
      <c r="B18" s="25" t="s">
        <v>342</v>
      </c>
      <c r="C18" s="12">
        <v>4</v>
      </c>
      <c r="D18" s="12">
        <v>0</v>
      </c>
      <c r="E18" s="26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4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5" t="s">
        <v>345</v>
      </c>
      <c r="B20" s="196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5" t="s">
        <v>363</v>
      </c>
      <c r="B30" s="196"/>
      <c r="C30" s="22">
        <v>775</v>
      </c>
      <c r="D30" s="22">
        <v>1044</v>
      </c>
      <c r="E30" s="23">
        <v>-0.25766283524904199</v>
      </c>
      <c r="F30" s="22">
        <v>107</v>
      </c>
      <c r="G30" s="22">
        <v>141</v>
      </c>
      <c r="H30" s="22">
        <v>242</v>
      </c>
      <c r="I30" s="22">
        <v>222</v>
      </c>
      <c r="J30" s="22">
        <v>0</v>
      </c>
      <c r="K30" s="22">
        <v>1</v>
      </c>
      <c r="L30" s="22">
        <v>0</v>
      </c>
      <c r="M30" s="22">
        <v>1</v>
      </c>
      <c r="N30" s="22">
        <v>4</v>
      </c>
      <c r="O30" s="22">
        <v>0</v>
      </c>
      <c r="P30" s="24">
        <v>345</v>
      </c>
    </row>
    <row r="31" spans="1:16" x14ac:dyDescent="0.25">
      <c r="A31" s="25" t="s">
        <v>364</v>
      </c>
      <c r="B31" s="25" t="s">
        <v>365</v>
      </c>
      <c r="C31" s="12">
        <v>10</v>
      </c>
      <c r="D31" s="12">
        <v>11</v>
      </c>
      <c r="E31" s="26">
        <v>-9.0909090909090898E-2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0">
        <v>2</v>
      </c>
    </row>
    <row r="32" spans="1:16" x14ac:dyDescent="0.25">
      <c r="A32" s="25" t="s">
        <v>366</v>
      </c>
      <c r="B32" s="25" t="s">
        <v>367</v>
      </c>
      <c r="C32" s="12">
        <v>1</v>
      </c>
      <c r="D32" s="12">
        <v>2</v>
      </c>
      <c r="E32" s="26">
        <v>-0.5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509</v>
      </c>
      <c r="D33" s="12">
        <v>703</v>
      </c>
      <c r="E33" s="26">
        <v>-0.27596017069701301</v>
      </c>
      <c r="F33" s="12">
        <v>20</v>
      </c>
      <c r="G33" s="12">
        <v>26</v>
      </c>
      <c r="H33" s="12">
        <v>67</v>
      </c>
      <c r="I33" s="12">
        <v>37</v>
      </c>
      <c r="J33" s="12">
        <v>0</v>
      </c>
      <c r="K33" s="12">
        <v>0</v>
      </c>
      <c r="L33" s="12">
        <v>0</v>
      </c>
      <c r="M33" s="12">
        <v>0</v>
      </c>
      <c r="N33" s="12">
        <v>2</v>
      </c>
      <c r="O33" s="12">
        <v>0</v>
      </c>
      <c r="P33" s="20">
        <v>32</v>
      </c>
    </row>
    <row r="34" spans="1:16" x14ac:dyDescent="0.25">
      <c r="A34" s="25" t="s">
        <v>370</v>
      </c>
      <c r="B34" s="25" t="s">
        <v>371</v>
      </c>
      <c r="C34" s="12">
        <v>17</v>
      </c>
      <c r="D34" s="12">
        <v>17</v>
      </c>
      <c r="E34" s="26">
        <v>0</v>
      </c>
      <c r="F34" s="12">
        <v>4</v>
      </c>
      <c r="G34" s="12">
        <v>0</v>
      </c>
      <c r="H34" s="12">
        <v>2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5</v>
      </c>
    </row>
    <row r="35" spans="1:16" x14ac:dyDescent="0.25">
      <c r="A35" s="25" t="s">
        <v>372</v>
      </c>
      <c r="B35" s="25" t="s">
        <v>373</v>
      </c>
      <c r="C35" s="12">
        <v>98</v>
      </c>
      <c r="D35" s="12">
        <v>115</v>
      </c>
      <c r="E35" s="26">
        <v>-0.147826086956522</v>
      </c>
      <c r="F35" s="12">
        <v>1</v>
      </c>
      <c r="G35" s="12">
        <v>2</v>
      </c>
      <c r="H35" s="12">
        <v>23</v>
      </c>
      <c r="I35" s="12">
        <v>18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0">
        <v>16</v>
      </c>
    </row>
    <row r="36" spans="1:16" ht="22.5" x14ac:dyDescent="0.25">
      <c r="A36" s="25" t="s">
        <v>374</v>
      </c>
      <c r="B36" s="25" t="s">
        <v>375</v>
      </c>
      <c r="C36" s="12">
        <v>70</v>
      </c>
      <c r="D36" s="12">
        <v>79</v>
      </c>
      <c r="E36" s="26">
        <v>-0.113924050632911</v>
      </c>
      <c r="F36" s="12">
        <v>60</v>
      </c>
      <c r="G36" s="12">
        <v>93</v>
      </c>
      <c r="H36" s="12">
        <v>126</v>
      </c>
      <c r="I36" s="12">
        <v>124</v>
      </c>
      <c r="J36" s="12">
        <v>0</v>
      </c>
      <c r="K36" s="12">
        <v>1</v>
      </c>
      <c r="L36" s="12">
        <v>0</v>
      </c>
      <c r="M36" s="12">
        <v>1</v>
      </c>
      <c r="N36" s="12">
        <v>0</v>
      </c>
      <c r="O36" s="12">
        <v>0</v>
      </c>
      <c r="P36" s="20">
        <v>229</v>
      </c>
    </row>
    <row r="37" spans="1:16" ht="22.5" x14ac:dyDescent="0.25">
      <c r="A37" s="25" t="s">
        <v>376</v>
      </c>
      <c r="B37" s="25" t="s">
        <v>377</v>
      </c>
      <c r="C37" s="12">
        <v>9</v>
      </c>
      <c r="D37" s="12">
        <v>14</v>
      </c>
      <c r="E37" s="26">
        <v>-0.35714285714285698</v>
      </c>
      <c r="F37" s="12">
        <v>15</v>
      </c>
      <c r="G37" s="12">
        <v>15</v>
      </c>
      <c r="H37" s="12">
        <v>3</v>
      </c>
      <c r="I37" s="12">
        <v>23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43</v>
      </c>
    </row>
    <row r="38" spans="1:16" ht="22.5" x14ac:dyDescent="0.25">
      <c r="A38" s="25" t="s">
        <v>378</v>
      </c>
      <c r="B38" s="25" t="s">
        <v>379</v>
      </c>
      <c r="C38" s="12">
        <v>7</v>
      </c>
      <c r="D38" s="12">
        <v>81</v>
      </c>
      <c r="E38" s="26">
        <v>-0.91358024691357997</v>
      </c>
      <c r="F38" s="12">
        <v>5</v>
      </c>
      <c r="G38" s="12">
        <v>3</v>
      </c>
      <c r="H38" s="12">
        <v>8</v>
      </c>
      <c r="I38" s="12">
        <v>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10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54</v>
      </c>
      <c r="D41" s="12">
        <v>22</v>
      </c>
      <c r="E41" s="26">
        <v>1.4545454545454499</v>
      </c>
      <c r="F41" s="12">
        <v>2</v>
      </c>
      <c r="G41" s="12">
        <v>2</v>
      </c>
      <c r="H41" s="12">
        <v>13</v>
      </c>
      <c r="I41" s="12">
        <v>12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0">
        <v>8</v>
      </c>
    </row>
    <row r="42" spans="1:16" x14ac:dyDescent="0.25">
      <c r="A42" s="195" t="s">
        <v>386</v>
      </c>
      <c r="B42" s="196"/>
      <c r="C42" s="22">
        <v>390</v>
      </c>
      <c r="D42" s="22">
        <v>420</v>
      </c>
      <c r="E42" s="23">
        <v>-7.1428571428571397E-2</v>
      </c>
      <c r="F42" s="22">
        <v>105</v>
      </c>
      <c r="G42" s="22">
        <v>23</v>
      </c>
      <c r="H42" s="22">
        <v>89</v>
      </c>
      <c r="I42" s="22">
        <v>40</v>
      </c>
      <c r="J42" s="22">
        <v>0</v>
      </c>
      <c r="K42" s="22">
        <v>2</v>
      </c>
      <c r="L42" s="22">
        <v>0</v>
      </c>
      <c r="M42" s="22">
        <v>0</v>
      </c>
      <c r="N42" s="22">
        <v>22</v>
      </c>
      <c r="O42" s="22">
        <v>4</v>
      </c>
      <c r="P42" s="24">
        <v>55</v>
      </c>
    </row>
    <row r="43" spans="1:16" x14ac:dyDescent="0.25">
      <c r="A43" s="25" t="s">
        <v>387</v>
      </c>
      <c r="B43" s="25" t="s">
        <v>388</v>
      </c>
      <c r="C43" s="12">
        <v>4</v>
      </c>
      <c r="D43" s="12">
        <v>5</v>
      </c>
      <c r="E43" s="26">
        <v>-0.2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0">
        <v>0</v>
      </c>
    </row>
    <row r="44" spans="1:16" ht="22.5" x14ac:dyDescent="0.25">
      <c r="A44" s="25" t="s">
        <v>389</v>
      </c>
      <c r="B44" s="25" t="s">
        <v>390</v>
      </c>
      <c r="C44" s="12">
        <v>374</v>
      </c>
      <c r="D44" s="12">
        <v>402</v>
      </c>
      <c r="E44" s="26">
        <v>-6.9651741293532299E-2</v>
      </c>
      <c r="F44" s="12">
        <v>105</v>
      </c>
      <c r="G44" s="12">
        <v>23</v>
      </c>
      <c r="H44" s="12">
        <v>87</v>
      </c>
      <c r="I44" s="12">
        <v>40</v>
      </c>
      <c r="J44" s="12">
        <v>0</v>
      </c>
      <c r="K44" s="12">
        <v>2</v>
      </c>
      <c r="L44" s="12">
        <v>0</v>
      </c>
      <c r="M44" s="12">
        <v>0</v>
      </c>
      <c r="N44" s="12">
        <v>22</v>
      </c>
      <c r="O44" s="12">
        <v>4</v>
      </c>
      <c r="P44" s="20">
        <v>55</v>
      </c>
    </row>
    <row r="45" spans="1:16" x14ac:dyDescent="0.25">
      <c r="A45" s="25" t="s">
        <v>391</v>
      </c>
      <c r="B45" s="25" t="s">
        <v>392</v>
      </c>
      <c r="C45" s="12">
        <v>1</v>
      </c>
      <c r="D45" s="12">
        <v>1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0</v>
      </c>
      <c r="D46" s="12">
        <v>0</v>
      </c>
      <c r="E46" s="26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9</v>
      </c>
      <c r="D48" s="12">
        <v>12</v>
      </c>
      <c r="E48" s="26">
        <v>-0.25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2</v>
      </c>
      <c r="D49" s="12">
        <v>0</v>
      </c>
      <c r="E49" s="26">
        <v>0</v>
      </c>
      <c r="F49" s="12">
        <v>0</v>
      </c>
      <c r="G49" s="12">
        <v>0</v>
      </c>
      <c r="H49" s="12">
        <v>1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5" t="s">
        <v>401</v>
      </c>
      <c r="B50" s="196"/>
      <c r="C50" s="22">
        <v>276</v>
      </c>
      <c r="D50" s="22">
        <v>258</v>
      </c>
      <c r="E50" s="23">
        <v>6.9767441860465101E-2</v>
      </c>
      <c r="F50" s="22">
        <v>9</v>
      </c>
      <c r="G50" s="22">
        <v>5</v>
      </c>
      <c r="H50" s="22">
        <v>54</v>
      </c>
      <c r="I50" s="22">
        <v>39</v>
      </c>
      <c r="J50" s="22">
        <v>12</v>
      </c>
      <c r="K50" s="22">
        <v>38</v>
      </c>
      <c r="L50" s="22">
        <v>1</v>
      </c>
      <c r="M50" s="22">
        <v>0</v>
      </c>
      <c r="N50" s="22">
        <v>9</v>
      </c>
      <c r="O50" s="22">
        <v>10</v>
      </c>
      <c r="P50" s="24">
        <v>44</v>
      </c>
    </row>
    <row r="51" spans="1:16" x14ac:dyDescent="0.25">
      <c r="A51" s="25" t="s">
        <v>402</v>
      </c>
      <c r="B51" s="25" t="s">
        <v>403</v>
      </c>
      <c r="C51" s="12">
        <v>144</v>
      </c>
      <c r="D51" s="12">
        <v>182</v>
      </c>
      <c r="E51" s="26">
        <v>-0.20879120879120899</v>
      </c>
      <c r="F51" s="12">
        <v>5</v>
      </c>
      <c r="G51" s="12">
        <v>2</v>
      </c>
      <c r="H51" s="12">
        <v>27</v>
      </c>
      <c r="I51" s="12">
        <v>18</v>
      </c>
      <c r="J51" s="12">
        <v>3</v>
      </c>
      <c r="K51" s="12">
        <v>12</v>
      </c>
      <c r="L51" s="12">
        <v>1</v>
      </c>
      <c r="M51" s="12">
        <v>0</v>
      </c>
      <c r="N51" s="12">
        <v>3</v>
      </c>
      <c r="O51" s="12">
        <v>6</v>
      </c>
      <c r="P51" s="20">
        <v>17</v>
      </c>
    </row>
    <row r="52" spans="1:16" x14ac:dyDescent="0.25">
      <c r="A52" s="25" t="s">
        <v>404</v>
      </c>
      <c r="B52" s="25" t="s">
        <v>405</v>
      </c>
      <c r="C52" s="12">
        <v>20</v>
      </c>
      <c r="D52" s="12">
        <v>0</v>
      </c>
      <c r="E52" s="26">
        <v>0</v>
      </c>
      <c r="F52" s="12">
        <v>0</v>
      </c>
      <c r="G52" s="12">
        <v>0</v>
      </c>
      <c r="H52" s="12">
        <v>0</v>
      </c>
      <c r="I52" s="12">
        <v>0</v>
      </c>
      <c r="J52" s="12">
        <v>1</v>
      </c>
      <c r="K52" s="12">
        <v>1</v>
      </c>
      <c r="L52" s="12">
        <v>0</v>
      </c>
      <c r="M52" s="12">
        <v>0</v>
      </c>
      <c r="N52" s="12">
        <v>1</v>
      </c>
      <c r="O52" s="12">
        <v>0</v>
      </c>
      <c r="P52" s="20">
        <v>0</v>
      </c>
    </row>
    <row r="53" spans="1:16" x14ac:dyDescent="0.25">
      <c r="A53" s="25" t="s">
        <v>406</v>
      </c>
      <c r="B53" s="25" t="s">
        <v>407</v>
      </c>
      <c r="C53" s="12">
        <v>25</v>
      </c>
      <c r="D53" s="12">
        <v>0</v>
      </c>
      <c r="E53" s="26">
        <v>0</v>
      </c>
      <c r="F53" s="12">
        <v>0</v>
      </c>
      <c r="G53" s="12">
        <v>0</v>
      </c>
      <c r="H53" s="12">
        <v>8</v>
      </c>
      <c r="I53" s="12">
        <v>5</v>
      </c>
      <c r="J53" s="12">
        <v>0</v>
      </c>
      <c r="K53" s="12">
        <v>4</v>
      </c>
      <c r="L53" s="12">
        <v>0</v>
      </c>
      <c r="M53" s="12">
        <v>0</v>
      </c>
      <c r="N53" s="12">
        <v>0</v>
      </c>
      <c r="O53" s="12">
        <v>0</v>
      </c>
      <c r="P53" s="20">
        <v>2</v>
      </c>
    </row>
    <row r="54" spans="1:16" ht="22.5" x14ac:dyDescent="0.25">
      <c r="A54" s="25" t="s">
        <v>408</v>
      </c>
      <c r="B54" s="25" t="s">
        <v>409</v>
      </c>
      <c r="C54" s="12">
        <v>2</v>
      </c>
      <c r="D54" s="12">
        <v>0</v>
      </c>
      <c r="E54" s="26">
        <v>0</v>
      </c>
      <c r="F54" s="12">
        <v>0</v>
      </c>
      <c r="G54" s="12">
        <v>0</v>
      </c>
      <c r="H54" s="12">
        <v>0</v>
      </c>
      <c r="I54" s="12">
        <v>1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0">
        <v>3</v>
      </c>
    </row>
    <row r="55" spans="1:16" x14ac:dyDescent="0.25">
      <c r="A55" s="25" t="s">
        <v>410</v>
      </c>
      <c r="B55" s="25" t="s">
        <v>411</v>
      </c>
      <c r="C55" s="12">
        <v>0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11</v>
      </c>
      <c r="D56" s="12">
        <v>13</v>
      </c>
      <c r="E56" s="26">
        <v>-0.15384615384615399</v>
      </c>
      <c r="F56" s="12">
        <v>1</v>
      </c>
      <c r="G56" s="12">
        <v>1</v>
      </c>
      <c r="H56" s="12">
        <v>2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1</v>
      </c>
      <c r="P56" s="20">
        <v>2</v>
      </c>
    </row>
    <row r="57" spans="1:16" ht="22.5" x14ac:dyDescent="0.25">
      <c r="A57" s="25" t="s">
        <v>414</v>
      </c>
      <c r="B57" s="25" t="s">
        <v>415</v>
      </c>
      <c r="C57" s="12">
        <v>4</v>
      </c>
      <c r="D57" s="12">
        <v>2</v>
      </c>
      <c r="E57" s="26">
        <v>1</v>
      </c>
      <c r="F57" s="12">
        <v>1</v>
      </c>
      <c r="G57" s="12">
        <v>1</v>
      </c>
      <c r="H57" s="12">
        <v>1</v>
      </c>
      <c r="I57" s="12">
        <v>2</v>
      </c>
      <c r="J57" s="12">
        <v>0</v>
      </c>
      <c r="K57" s="12">
        <v>2</v>
      </c>
      <c r="L57" s="12">
        <v>0</v>
      </c>
      <c r="M57" s="12">
        <v>0</v>
      </c>
      <c r="N57" s="12">
        <v>0</v>
      </c>
      <c r="O57" s="12">
        <v>0</v>
      </c>
      <c r="P57" s="20">
        <v>4</v>
      </c>
    </row>
    <row r="58" spans="1:16" ht="22.5" x14ac:dyDescent="0.25">
      <c r="A58" s="25" t="s">
        <v>416</v>
      </c>
      <c r="B58" s="25" t="s">
        <v>417</v>
      </c>
      <c r="C58" s="12">
        <v>0</v>
      </c>
      <c r="D58" s="12">
        <v>1</v>
      </c>
      <c r="E58" s="26">
        <v>-1</v>
      </c>
      <c r="F58" s="12">
        <v>1</v>
      </c>
      <c r="G58" s="12">
        <v>0</v>
      </c>
      <c r="H58" s="12">
        <v>1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0">
        <v>2</v>
      </c>
    </row>
    <row r="59" spans="1:16" ht="22.5" x14ac:dyDescent="0.25">
      <c r="A59" s="25" t="s">
        <v>418</v>
      </c>
      <c r="B59" s="25" t="s">
        <v>419</v>
      </c>
      <c r="C59" s="12">
        <v>0</v>
      </c>
      <c r="D59" s="12">
        <v>0</v>
      </c>
      <c r="E59" s="26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420</v>
      </c>
      <c r="B60" s="25" t="s">
        <v>421</v>
      </c>
      <c r="C60" s="12">
        <v>1</v>
      </c>
      <c r="D60" s="12">
        <v>0</v>
      </c>
      <c r="E60" s="26">
        <v>0</v>
      </c>
      <c r="F60" s="12">
        <v>0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33.75" x14ac:dyDescent="0.25">
      <c r="A61" s="25" t="s">
        <v>422</v>
      </c>
      <c r="B61" s="25" t="s">
        <v>423</v>
      </c>
      <c r="C61" s="12">
        <v>1</v>
      </c>
      <c r="D61" s="12">
        <v>2</v>
      </c>
      <c r="E61" s="26">
        <v>-0.5</v>
      </c>
      <c r="F61" s="12">
        <v>0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0">
        <v>1</v>
      </c>
    </row>
    <row r="62" spans="1:16" x14ac:dyDescent="0.25">
      <c r="A62" s="25" t="s">
        <v>424</v>
      </c>
      <c r="B62" s="25" t="s">
        <v>425</v>
      </c>
      <c r="C62" s="12">
        <v>8</v>
      </c>
      <c r="D62" s="12">
        <v>12</v>
      </c>
      <c r="E62" s="26">
        <v>-0.33333333333333298</v>
      </c>
      <c r="F62" s="12">
        <v>0</v>
      </c>
      <c r="G62" s="12">
        <v>0</v>
      </c>
      <c r="H62" s="12">
        <v>3</v>
      </c>
      <c r="I62" s="12">
        <v>2</v>
      </c>
      <c r="J62" s="12">
        <v>1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1</v>
      </c>
    </row>
    <row r="63" spans="1:16" ht="22.5" x14ac:dyDescent="0.25">
      <c r="A63" s="25" t="s">
        <v>426</v>
      </c>
      <c r="B63" s="25" t="s">
        <v>427</v>
      </c>
      <c r="C63" s="12">
        <v>18</v>
      </c>
      <c r="D63" s="12">
        <v>16</v>
      </c>
      <c r="E63" s="26">
        <v>0.125</v>
      </c>
      <c r="F63" s="12">
        <v>1</v>
      </c>
      <c r="G63" s="12">
        <v>0</v>
      </c>
      <c r="H63" s="12">
        <v>3</v>
      </c>
      <c r="I63" s="12">
        <v>2</v>
      </c>
      <c r="J63" s="12">
        <v>1</v>
      </c>
      <c r="K63" s="12">
        <v>5</v>
      </c>
      <c r="L63" s="12">
        <v>0</v>
      </c>
      <c r="M63" s="12">
        <v>0</v>
      </c>
      <c r="N63" s="12">
        <v>3</v>
      </c>
      <c r="O63" s="12">
        <v>1</v>
      </c>
      <c r="P63" s="20">
        <v>4</v>
      </c>
    </row>
    <row r="64" spans="1:16" ht="22.5" x14ac:dyDescent="0.25">
      <c r="A64" s="25" t="s">
        <v>428</v>
      </c>
      <c r="B64" s="25" t="s">
        <v>429</v>
      </c>
      <c r="C64" s="12">
        <v>33</v>
      </c>
      <c r="D64" s="12">
        <v>28</v>
      </c>
      <c r="E64" s="26">
        <v>0.17857142857142899</v>
      </c>
      <c r="F64" s="12">
        <v>0</v>
      </c>
      <c r="G64" s="12">
        <v>0</v>
      </c>
      <c r="H64" s="12">
        <v>7</v>
      </c>
      <c r="I64" s="12">
        <v>7</v>
      </c>
      <c r="J64" s="12">
        <v>3</v>
      </c>
      <c r="K64" s="12">
        <v>6</v>
      </c>
      <c r="L64" s="12">
        <v>0</v>
      </c>
      <c r="M64" s="12">
        <v>0</v>
      </c>
      <c r="N64" s="12">
        <v>2</v>
      </c>
      <c r="O64" s="12">
        <v>1</v>
      </c>
      <c r="P64" s="20">
        <v>6</v>
      </c>
    </row>
    <row r="65" spans="1:16" ht="33.75" x14ac:dyDescent="0.25">
      <c r="A65" s="25" t="s">
        <v>430</v>
      </c>
      <c r="B65" s="25" t="s">
        <v>431</v>
      </c>
      <c r="C65" s="12">
        <v>0</v>
      </c>
      <c r="D65" s="12">
        <v>0</v>
      </c>
      <c r="E65" s="26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1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434</v>
      </c>
      <c r="B67" s="25" t="s">
        <v>435</v>
      </c>
      <c r="C67" s="12">
        <v>8</v>
      </c>
      <c r="D67" s="12">
        <v>2</v>
      </c>
      <c r="E67" s="26">
        <v>3</v>
      </c>
      <c r="F67" s="12">
        <v>0</v>
      </c>
      <c r="G67" s="12">
        <v>0</v>
      </c>
      <c r="H67" s="12">
        <v>1</v>
      </c>
      <c r="I67" s="12">
        <v>0</v>
      </c>
      <c r="J67" s="12">
        <v>2</v>
      </c>
      <c r="K67" s="12">
        <v>5</v>
      </c>
      <c r="L67" s="12">
        <v>0</v>
      </c>
      <c r="M67" s="12">
        <v>0</v>
      </c>
      <c r="N67" s="12">
        <v>0</v>
      </c>
      <c r="O67" s="12">
        <v>1</v>
      </c>
      <c r="P67" s="20">
        <v>2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5" t="s">
        <v>444</v>
      </c>
      <c r="B72" s="196"/>
      <c r="C72" s="22">
        <v>3</v>
      </c>
      <c r="D72" s="22">
        <v>6</v>
      </c>
      <c r="E72" s="23">
        <v>-0.5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445</v>
      </c>
      <c r="B73" s="25" t="s">
        <v>446</v>
      </c>
      <c r="C73" s="12">
        <v>3</v>
      </c>
      <c r="D73" s="12">
        <v>6</v>
      </c>
      <c r="E73" s="26">
        <v>-0.5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0</v>
      </c>
    </row>
    <row r="74" spans="1:16" x14ac:dyDescent="0.25">
      <c r="A74" s="195" t="s">
        <v>447</v>
      </c>
      <c r="B74" s="196"/>
      <c r="C74" s="22">
        <v>34</v>
      </c>
      <c r="D74" s="22">
        <v>37</v>
      </c>
      <c r="E74" s="23">
        <v>-8.1081081081081099E-2</v>
      </c>
      <c r="F74" s="22">
        <v>0</v>
      </c>
      <c r="G74" s="22">
        <v>1</v>
      </c>
      <c r="H74" s="22">
        <v>11</v>
      </c>
      <c r="I74" s="22">
        <v>7</v>
      </c>
      <c r="J74" s="22">
        <v>0</v>
      </c>
      <c r="K74" s="22">
        <v>0</v>
      </c>
      <c r="L74" s="22">
        <v>3</v>
      </c>
      <c r="M74" s="22">
        <v>4</v>
      </c>
      <c r="N74" s="22">
        <v>1</v>
      </c>
      <c r="O74" s="22">
        <v>0</v>
      </c>
      <c r="P74" s="24">
        <v>4</v>
      </c>
    </row>
    <row r="75" spans="1:16" x14ac:dyDescent="0.25">
      <c r="A75" s="25" t="s">
        <v>448</v>
      </c>
      <c r="B75" s="25" t="s">
        <v>449</v>
      </c>
      <c r="C75" s="12">
        <v>11</v>
      </c>
      <c r="D75" s="12">
        <v>18</v>
      </c>
      <c r="E75" s="26">
        <v>-0.38888888888888901</v>
      </c>
      <c r="F75" s="12">
        <v>0</v>
      </c>
      <c r="G75" s="12">
        <v>1</v>
      </c>
      <c r="H75" s="12">
        <v>8</v>
      </c>
      <c r="I75" s="12">
        <v>5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0">
        <v>3</v>
      </c>
    </row>
    <row r="76" spans="1:16" ht="33.75" x14ac:dyDescent="0.25">
      <c r="A76" s="25" t="s">
        <v>450</v>
      </c>
      <c r="B76" s="25" t="s">
        <v>451</v>
      </c>
      <c r="C76" s="12">
        <v>0</v>
      </c>
      <c r="D76" s="12">
        <v>0</v>
      </c>
      <c r="E76" s="26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6</v>
      </c>
      <c r="D77" s="12">
        <v>13</v>
      </c>
      <c r="E77" s="26">
        <v>-0.53846153846153799</v>
      </c>
      <c r="F77" s="12">
        <v>0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3</v>
      </c>
      <c r="M77" s="12">
        <v>4</v>
      </c>
      <c r="N77" s="12">
        <v>0</v>
      </c>
      <c r="O77" s="12">
        <v>0</v>
      </c>
      <c r="P77" s="20">
        <v>0</v>
      </c>
    </row>
    <row r="78" spans="1:16" x14ac:dyDescent="0.25">
      <c r="A78" s="25" t="s">
        <v>454</v>
      </c>
      <c r="B78" s="25" t="s">
        <v>455</v>
      </c>
      <c r="C78" s="12">
        <v>2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15</v>
      </c>
      <c r="D79" s="12">
        <v>6</v>
      </c>
      <c r="E79" s="26">
        <v>1.5</v>
      </c>
      <c r="F79" s="12">
        <v>0</v>
      </c>
      <c r="G79" s="12">
        <v>0</v>
      </c>
      <c r="H79" s="12">
        <v>2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1</v>
      </c>
    </row>
    <row r="80" spans="1:16" ht="33.75" x14ac:dyDescent="0.25">
      <c r="A80" s="25" t="s">
        <v>458</v>
      </c>
      <c r="B80" s="25" t="s">
        <v>459</v>
      </c>
      <c r="C80" s="12">
        <v>0</v>
      </c>
      <c r="D80" s="12">
        <v>0</v>
      </c>
      <c r="E80" s="26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0</v>
      </c>
      <c r="D81" s="12">
        <v>0</v>
      </c>
      <c r="E81" s="26">
        <v>0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195" t="s">
        <v>462</v>
      </c>
      <c r="B82" s="196"/>
      <c r="C82" s="22">
        <v>87</v>
      </c>
      <c r="D82" s="22">
        <v>98</v>
      </c>
      <c r="E82" s="23">
        <v>-0.11224489795918401</v>
      </c>
      <c r="F82" s="22">
        <v>0</v>
      </c>
      <c r="G82" s="22">
        <v>1</v>
      </c>
      <c r="H82" s="22">
        <v>6</v>
      </c>
      <c r="I82" s="22">
        <v>13</v>
      </c>
      <c r="J82" s="22">
        <v>0</v>
      </c>
      <c r="K82" s="22">
        <v>0</v>
      </c>
      <c r="L82" s="22">
        <v>0</v>
      </c>
      <c r="M82" s="22">
        <v>0</v>
      </c>
      <c r="N82" s="22">
        <v>3</v>
      </c>
      <c r="O82" s="22">
        <v>0</v>
      </c>
      <c r="P82" s="24">
        <v>7</v>
      </c>
    </row>
    <row r="83" spans="1:16" x14ac:dyDescent="0.25">
      <c r="A83" s="25" t="s">
        <v>463</v>
      </c>
      <c r="B83" s="25" t="s">
        <v>464</v>
      </c>
      <c r="C83" s="12">
        <v>18</v>
      </c>
      <c r="D83" s="12">
        <v>18</v>
      </c>
      <c r="E83" s="26">
        <v>0</v>
      </c>
      <c r="F83" s="12">
        <v>0</v>
      </c>
      <c r="G83" s="12">
        <v>0</v>
      </c>
      <c r="H83" s="12">
        <v>3</v>
      </c>
      <c r="I83" s="12">
        <v>4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20">
        <v>0</v>
      </c>
    </row>
    <row r="84" spans="1:16" x14ac:dyDescent="0.25">
      <c r="A84" s="25" t="s">
        <v>465</v>
      </c>
      <c r="B84" s="25" t="s">
        <v>466</v>
      </c>
      <c r="C84" s="12">
        <v>69</v>
      </c>
      <c r="D84" s="12">
        <v>80</v>
      </c>
      <c r="E84" s="26">
        <v>-0.13750000000000001</v>
      </c>
      <c r="F84" s="12">
        <v>0</v>
      </c>
      <c r="G84" s="12">
        <v>1</v>
      </c>
      <c r="H84" s="12">
        <v>3</v>
      </c>
      <c r="I84" s="12">
        <v>9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0">
        <v>7</v>
      </c>
    </row>
    <row r="85" spans="1:16" x14ac:dyDescent="0.25">
      <c r="A85" s="195" t="s">
        <v>467</v>
      </c>
      <c r="B85" s="196"/>
      <c r="C85" s="22">
        <v>346</v>
      </c>
      <c r="D85" s="22">
        <v>357</v>
      </c>
      <c r="E85" s="23">
        <v>-3.0812324929972001E-2</v>
      </c>
      <c r="F85" s="22">
        <v>10</v>
      </c>
      <c r="G85" s="22">
        <v>9</v>
      </c>
      <c r="H85" s="22">
        <v>187</v>
      </c>
      <c r="I85" s="22">
        <v>135</v>
      </c>
      <c r="J85" s="22">
        <v>0</v>
      </c>
      <c r="K85" s="22">
        <v>0</v>
      </c>
      <c r="L85" s="22">
        <v>0</v>
      </c>
      <c r="M85" s="22">
        <v>0</v>
      </c>
      <c r="N85" s="22">
        <v>1</v>
      </c>
      <c r="O85" s="22">
        <v>0</v>
      </c>
      <c r="P85" s="24">
        <v>110</v>
      </c>
    </row>
    <row r="86" spans="1:16" x14ac:dyDescent="0.25">
      <c r="A86" s="25" t="s">
        <v>468</v>
      </c>
      <c r="B86" s="25" t="s">
        <v>469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7</v>
      </c>
      <c r="D89" s="12">
        <v>33</v>
      </c>
      <c r="E89" s="26">
        <v>-0.78787878787878796</v>
      </c>
      <c r="F89" s="12">
        <v>2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2.5" x14ac:dyDescent="0.25">
      <c r="A90" s="25" t="s">
        <v>476</v>
      </c>
      <c r="B90" s="25" t="s">
        <v>477</v>
      </c>
      <c r="C90" s="12">
        <v>1</v>
      </c>
      <c r="D90" s="12">
        <v>0</v>
      </c>
      <c r="E90" s="26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9</v>
      </c>
      <c r="D91" s="12">
        <v>0</v>
      </c>
      <c r="E91" s="26">
        <v>0</v>
      </c>
      <c r="F91" s="12">
        <v>0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1</v>
      </c>
    </row>
    <row r="92" spans="1:16" x14ac:dyDescent="0.25">
      <c r="A92" s="25" t="s">
        <v>480</v>
      </c>
      <c r="B92" s="25" t="s">
        <v>481</v>
      </c>
      <c r="C92" s="12">
        <v>38</v>
      </c>
      <c r="D92" s="12">
        <v>0</v>
      </c>
      <c r="E92" s="26">
        <v>0</v>
      </c>
      <c r="F92" s="12">
        <v>4</v>
      </c>
      <c r="G92" s="12">
        <v>4</v>
      </c>
      <c r="H92" s="12">
        <v>21</v>
      </c>
      <c r="I92" s="12">
        <v>19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0">
        <v>26</v>
      </c>
    </row>
    <row r="93" spans="1:16" x14ac:dyDescent="0.25">
      <c r="A93" s="25" t="s">
        <v>482</v>
      </c>
      <c r="B93" s="25" t="s">
        <v>483</v>
      </c>
      <c r="C93" s="12">
        <v>7</v>
      </c>
      <c r="D93" s="12">
        <v>0</v>
      </c>
      <c r="E93" s="26">
        <v>0</v>
      </c>
      <c r="F93" s="12">
        <v>0</v>
      </c>
      <c r="G93" s="12">
        <v>0</v>
      </c>
      <c r="H93" s="12">
        <v>2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0</v>
      </c>
    </row>
    <row r="94" spans="1:16" x14ac:dyDescent="0.25">
      <c r="A94" s="25" t="s">
        <v>484</v>
      </c>
      <c r="B94" s="25" t="s">
        <v>485</v>
      </c>
      <c r="C94" s="12">
        <v>284</v>
      </c>
      <c r="D94" s="12">
        <v>324</v>
      </c>
      <c r="E94" s="26">
        <v>-0.12345679012345701</v>
      </c>
      <c r="F94" s="12">
        <v>4</v>
      </c>
      <c r="G94" s="12">
        <v>5</v>
      </c>
      <c r="H94" s="12">
        <v>162</v>
      </c>
      <c r="I94" s="12">
        <v>116</v>
      </c>
      <c r="J94" s="12">
        <v>0</v>
      </c>
      <c r="K94" s="12">
        <v>0</v>
      </c>
      <c r="L94" s="12">
        <v>0</v>
      </c>
      <c r="M94" s="12">
        <v>0</v>
      </c>
      <c r="N94" s="12">
        <v>1</v>
      </c>
      <c r="O94" s="12">
        <v>0</v>
      </c>
      <c r="P94" s="20">
        <v>83</v>
      </c>
    </row>
    <row r="95" spans="1:16" ht="22.5" x14ac:dyDescent="0.25">
      <c r="A95" s="25" t="s">
        <v>486</v>
      </c>
      <c r="B95" s="25" t="s">
        <v>487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5" t="s">
        <v>490</v>
      </c>
      <c r="B97" s="196"/>
      <c r="C97" s="22">
        <v>3225</v>
      </c>
      <c r="D97" s="22">
        <v>3517</v>
      </c>
      <c r="E97" s="23">
        <v>-8.3025305658231394E-2</v>
      </c>
      <c r="F97" s="22">
        <v>123</v>
      </c>
      <c r="G97" s="22">
        <v>97</v>
      </c>
      <c r="H97" s="22">
        <v>907</v>
      </c>
      <c r="I97" s="22">
        <v>763</v>
      </c>
      <c r="J97" s="22">
        <v>0</v>
      </c>
      <c r="K97" s="22">
        <v>0</v>
      </c>
      <c r="L97" s="22">
        <v>1</v>
      </c>
      <c r="M97" s="22">
        <v>0</v>
      </c>
      <c r="N97" s="22">
        <v>14</v>
      </c>
      <c r="O97" s="22">
        <v>44</v>
      </c>
      <c r="P97" s="24">
        <v>696</v>
      </c>
    </row>
    <row r="98" spans="1:16" x14ac:dyDescent="0.25">
      <c r="A98" s="25" t="s">
        <v>491</v>
      </c>
      <c r="B98" s="25" t="s">
        <v>492</v>
      </c>
      <c r="C98" s="12">
        <v>510</v>
      </c>
      <c r="D98" s="12">
        <v>688</v>
      </c>
      <c r="E98" s="26">
        <v>-0.25872093023255799</v>
      </c>
      <c r="F98" s="12">
        <v>29</v>
      </c>
      <c r="G98" s="12">
        <v>21</v>
      </c>
      <c r="H98" s="12">
        <v>137</v>
      </c>
      <c r="I98" s="12">
        <v>134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0">
        <v>108</v>
      </c>
    </row>
    <row r="99" spans="1:16" x14ac:dyDescent="0.25">
      <c r="A99" s="25" t="s">
        <v>493</v>
      </c>
      <c r="B99" s="25" t="s">
        <v>494</v>
      </c>
      <c r="C99" s="12">
        <v>660</v>
      </c>
      <c r="D99" s="12">
        <v>658</v>
      </c>
      <c r="E99" s="26">
        <v>3.0395136778115501E-3</v>
      </c>
      <c r="F99" s="12">
        <v>47</v>
      </c>
      <c r="G99" s="12">
        <v>28</v>
      </c>
      <c r="H99" s="12">
        <v>164</v>
      </c>
      <c r="I99" s="12">
        <v>90</v>
      </c>
      <c r="J99" s="12">
        <v>0</v>
      </c>
      <c r="K99" s="12">
        <v>0</v>
      </c>
      <c r="L99" s="12">
        <v>1</v>
      </c>
      <c r="M99" s="12">
        <v>0</v>
      </c>
      <c r="N99" s="12">
        <v>0</v>
      </c>
      <c r="O99" s="12">
        <v>8</v>
      </c>
      <c r="P99" s="20">
        <v>145</v>
      </c>
    </row>
    <row r="100" spans="1:16" ht="33.75" x14ac:dyDescent="0.25">
      <c r="A100" s="25" t="s">
        <v>495</v>
      </c>
      <c r="B100" s="25" t="s">
        <v>496</v>
      </c>
      <c r="C100" s="12">
        <v>38</v>
      </c>
      <c r="D100" s="12">
        <v>21</v>
      </c>
      <c r="E100" s="26">
        <v>0.80952380952380898</v>
      </c>
      <c r="F100" s="12">
        <v>7</v>
      </c>
      <c r="G100" s="12">
        <v>10</v>
      </c>
      <c r="H100" s="12">
        <v>78</v>
      </c>
      <c r="I100" s="12">
        <v>96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9</v>
      </c>
      <c r="P100" s="20">
        <v>45</v>
      </c>
    </row>
    <row r="101" spans="1:16" ht="22.5" x14ac:dyDescent="0.25">
      <c r="A101" s="25" t="s">
        <v>497</v>
      </c>
      <c r="B101" s="25" t="s">
        <v>498</v>
      </c>
      <c r="C101" s="12">
        <v>177</v>
      </c>
      <c r="D101" s="12">
        <v>229</v>
      </c>
      <c r="E101" s="26">
        <v>-0.22707423580785999</v>
      </c>
      <c r="F101" s="12">
        <v>8</v>
      </c>
      <c r="G101" s="12">
        <v>3</v>
      </c>
      <c r="H101" s="12">
        <v>57</v>
      </c>
      <c r="I101" s="12">
        <v>60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26</v>
      </c>
      <c r="P101" s="20">
        <v>66</v>
      </c>
    </row>
    <row r="102" spans="1:16" x14ac:dyDescent="0.25">
      <c r="A102" s="25" t="s">
        <v>499</v>
      </c>
      <c r="B102" s="25" t="s">
        <v>500</v>
      </c>
      <c r="C102" s="12">
        <v>31</v>
      </c>
      <c r="D102" s="12">
        <v>39</v>
      </c>
      <c r="E102" s="26">
        <v>-0.20512820512820501</v>
      </c>
      <c r="F102" s="12">
        <v>0</v>
      </c>
      <c r="G102" s="12">
        <v>0</v>
      </c>
      <c r="H102" s="12">
        <v>8</v>
      </c>
      <c r="I102" s="12">
        <v>7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5</v>
      </c>
    </row>
    <row r="103" spans="1:16" ht="22.5" x14ac:dyDescent="0.25">
      <c r="A103" s="25" t="s">
        <v>501</v>
      </c>
      <c r="B103" s="25" t="s">
        <v>502</v>
      </c>
      <c r="C103" s="12">
        <v>169</v>
      </c>
      <c r="D103" s="12">
        <v>40</v>
      </c>
      <c r="E103" s="26">
        <v>3.2250000000000001</v>
      </c>
      <c r="F103" s="12">
        <v>6</v>
      </c>
      <c r="G103" s="12">
        <v>5</v>
      </c>
      <c r="H103" s="12">
        <v>12</v>
      </c>
      <c r="I103" s="12">
        <v>17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14</v>
      </c>
    </row>
    <row r="104" spans="1:16" x14ac:dyDescent="0.25">
      <c r="A104" s="25" t="s">
        <v>503</v>
      </c>
      <c r="B104" s="25" t="s">
        <v>504</v>
      </c>
      <c r="C104" s="12">
        <v>112</v>
      </c>
      <c r="D104" s="12">
        <v>99</v>
      </c>
      <c r="E104" s="26">
        <v>0.13131313131313099</v>
      </c>
      <c r="F104" s="12">
        <v>0</v>
      </c>
      <c r="G104" s="12">
        <v>0</v>
      </c>
      <c r="H104" s="12">
        <v>1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1</v>
      </c>
    </row>
    <row r="105" spans="1:16" x14ac:dyDescent="0.25">
      <c r="A105" s="25" t="s">
        <v>505</v>
      </c>
      <c r="B105" s="25" t="s">
        <v>506</v>
      </c>
      <c r="C105" s="12">
        <v>842</v>
      </c>
      <c r="D105" s="12">
        <v>1022</v>
      </c>
      <c r="E105" s="26">
        <v>-0.17612524461839499</v>
      </c>
      <c r="F105" s="12">
        <v>11</v>
      </c>
      <c r="G105" s="12">
        <v>11</v>
      </c>
      <c r="H105" s="12">
        <v>224</v>
      </c>
      <c r="I105" s="12">
        <v>158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1</v>
      </c>
      <c r="P105" s="20">
        <v>127</v>
      </c>
    </row>
    <row r="106" spans="1:16" ht="22.5" x14ac:dyDescent="0.25">
      <c r="A106" s="25" t="s">
        <v>507</v>
      </c>
      <c r="B106" s="25" t="s">
        <v>508</v>
      </c>
      <c r="C106" s="12">
        <v>199</v>
      </c>
      <c r="D106" s="12">
        <v>203</v>
      </c>
      <c r="E106" s="26">
        <v>-1.9704433497536901E-2</v>
      </c>
      <c r="F106" s="12">
        <v>0</v>
      </c>
      <c r="G106" s="12">
        <v>1</v>
      </c>
      <c r="H106" s="12">
        <v>48</v>
      </c>
      <c r="I106" s="12">
        <v>28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0">
        <v>23</v>
      </c>
    </row>
    <row r="107" spans="1:16" ht="22.5" x14ac:dyDescent="0.25">
      <c r="A107" s="25" t="s">
        <v>509</v>
      </c>
      <c r="B107" s="25" t="s">
        <v>510</v>
      </c>
      <c r="C107" s="12">
        <v>33</v>
      </c>
      <c r="D107" s="12">
        <v>23</v>
      </c>
      <c r="E107" s="26">
        <v>0.434782608695652</v>
      </c>
      <c r="F107" s="12">
        <v>0</v>
      </c>
      <c r="G107" s="12">
        <v>0</v>
      </c>
      <c r="H107" s="12">
        <v>0</v>
      </c>
      <c r="I107" s="12">
        <v>6</v>
      </c>
      <c r="J107" s="12">
        <v>0</v>
      </c>
      <c r="K107" s="12">
        <v>0</v>
      </c>
      <c r="L107" s="12">
        <v>0</v>
      </c>
      <c r="M107" s="12">
        <v>0</v>
      </c>
      <c r="N107" s="12">
        <v>1</v>
      </c>
      <c r="O107" s="12">
        <v>0</v>
      </c>
      <c r="P107" s="20">
        <v>13</v>
      </c>
    </row>
    <row r="108" spans="1:16" x14ac:dyDescent="0.25">
      <c r="A108" s="25" t="s">
        <v>511</v>
      </c>
      <c r="B108" s="25" t="s">
        <v>512</v>
      </c>
      <c r="C108" s="12">
        <v>7</v>
      </c>
      <c r="D108" s="12">
        <v>15</v>
      </c>
      <c r="E108" s="26">
        <v>-0.53333333333333299</v>
      </c>
      <c r="F108" s="12">
        <v>0</v>
      </c>
      <c r="G108" s="12">
        <v>0</v>
      </c>
      <c r="H108" s="12">
        <v>6</v>
      </c>
      <c r="I108" s="12">
        <v>3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0">
        <v>5</v>
      </c>
    </row>
    <row r="109" spans="1:16" x14ac:dyDescent="0.25">
      <c r="A109" s="25" t="s">
        <v>513</v>
      </c>
      <c r="B109" s="25" t="s">
        <v>514</v>
      </c>
      <c r="C109" s="12">
        <v>8</v>
      </c>
      <c r="D109" s="12">
        <v>1</v>
      </c>
      <c r="E109" s="26">
        <v>7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2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377</v>
      </c>
      <c r="D111" s="12">
        <v>401</v>
      </c>
      <c r="E111" s="26">
        <v>-5.9850374064837897E-2</v>
      </c>
      <c r="F111" s="12">
        <v>14</v>
      </c>
      <c r="G111" s="12">
        <v>17</v>
      </c>
      <c r="H111" s="12">
        <v>78</v>
      </c>
      <c r="I111" s="12">
        <v>78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0">
        <v>91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4</v>
      </c>
      <c r="I113" s="12">
        <v>3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10</v>
      </c>
      <c r="D114" s="12">
        <v>23</v>
      </c>
      <c r="E114" s="26">
        <v>-0.565217391304348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4</v>
      </c>
      <c r="D115" s="12">
        <v>1</v>
      </c>
      <c r="E115" s="26">
        <v>3</v>
      </c>
      <c r="F115" s="12">
        <v>0</v>
      </c>
      <c r="G115" s="12">
        <v>0</v>
      </c>
      <c r="H115" s="12">
        <v>1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1</v>
      </c>
      <c r="D116" s="12">
        <v>7</v>
      </c>
      <c r="E116" s="26">
        <v>-0.85714285714285698</v>
      </c>
      <c r="F116" s="12">
        <v>0</v>
      </c>
      <c r="G116" s="12">
        <v>0</v>
      </c>
      <c r="H116" s="12">
        <v>3</v>
      </c>
      <c r="I116" s="12">
        <v>2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2</v>
      </c>
    </row>
    <row r="117" spans="1:16" ht="22.5" x14ac:dyDescent="0.25">
      <c r="A117" s="25" t="s">
        <v>529</v>
      </c>
      <c r="B117" s="25" t="s">
        <v>530</v>
      </c>
      <c r="C117" s="12">
        <v>0</v>
      </c>
      <c r="D117" s="12">
        <v>2</v>
      </c>
      <c r="E117" s="26">
        <v>-1</v>
      </c>
      <c r="F117" s="12">
        <v>0</v>
      </c>
      <c r="G117" s="12">
        <v>0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3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0</v>
      </c>
      <c r="D119" s="12">
        <v>1</v>
      </c>
      <c r="E119" s="26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5</v>
      </c>
      <c r="D120" s="12">
        <v>6</v>
      </c>
      <c r="E120" s="26">
        <v>-0.16666666666666699</v>
      </c>
      <c r="F120" s="12">
        <v>0</v>
      </c>
      <c r="G120" s="12">
        <v>0</v>
      </c>
      <c r="H120" s="12">
        <v>2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23</v>
      </c>
      <c r="D121" s="12">
        <v>24</v>
      </c>
      <c r="E121" s="26">
        <v>-4.1666666666666699E-2</v>
      </c>
      <c r="F121" s="12">
        <v>0</v>
      </c>
      <c r="G121" s="12">
        <v>0</v>
      </c>
      <c r="H121" s="12">
        <v>12</v>
      </c>
      <c r="I121" s="12">
        <v>17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11</v>
      </c>
    </row>
    <row r="122" spans="1:16" x14ac:dyDescent="0.25">
      <c r="A122" s="25" t="s">
        <v>539</v>
      </c>
      <c r="B122" s="25" t="s">
        <v>540</v>
      </c>
      <c r="C122" s="12">
        <v>12</v>
      </c>
      <c r="D122" s="12">
        <v>5</v>
      </c>
      <c r="E122" s="26">
        <v>1.4</v>
      </c>
      <c r="F122" s="12">
        <v>1</v>
      </c>
      <c r="G122" s="12">
        <v>1</v>
      </c>
      <c r="H122" s="12">
        <v>64</v>
      </c>
      <c r="I122" s="12">
        <v>57</v>
      </c>
      <c r="J122" s="12">
        <v>0</v>
      </c>
      <c r="K122" s="12">
        <v>0</v>
      </c>
      <c r="L122" s="12">
        <v>0</v>
      </c>
      <c r="M122" s="12">
        <v>0</v>
      </c>
      <c r="N122" s="12">
        <v>2</v>
      </c>
      <c r="O122" s="12">
        <v>0</v>
      </c>
      <c r="P122" s="20">
        <v>38</v>
      </c>
    </row>
    <row r="123" spans="1:16" x14ac:dyDescent="0.25">
      <c r="A123" s="25" t="s">
        <v>541</v>
      </c>
      <c r="B123" s="25" t="s">
        <v>542</v>
      </c>
      <c r="C123" s="12">
        <v>1</v>
      </c>
      <c r="D123" s="12">
        <v>3</v>
      </c>
      <c r="E123" s="26">
        <v>-0.66666666666666696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1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0</v>
      </c>
      <c r="D126" s="12">
        <v>5</v>
      </c>
      <c r="E126" s="26">
        <v>-1</v>
      </c>
      <c r="F126" s="12">
        <v>0</v>
      </c>
      <c r="G126" s="12">
        <v>0</v>
      </c>
      <c r="H126" s="12">
        <v>1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4</v>
      </c>
      <c r="O126" s="12">
        <v>0</v>
      </c>
      <c r="P126" s="20">
        <v>0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1</v>
      </c>
      <c r="D128" s="12">
        <v>0</v>
      </c>
      <c r="E128" s="26">
        <v>0</v>
      </c>
      <c r="F128" s="12">
        <v>0</v>
      </c>
      <c r="G128" s="12">
        <v>0</v>
      </c>
      <c r="H128" s="12">
        <v>3</v>
      </c>
      <c r="I128" s="12">
        <v>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1</v>
      </c>
      <c r="E129" s="26">
        <v>-1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1</v>
      </c>
      <c r="D130" s="12">
        <v>0</v>
      </c>
      <c r="E130" s="26">
        <v>0</v>
      </c>
      <c r="F130" s="12">
        <v>0</v>
      </c>
      <c r="G130" s="12">
        <v>0</v>
      </c>
      <c r="H130" s="12">
        <v>1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5" t="s">
        <v>557</v>
      </c>
      <c r="B131" s="196"/>
      <c r="C131" s="22">
        <v>8</v>
      </c>
      <c r="D131" s="22">
        <v>4</v>
      </c>
      <c r="E131" s="23">
        <v>1</v>
      </c>
      <c r="F131" s="22">
        <v>0</v>
      </c>
      <c r="G131" s="22">
        <v>0</v>
      </c>
      <c r="H131" s="22">
        <v>12</v>
      </c>
      <c r="I131" s="22">
        <v>10</v>
      </c>
      <c r="J131" s="22">
        <v>0</v>
      </c>
      <c r="K131" s="22">
        <v>0</v>
      </c>
      <c r="L131" s="22">
        <v>0</v>
      </c>
      <c r="M131" s="22">
        <v>0</v>
      </c>
      <c r="N131" s="22">
        <v>2</v>
      </c>
      <c r="O131" s="22">
        <v>0</v>
      </c>
      <c r="P131" s="24">
        <v>2</v>
      </c>
    </row>
    <row r="132" spans="1:16" x14ac:dyDescent="0.25">
      <c r="A132" s="25" t="s">
        <v>558</v>
      </c>
      <c r="B132" s="25" t="s">
        <v>559</v>
      </c>
      <c r="C132" s="12">
        <v>1</v>
      </c>
      <c r="D132" s="12">
        <v>2</v>
      </c>
      <c r="E132" s="26">
        <v>-0.5</v>
      </c>
      <c r="F132" s="12">
        <v>0</v>
      </c>
      <c r="G132" s="12">
        <v>0</v>
      </c>
      <c r="H132" s="12">
        <v>2</v>
      </c>
      <c r="I132" s="12">
        <v>3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0">
        <v>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7</v>
      </c>
      <c r="D134" s="12">
        <v>2</v>
      </c>
      <c r="E134" s="26">
        <v>2.5</v>
      </c>
      <c r="F134" s="12">
        <v>0</v>
      </c>
      <c r="G134" s="12">
        <v>0</v>
      </c>
      <c r="H134" s="12">
        <v>8</v>
      </c>
      <c r="I134" s="12">
        <v>6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2</v>
      </c>
    </row>
    <row r="135" spans="1:16" x14ac:dyDescent="0.25">
      <c r="A135" s="25" t="s">
        <v>564</v>
      </c>
      <c r="B135" s="25" t="s">
        <v>565</v>
      </c>
      <c r="C135" s="12">
        <v>0</v>
      </c>
      <c r="D135" s="12">
        <v>0</v>
      </c>
      <c r="E135" s="26">
        <v>0</v>
      </c>
      <c r="F135" s="12">
        <v>0</v>
      </c>
      <c r="G135" s="12">
        <v>0</v>
      </c>
      <c r="H135" s="12">
        <v>2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0</v>
      </c>
    </row>
    <row r="136" spans="1:16" x14ac:dyDescent="0.2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5" t="s">
        <v>568</v>
      </c>
      <c r="B137" s="196"/>
      <c r="C137" s="22">
        <v>0</v>
      </c>
      <c r="D137" s="22">
        <v>2</v>
      </c>
      <c r="E137" s="23">
        <v>-1</v>
      </c>
      <c r="F137" s="22">
        <v>0</v>
      </c>
      <c r="G137" s="22">
        <v>0</v>
      </c>
      <c r="H137" s="22">
        <v>2</v>
      </c>
      <c r="I137" s="22">
        <v>6</v>
      </c>
      <c r="J137" s="22">
        <v>0</v>
      </c>
      <c r="K137" s="22">
        <v>0</v>
      </c>
      <c r="L137" s="22">
        <v>0</v>
      </c>
      <c r="M137" s="22">
        <v>0</v>
      </c>
      <c r="N137" s="22">
        <v>40</v>
      </c>
      <c r="O137" s="22">
        <v>0</v>
      </c>
      <c r="P137" s="24">
        <v>1</v>
      </c>
    </row>
    <row r="138" spans="1:16" ht="22.5" x14ac:dyDescent="0.25">
      <c r="A138" s="25" t="s">
        <v>569</v>
      </c>
      <c r="B138" s="25" t="s">
        <v>570</v>
      </c>
      <c r="C138" s="12">
        <v>0</v>
      </c>
      <c r="D138" s="12">
        <v>0</v>
      </c>
      <c r="E138" s="26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0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0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0</v>
      </c>
      <c r="D142" s="12">
        <v>2</v>
      </c>
      <c r="E142" s="26">
        <v>-1</v>
      </c>
      <c r="F142" s="12">
        <v>0</v>
      </c>
      <c r="G142" s="12">
        <v>0</v>
      </c>
      <c r="H142" s="12">
        <v>2</v>
      </c>
      <c r="I142" s="12">
        <v>6</v>
      </c>
      <c r="J142" s="12">
        <v>0</v>
      </c>
      <c r="K142" s="12">
        <v>0</v>
      </c>
      <c r="L142" s="12">
        <v>0</v>
      </c>
      <c r="M142" s="12">
        <v>0</v>
      </c>
      <c r="N142" s="12">
        <v>39</v>
      </c>
      <c r="O142" s="12">
        <v>0</v>
      </c>
      <c r="P142" s="20">
        <v>1</v>
      </c>
    </row>
    <row r="143" spans="1:16" ht="22.5" x14ac:dyDescent="0.25">
      <c r="A143" s="25" t="s">
        <v>579</v>
      </c>
      <c r="B143" s="25" t="s">
        <v>580</v>
      </c>
      <c r="C143" s="12">
        <v>0</v>
      </c>
      <c r="D143" s="12">
        <v>0</v>
      </c>
      <c r="E143" s="26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25">
      <c r="A144" s="195" t="s">
        <v>581</v>
      </c>
      <c r="B144" s="196"/>
      <c r="C144" s="22">
        <v>1</v>
      </c>
      <c r="D144" s="22">
        <v>1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1</v>
      </c>
      <c r="O144" s="22">
        <v>0</v>
      </c>
      <c r="P144" s="24">
        <v>0</v>
      </c>
    </row>
    <row r="145" spans="1:16" ht="22.5" x14ac:dyDescent="0.25">
      <c r="A145" s="25" t="s">
        <v>582</v>
      </c>
      <c r="B145" s="25" t="s">
        <v>583</v>
      </c>
      <c r="C145" s="12">
        <v>1</v>
      </c>
      <c r="D145" s="12">
        <v>1</v>
      </c>
      <c r="E145" s="26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1</v>
      </c>
      <c r="O145" s="12">
        <v>0</v>
      </c>
      <c r="P145" s="20">
        <v>0</v>
      </c>
    </row>
    <row r="146" spans="1:16" ht="22.5" x14ac:dyDescent="0.25">
      <c r="A146" s="25" t="s">
        <v>584</v>
      </c>
      <c r="B146" s="25" t="s">
        <v>585</v>
      </c>
      <c r="C146" s="12">
        <v>0</v>
      </c>
      <c r="D146" s="12">
        <v>0</v>
      </c>
      <c r="E146" s="26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195" t="s">
        <v>586</v>
      </c>
      <c r="B147" s="196"/>
      <c r="C147" s="22">
        <v>75</v>
      </c>
      <c r="D147" s="22">
        <v>70</v>
      </c>
      <c r="E147" s="23">
        <v>7.1428571428571397E-2</v>
      </c>
      <c r="F147" s="22">
        <v>2</v>
      </c>
      <c r="G147" s="22">
        <v>2</v>
      </c>
      <c r="H147" s="22">
        <v>57</v>
      </c>
      <c r="I147" s="22">
        <v>34</v>
      </c>
      <c r="J147" s="22">
        <v>0</v>
      </c>
      <c r="K147" s="22">
        <v>0</v>
      </c>
      <c r="L147" s="22">
        <v>0</v>
      </c>
      <c r="M147" s="22">
        <v>0</v>
      </c>
      <c r="N147" s="22">
        <v>26</v>
      </c>
      <c r="O147" s="22">
        <v>0</v>
      </c>
      <c r="P147" s="24">
        <v>17</v>
      </c>
    </row>
    <row r="148" spans="1:16" ht="22.5" x14ac:dyDescent="0.25">
      <c r="A148" s="25" t="s">
        <v>587</v>
      </c>
      <c r="B148" s="25" t="s">
        <v>588</v>
      </c>
      <c r="C148" s="12">
        <v>23</v>
      </c>
      <c r="D148" s="12">
        <v>25</v>
      </c>
      <c r="E148" s="26">
        <v>-0.08</v>
      </c>
      <c r="F148" s="12">
        <v>0</v>
      </c>
      <c r="G148" s="12">
        <v>0</v>
      </c>
      <c r="H148" s="12">
        <v>18</v>
      </c>
      <c r="I148" s="12">
        <v>9</v>
      </c>
      <c r="J148" s="12">
        <v>0</v>
      </c>
      <c r="K148" s="12">
        <v>0</v>
      </c>
      <c r="L148" s="12">
        <v>0</v>
      </c>
      <c r="M148" s="12">
        <v>0</v>
      </c>
      <c r="N148" s="12">
        <v>16</v>
      </c>
      <c r="O148" s="12">
        <v>0</v>
      </c>
      <c r="P148" s="20">
        <v>7</v>
      </c>
    </row>
    <row r="149" spans="1:16" x14ac:dyDescent="0.25">
      <c r="A149" s="25" t="s">
        <v>589</v>
      </c>
      <c r="B149" s="25" t="s">
        <v>590</v>
      </c>
      <c r="C149" s="12">
        <v>19</v>
      </c>
      <c r="D149" s="12">
        <v>5</v>
      </c>
      <c r="E149" s="26">
        <v>2.8</v>
      </c>
      <c r="F149" s="12">
        <v>0</v>
      </c>
      <c r="G149" s="12">
        <v>0</v>
      </c>
      <c r="H149" s="12">
        <v>7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4</v>
      </c>
      <c r="D151" s="12">
        <v>6</v>
      </c>
      <c r="E151" s="26">
        <v>-0.33333333333333298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6</v>
      </c>
      <c r="O151" s="12">
        <v>0</v>
      </c>
      <c r="P151" s="20">
        <v>0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1</v>
      </c>
      <c r="E152" s="26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0">
        <v>1</v>
      </c>
    </row>
    <row r="153" spans="1:16" x14ac:dyDescent="0.25">
      <c r="A153" s="25" t="s">
        <v>597</v>
      </c>
      <c r="B153" s="25" t="s">
        <v>598</v>
      </c>
      <c r="C153" s="12">
        <v>2</v>
      </c>
      <c r="D153" s="12">
        <v>5</v>
      </c>
      <c r="E153" s="26">
        <v>-0.6</v>
      </c>
      <c r="F153" s="12">
        <v>0</v>
      </c>
      <c r="G153" s="12">
        <v>0</v>
      </c>
      <c r="H153" s="12">
        <v>2</v>
      </c>
      <c r="I153" s="12">
        <v>2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1</v>
      </c>
    </row>
    <row r="154" spans="1:16" x14ac:dyDescent="0.25">
      <c r="A154" s="25" t="s">
        <v>599</v>
      </c>
      <c r="B154" s="25" t="s">
        <v>600</v>
      </c>
      <c r="C154" s="12">
        <v>10</v>
      </c>
      <c r="D154" s="12">
        <v>13</v>
      </c>
      <c r="E154" s="26">
        <v>-0.230769230769231</v>
      </c>
      <c r="F154" s="12">
        <v>2</v>
      </c>
      <c r="G154" s="12">
        <v>2</v>
      </c>
      <c r="H154" s="12">
        <v>20</v>
      </c>
      <c r="I154" s="12">
        <v>15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0">
        <v>4</v>
      </c>
    </row>
    <row r="155" spans="1:16" ht="22.5" x14ac:dyDescent="0.25">
      <c r="A155" s="25" t="s">
        <v>601</v>
      </c>
      <c r="B155" s="25" t="s">
        <v>602</v>
      </c>
      <c r="C155" s="12">
        <v>17</v>
      </c>
      <c r="D155" s="12">
        <v>15</v>
      </c>
      <c r="E155" s="26">
        <v>0.133333333333333</v>
      </c>
      <c r="F155" s="12">
        <v>0</v>
      </c>
      <c r="G155" s="12">
        <v>0</v>
      </c>
      <c r="H155" s="12">
        <v>10</v>
      </c>
      <c r="I155" s="12">
        <v>7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0">
        <v>4</v>
      </c>
    </row>
    <row r="156" spans="1:16" x14ac:dyDescent="0.25">
      <c r="A156" s="195" t="s">
        <v>603</v>
      </c>
      <c r="B156" s="196"/>
      <c r="C156" s="22">
        <v>38</v>
      </c>
      <c r="D156" s="22">
        <v>40</v>
      </c>
      <c r="E156" s="23">
        <v>-0.05</v>
      </c>
      <c r="F156" s="22">
        <v>0</v>
      </c>
      <c r="G156" s="22">
        <v>0</v>
      </c>
      <c r="H156" s="22">
        <v>8</v>
      </c>
      <c r="I156" s="22">
        <v>5</v>
      </c>
      <c r="J156" s="22">
        <v>2</v>
      </c>
      <c r="K156" s="22">
        <v>0</v>
      </c>
      <c r="L156" s="22">
        <v>0</v>
      </c>
      <c r="M156" s="22">
        <v>0</v>
      </c>
      <c r="N156" s="22">
        <v>1</v>
      </c>
      <c r="O156" s="22">
        <v>2</v>
      </c>
      <c r="P156" s="24">
        <v>7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1</v>
      </c>
      <c r="I158" s="12">
        <v>1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1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6</v>
      </c>
      <c r="D161" s="12">
        <v>0</v>
      </c>
      <c r="E161" s="26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2</v>
      </c>
      <c r="K161" s="12">
        <v>0</v>
      </c>
      <c r="L161" s="12">
        <v>0</v>
      </c>
      <c r="M161" s="12">
        <v>0</v>
      </c>
      <c r="N161" s="12">
        <v>0</v>
      </c>
      <c r="O161" s="12">
        <v>2</v>
      </c>
      <c r="P161" s="20">
        <v>0</v>
      </c>
    </row>
    <row r="162" spans="1:16" x14ac:dyDescent="0.25">
      <c r="A162" s="25" t="s">
        <v>614</v>
      </c>
      <c r="B162" s="25" t="s">
        <v>615</v>
      </c>
      <c r="C162" s="12">
        <v>21</v>
      </c>
      <c r="D162" s="12">
        <v>33</v>
      </c>
      <c r="E162" s="26">
        <v>-0.36363636363636398</v>
      </c>
      <c r="F162" s="12">
        <v>0</v>
      </c>
      <c r="G162" s="12">
        <v>0</v>
      </c>
      <c r="H162" s="12">
        <v>6</v>
      </c>
      <c r="I162" s="12">
        <v>2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0">
        <v>4</v>
      </c>
    </row>
    <row r="163" spans="1:16" ht="22.5" x14ac:dyDescent="0.25">
      <c r="A163" s="25" t="s">
        <v>616</v>
      </c>
      <c r="B163" s="25" t="s">
        <v>617</v>
      </c>
      <c r="C163" s="12">
        <v>0</v>
      </c>
      <c r="D163" s="12">
        <v>0</v>
      </c>
      <c r="E163" s="26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7</v>
      </c>
      <c r="D164" s="12">
        <v>3</v>
      </c>
      <c r="E164" s="26">
        <v>1.3333333333333299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1</v>
      </c>
    </row>
    <row r="165" spans="1:16" x14ac:dyDescent="0.25">
      <c r="A165" s="25" t="s">
        <v>620</v>
      </c>
      <c r="B165" s="25" t="s">
        <v>621</v>
      </c>
      <c r="C165" s="12">
        <v>4</v>
      </c>
      <c r="D165" s="12">
        <v>4</v>
      </c>
      <c r="E165" s="26">
        <v>0</v>
      </c>
      <c r="F165" s="12">
        <v>0</v>
      </c>
      <c r="G165" s="12">
        <v>0</v>
      </c>
      <c r="H165" s="12">
        <v>1</v>
      </c>
      <c r="I165" s="12">
        <v>2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1</v>
      </c>
    </row>
    <row r="166" spans="1:16" x14ac:dyDescent="0.25">
      <c r="A166" s="195" t="s">
        <v>622</v>
      </c>
      <c r="B166" s="196"/>
      <c r="C166" s="22">
        <v>182</v>
      </c>
      <c r="D166" s="22">
        <v>151</v>
      </c>
      <c r="E166" s="23">
        <v>0.205298013245033</v>
      </c>
      <c r="F166" s="22">
        <v>3</v>
      </c>
      <c r="G166" s="22">
        <v>5</v>
      </c>
      <c r="H166" s="22">
        <v>80</v>
      </c>
      <c r="I166" s="22">
        <v>92</v>
      </c>
      <c r="J166" s="22">
        <v>0</v>
      </c>
      <c r="K166" s="22">
        <v>2</v>
      </c>
      <c r="L166" s="22">
        <v>0</v>
      </c>
      <c r="M166" s="22">
        <v>0</v>
      </c>
      <c r="N166" s="22">
        <v>1</v>
      </c>
      <c r="O166" s="22">
        <v>27</v>
      </c>
      <c r="P166" s="24">
        <v>78</v>
      </c>
    </row>
    <row r="167" spans="1:16" ht="22.5" x14ac:dyDescent="0.25">
      <c r="A167" s="25" t="s">
        <v>623</v>
      </c>
      <c r="B167" s="25" t="s">
        <v>624</v>
      </c>
      <c r="C167" s="12">
        <v>0</v>
      </c>
      <c r="D167" s="12">
        <v>0</v>
      </c>
      <c r="E167" s="26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0</v>
      </c>
    </row>
    <row r="168" spans="1:16" ht="22.5" x14ac:dyDescent="0.25">
      <c r="A168" s="25" t="s">
        <v>625</v>
      </c>
      <c r="B168" s="25" t="s">
        <v>626</v>
      </c>
      <c r="C168" s="12">
        <v>1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1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43</v>
      </c>
      <c r="D173" s="12">
        <v>45</v>
      </c>
      <c r="E173" s="26">
        <v>-4.4444444444444398E-2</v>
      </c>
      <c r="F173" s="12">
        <v>0</v>
      </c>
      <c r="G173" s="12">
        <v>0</v>
      </c>
      <c r="H173" s="12">
        <v>38</v>
      </c>
      <c r="I173" s="12">
        <v>45</v>
      </c>
      <c r="J173" s="12">
        <v>0</v>
      </c>
      <c r="K173" s="12">
        <v>1</v>
      </c>
      <c r="L173" s="12">
        <v>0</v>
      </c>
      <c r="M173" s="12">
        <v>0</v>
      </c>
      <c r="N173" s="12">
        <v>0</v>
      </c>
      <c r="O173" s="12">
        <v>17</v>
      </c>
      <c r="P173" s="20">
        <v>37</v>
      </c>
    </row>
    <row r="174" spans="1:16" ht="22.5" x14ac:dyDescent="0.25">
      <c r="A174" s="25" t="s">
        <v>637</v>
      </c>
      <c r="B174" s="25" t="s">
        <v>638</v>
      </c>
      <c r="C174" s="12">
        <v>126</v>
      </c>
      <c r="D174" s="12">
        <v>85</v>
      </c>
      <c r="E174" s="26">
        <v>0.48235294117646998</v>
      </c>
      <c r="F174" s="12">
        <v>3</v>
      </c>
      <c r="G174" s="12">
        <v>5</v>
      </c>
      <c r="H174" s="12">
        <v>39</v>
      </c>
      <c r="I174" s="12">
        <v>42</v>
      </c>
      <c r="J174" s="12">
        <v>0</v>
      </c>
      <c r="K174" s="12">
        <v>1</v>
      </c>
      <c r="L174" s="12">
        <v>0</v>
      </c>
      <c r="M174" s="12">
        <v>0</v>
      </c>
      <c r="N174" s="12">
        <v>1</v>
      </c>
      <c r="O174" s="12">
        <v>8</v>
      </c>
      <c r="P174" s="20">
        <v>32</v>
      </c>
    </row>
    <row r="175" spans="1:16" x14ac:dyDescent="0.25">
      <c r="A175" s="25" t="s">
        <v>639</v>
      </c>
      <c r="B175" s="25" t="s">
        <v>640</v>
      </c>
      <c r="C175" s="12">
        <v>10</v>
      </c>
      <c r="D175" s="12">
        <v>21</v>
      </c>
      <c r="E175" s="26">
        <v>-0.52380952380952395</v>
      </c>
      <c r="F175" s="12">
        <v>0</v>
      </c>
      <c r="G175" s="12">
        <v>0</v>
      </c>
      <c r="H175" s="12">
        <v>3</v>
      </c>
      <c r="I175" s="12">
        <v>5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2</v>
      </c>
      <c r="P175" s="20">
        <v>9</v>
      </c>
    </row>
    <row r="176" spans="1:16" ht="22.5" x14ac:dyDescent="0.25">
      <c r="A176" s="25" t="s">
        <v>641</v>
      </c>
      <c r="B176" s="25" t="s">
        <v>642</v>
      </c>
      <c r="C176" s="12">
        <v>1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5" t="s">
        <v>645</v>
      </c>
      <c r="B178" s="196"/>
      <c r="C178" s="22">
        <v>167</v>
      </c>
      <c r="D178" s="22">
        <v>179</v>
      </c>
      <c r="E178" s="23">
        <v>-6.7039106145251395E-2</v>
      </c>
      <c r="F178" s="22">
        <v>552</v>
      </c>
      <c r="G178" s="22">
        <v>490</v>
      </c>
      <c r="H178" s="22">
        <v>124</v>
      </c>
      <c r="I178" s="22">
        <v>112</v>
      </c>
      <c r="J178" s="22">
        <v>0</v>
      </c>
      <c r="K178" s="22">
        <v>0</v>
      </c>
      <c r="L178" s="22">
        <v>0</v>
      </c>
      <c r="M178" s="22">
        <v>0</v>
      </c>
      <c r="N178" s="22">
        <v>6</v>
      </c>
      <c r="O178" s="22">
        <v>0</v>
      </c>
      <c r="P178" s="24">
        <v>611</v>
      </c>
    </row>
    <row r="179" spans="1:16" ht="22.5" x14ac:dyDescent="0.25">
      <c r="A179" s="25" t="s">
        <v>646</v>
      </c>
      <c r="B179" s="25" t="s">
        <v>647</v>
      </c>
      <c r="C179" s="12">
        <v>4</v>
      </c>
      <c r="D179" s="12">
        <v>2</v>
      </c>
      <c r="E179" s="26">
        <v>1</v>
      </c>
      <c r="F179" s="12">
        <v>10</v>
      </c>
      <c r="G179" s="12">
        <v>7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10</v>
      </c>
    </row>
    <row r="180" spans="1:16" ht="22.5" x14ac:dyDescent="0.25">
      <c r="A180" s="25" t="s">
        <v>648</v>
      </c>
      <c r="B180" s="25" t="s">
        <v>649</v>
      </c>
      <c r="C180" s="12">
        <v>73</v>
      </c>
      <c r="D180" s="12">
        <v>90</v>
      </c>
      <c r="E180" s="26">
        <v>-0.18888888888888899</v>
      </c>
      <c r="F180" s="12">
        <v>272</v>
      </c>
      <c r="G180" s="12">
        <v>237</v>
      </c>
      <c r="H180" s="12">
        <v>43</v>
      </c>
      <c r="I180" s="12">
        <v>30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0">
        <v>278</v>
      </c>
    </row>
    <row r="181" spans="1:16" x14ac:dyDescent="0.25">
      <c r="A181" s="25" t="s">
        <v>650</v>
      </c>
      <c r="B181" s="25" t="s">
        <v>651</v>
      </c>
      <c r="C181" s="12">
        <v>5</v>
      </c>
      <c r="D181" s="12">
        <v>16</v>
      </c>
      <c r="E181" s="26">
        <v>-0.6875</v>
      </c>
      <c r="F181" s="12">
        <v>8</v>
      </c>
      <c r="G181" s="12">
        <v>11</v>
      </c>
      <c r="H181" s="12">
        <v>10</v>
      </c>
      <c r="I181" s="12">
        <v>15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0">
        <v>16</v>
      </c>
    </row>
    <row r="182" spans="1:16" ht="22.5" x14ac:dyDescent="0.25">
      <c r="A182" s="25" t="s">
        <v>652</v>
      </c>
      <c r="B182" s="25" t="s">
        <v>653</v>
      </c>
      <c r="C182" s="12">
        <v>0</v>
      </c>
      <c r="D182" s="12">
        <v>1</v>
      </c>
      <c r="E182" s="26">
        <v>-1</v>
      </c>
      <c r="F182" s="12">
        <v>1</v>
      </c>
      <c r="G182" s="12">
        <v>0</v>
      </c>
      <c r="H182" s="12">
        <v>2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1</v>
      </c>
    </row>
    <row r="183" spans="1:16" ht="22.5" x14ac:dyDescent="0.25">
      <c r="A183" s="25" t="s">
        <v>654</v>
      </c>
      <c r="B183" s="25" t="s">
        <v>655</v>
      </c>
      <c r="C183" s="12">
        <v>2</v>
      </c>
      <c r="D183" s="12">
        <v>3</v>
      </c>
      <c r="E183" s="26">
        <v>-0.33333333333333298</v>
      </c>
      <c r="F183" s="12">
        <v>4</v>
      </c>
      <c r="G183" s="12">
        <v>11</v>
      </c>
      <c r="H183" s="12">
        <v>4</v>
      </c>
      <c r="I183" s="12">
        <v>13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20</v>
      </c>
    </row>
    <row r="184" spans="1:16" ht="22.5" x14ac:dyDescent="0.25">
      <c r="A184" s="25" t="s">
        <v>656</v>
      </c>
      <c r="B184" s="25" t="s">
        <v>657</v>
      </c>
      <c r="C184" s="12">
        <v>82</v>
      </c>
      <c r="D184" s="12">
        <v>67</v>
      </c>
      <c r="E184" s="26">
        <v>0.22388059701492499</v>
      </c>
      <c r="F184" s="12">
        <v>257</v>
      </c>
      <c r="G184" s="12">
        <v>223</v>
      </c>
      <c r="H184" s="12">
        <v>64</v>
      </c>
      <c r="I184" s="12">
        <v>53</v>
      </c>
      <c r="J184" s="12">
        <v>0</v>
      </c>
      <c r="K184" s="12">
        <v>0</v>
      </c>
      <c r="L184" s="12">
        <v>0</v>
      </c>
      <c r="M184" s="12">
        <v>0</v>
      </c>
      <c r="N184" s="12">
        <v>5</v>
      </c>
      <c r="O184" s="12">
        <v>0</v>
      </c>
      <c r="P184" s="20">
        <v>286</v>
      </c>
    </row>
    <row r="185" spans="1:16" ht="22.5" x14ac:dyDescent="0.25">
      <c r="A185" s="25" t="s">
        <v>658</v>
      </c>
      <c r="B185" s="25" t="s">
        <v>659</v>
      </c>
      <c r="C185" s="12">
        <v>1</v>
      </c>
      <c r="D185" s="12">
        <v>0</v>
      </c>
      <c r="E185" s="26">
        <v>0</v>
      </c>
      <c r="F185" s="12">
        <v>0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0</v>
      </c>
    </row>
    <row r="186" spans="1:16" x14ac:dyDescent="0.25">
      <c r="A186" s="195" t="s">
        <v>660</v>
      </c>
      <c r="B186" s="196"/>
      <c r="C186" s="22">
        <v>150</v>
      </c>
      <c r="D186" s="22">
        <v>159</v>
      </c>
      <c r="E186" s="23">
        <v>-5.6603773584905703E-2</v>
      </c>
      <c r="F186" s="22">
        <v>8</v>
      </c>
      <c r="G186" s="22">
        <v>6</v>
      </c>
      <c r="H186" s="22">
        <v>35</v>
      </c>
      <c r="I186" s="22">
        <v>42</v>
      </c>
      <c r="J186" s="22">
        <v>0</v>
      </c>
      <c r="K186" s="22">
        <v>0</v>
      </c>
      <c r="L186" s="22">
        <v>0</v>
      </c>
      <c r="M186" s="22">
        <v>0</v>
      </c>
      <c r="N186" s="22">
        <v>1</v>
      </c>
      <c r="O186" s="22">
        <v>0</v>
      </c>
      <c r="P186" s="24">
        <v>31</v>
      </c>
    </row>
    <row r="187" spans="1:16" x14ac:dyDescent="0.25">
      <c r="A187" s="25" t="s">
        <v>661</v>
      </c>
      <c r="B187" s="25" t="s">
        <v>662</v>
      </c>
      <c r="C187" s="12">
        <v>14</v>
      </c>
      <c r="D187" s="12">
        <v>12</v>
      </c>
      <c r="E187" s="26">
        <v>0.16666666666666699</v>
      </c>
      <c r="F187" s="12">
        <v>0</v>
      </c>
      <c r="G187" s="12">
        <v>0</v>
      </c>
      <c r="H187" s="12">
        <v>2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2</v>
      </c>
    </row>
    <row r="188" spans="1:16" ht="22.5" x14ac:dyDescent="0.25">
      <c r="A188" s="25" t="s">
        <v>663</v>
      </c>
      <c r="B188" s="25" t="s">
        <v>664</v>
      </c>
      <c r="C188" s="12">
        <v>1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26</v>
      </c>
      <c r="D189" s="12">
        <v>65</v>
      </c>
      <c r="E189" s="26">
        <v>-0.6</v>
      </c>
      <c r="F189" s="12">
        <v>3</v>
      </c>
      <c r="G189" s="12">
        <v>2</v>
      </c>
      <c r="H189" s="12">
        <v>10</v>
      </c>
      <c r="I189" s="12">
        <v>7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0">
        <v>8</v>
      </c>
    </row>
    <row r="190" spans="1:16" ht="22.5" x14ac:dyDescent="0.25">
      <c r="A190" s="25" t="s">
        <v>667</v>
      </c>
      <c r="B190" s="25" t="s">
        <v>668</v>
      </c>
      <c r="C190" s="12">
        <v>0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669</v>
      </c>
      <c r="B191" s="25" t="s">
        <v>670</v>
      </c>
      <c r="C191" s="12">
        <v>18</v>
      </c>
      <c r="D191" s="12">
        <v>12</v>
      </c>
      <c r="E191" s="26">
        <v>0.5</v>
      </c>
      <c r="F191" s="12">
        <v>0</v>
      </c>
      <c r="G191" s="12">
        <v>0</v>
      </c>
      <c r="H191" s="12">
        <v>9</v>
      </c>
      <c r="I191" s="12">
        <v>20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7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21</v>
      </c>
      <c r="D193" s="12">
        <v>23</v>
      </c>
      <c r="E193" s="26">
        <v>-8.6956521739130405E-2</v>
      </c>
      <c r="F193" s="12">
        <v>2</v>
      </c>
      <c r="G193" s="12">
        <v>1</v>
      </c>
      <c r="H193" s="12">
        <v>4</v>
      </c>
      <c r="I193" s="12">
        <v>4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5</v>
      </c>
    </row>
    <row r="194" spans="1:16" x14ac:dyDescent="0.25">
      <c r="A194" s="25" t="s">
        <v>675</v>
      </c>
      <c r="B194" s="25" t="s">
        <v>676</v>
      </c>
      <c r="C194" s="12">
        <v>2</v>
      </c>
      <c r="D194" s="12">
        <v>4</v>
      </c>
      <c r="E194" s="26">
        <v>-0.5</v>
      </c>
      <c r="F194" s="12">
        <v>0</v>
      </c>
      <c r="G194" s="12">
        <v>0</v>
      </c>
      <c r="H194" s="12">
        <v>1</v>
      </c>
      <c r="I194" s="12">
        <v>4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1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1</v>
      </c>
      <c r="D196" s="12">
        <v>3</v>
      </c>
      <c r="E196" s="26">
        <v>-0.66666666666666696</v>
      </c>
      <c r="F196" s="12">
        <v>1</v>
      </c>
      <c r="G196" s="12">
        <v>1</v>
      </c>
      <c r="H196" s="12">
        <v>2</v>
      </c>
      <c r="I196" s="12">
        <v>4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1</v>
      </c>
    </row>
    <row r="197" spans="1:16" x14ac:dyDescent="0.25">
      <c r="A197" s="25" t="s">
        <v>681</v>
      </c>
      <c r="B197" s="25" t="s">
        <v>682</v>
      </c>
      <c r="C197" s="12">
        <v>63</v>
      </c>
      <c r="D197" s="12">
        <v>34</v>
      </c>
      <c r="E197" s="26">
        <v>0.85294117647058798</v>
      </c>
      <c r="F197" s="12">
        <v>2</v>
      </c>
      <c r="G197" s="12">
        <v>2</v>
      </c>
      <c r="H197" s="12">
        <v>7</v>
      </c>
      <c r="I197" s="12">
        <v>2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6</v>
      </c>
    </row>
    <row r="198" spans="1:16" ht="22.5" x14ac:dyDescent="0.25">
      <c r="A198" s="25" t="s">
        <v>683</v>
      </c>
      <c r="B198" s="25" t="s">
        <v>684</v>
      </c>
      <c r="C198" s="12">
        <v>0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4</v>
      </c>
      <c r="D199" s="12">
        <v>6</v>
      </c>
      <c r="E199" s="26">
        <v>-0.33333333333333298</v>
      </c>
      <c r="F199" s="12">
        <v>0</v>
      </c>
      <c r="G199" s="12">
        <v>0</v>
      </c>
      <c r="H199" s="12">
        <v>0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0">
        <v>1</v>
      </c>
    </row>
    <row r="200" spans="1:16" ht="22.5" x14ac:dyDescent="0.2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5" t="s">
        <v>689</v>
      </c>
      <c r="B201" s="196"/>
      <c r="C201" s="22">
        <v>11</v>
      </c>
      <c r="D201" s="22">
        <v>15</v>
      </c>
      <c r="E201" s="23">
        <v>-0.266666666666667</v>
      </c>
      <c r="F201" s="22">
        <v>0</v>
      </c>
      <c r="G201" s="22">
        <v>0</v>
      </c>
      <c r="H201" s="22">
        <v>1</v>
      </c>
      <c r="I201" s="22">
        <v>1</v>
      </c>
      <c r="J201" s="22">
        <v>0</v>
      </c>
      <c r="K201" s="22">
        <v>0</v>
      </c>
      <c r="L201" s="22">
        <v>1</v>
      </c>
      <c r="M201" s="22">
        <v>0</v>
      </c>
      <c r="N201" s="22">
        <v>7</v>
      </c>
      <c r="O201" s="22">
        <v>0</v>
      </c>
      <c r="P201" s="24">
        <v>2</v>
      </c>
    </row>
    <row r="202" spans="1:16" x14ac:dyDescent="0.25">
      <c r="A202" s="25" t="s">
        <v>690</v>
      </c>
      <c r="B202" s="25" t="s">
        <v>691</v>
      </c>
      <c r="C202" s="12">
        <v>8</v>
      </c>
      <c r="D202" s="12">
        <v>11</v>
      </c>
      <c r="E202" s="26">
        <v>-0.27272727272727298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7</v>
      </c>
      <c r="O202" s="12">
        <v>0</v>
      </c>
      <c r="P202" s="20">
        <v>0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0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0</v>
      </c>
      <c r="D206" s="12">
        <v>0</v>
      </c>
      <c r="E206" s="26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0">
        <v>0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0</v>
      </c>
      <c r="D212" s="12">
        <v>2</v>
      </c>
      <c r="E212" s="26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1</v>
      </c>
    </row>
    <row r="213" spans="1:16" x14ac:dyDescent="0.25">
      <c r="A213" s="25" t="s">
        <v>712</v>
      </c>
      <c r="B213" s="25" t="s">
        <v>713</v>
      </c>
      <c r="C213" s="12">
        <v>1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0</v>
      </c>
      <c r="D214" s="12">
        <v>2</v>
      </c>
      <c r="E214" s="26">
        <v>-1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20">
        <v>1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2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5" t="s">
        <v>732</v>
      </c>
      <c r="B223" s="196"/>
      <c r="C223" s="22">
        <v>730</v>
      </c>
      <c r="D223" s="22">
        <v>883</v>
      </c>
      <c r="E223" s="23">
        <v>-0.173272933182333</v>
      </c>
      <c r="F223" s="22">
        <v>223</v>
      </c>
      <c r="G223" s="22">
        <v>171</v>
      </c>
      <c r="H223" s="22">
        <v>288</v>
      </c>
      <c r="I223" s="22">
        <v>273</v>
      </c>
      <c r="J223" s="22">
        <v>0</v>
      </c>
      <c r="K223" s="22">
        <v>0</v>
      </c>
      <c r="L223" s="22">
        <v>1</v>
      </c>
      <c r="M223" s="22">
        <v>1</v>
      </c>
      <c r="N223" s="22">
        <v>1</v>
      </c>
      <c r="O223" s="22">
        <v>17</v>
      </c>
      <c r="P223" s="24">
        <v>386</v>
      </c>
    </row>
    <row r="224" spans="1:16" x14ac:dyDescent="0.25">
      <c r="A224" s="25" t="s">
        <v>733</v>
      </c>
      <c r="B224" s="25" t="s">
        <v>734</v>
      </c>
      <c r="C224" s="12">
        <v>1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0</v>
      </c>
      <c r="D229" s="12">
        <v>1</v>
      </c>
      <c r="E229" s="26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0</v>
      </c>
      <c r="D230" s="12">
        <v>1</v>
      </c>
      <c r="E230" s="26">
        <v>-1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747</v>
      </c>
      <c r="B231" s="25" t="s">
        <v>748</v>
      </c>
      <c r="C231" s="12">
        <v>21</v>
      </c>
      <c r="D231" s="12">
        <v>20</v>
      </c>
      <c r="E231" s="26">
        <v>0.05</v>
      </c>
      <c r="F231" s="12">
        <v>0</v>
      </c>
      <c r="G231" s="12">
        <v>0</v>
      </c>
      <c r="H231" s="12">
        <v>2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2</v>
      </c>
    </row>
    <row r="232" spans="1:16" x14ac:dyDescent="0.25">
      <c r="A232" s="25" t="s">
        <v>749</v>
      </c>
      <c r="B232" s="25" t="s">
        <v>750</v>
      </c>
      <c r="C232" s="12">
        <v>17</v>
      </c>
      <c r="D232" s="12">
        <v>19</v>
      </c>
      <c r="E232" s="26">
        <v>-0.105263157894737</v>
      </c>
      <c r="F232" s="12">
        <v>0</v>
      </c>
      <c r="G232" s="12">
        <v>0</v>
      </c>
      <c r="H232" s="12">
        <v>6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3</v>
      </c>
    </row>
    <row r="233" spans="1:16" x14ac:dyDescent="0.25">
      <c r="A233" s="25" t="s">
        <v>751</v>
      </c>
      <c r="B233" s="25" t="s">
        <v>752</v>
      </c>
      <c r="C233" s="12">
        <v>9</v>
      </c>
      <c r="D233" s="12">
        <v>14</v>
      </c>
      <c r="E233" s="26">
        <v>-0.35714285714285698</v>
      </c>
      <c r="F233" s="12">
        <v>0</v>
      </c>
      <c r="G233" s="12">
        <v>0</v>
      </c>
      <c r="H233" s="12">
        <v>2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3</v>
      </c>
    </row>
    <row r="234" spans="1:16" ht="22.5" x14ac:dyDescent="0.25">
      <c r="A234" s="25" t="s">
        <v>753</v>
      </c>
      <c r="B234" s="25" t="s">
        <v>754</v>
      </c>
      <c r="C234" s="12">
        <v>0</v>
      </c>
      <c r="D234" s="12">
        <v>5</v>
      </c>
      <c r="E234" s="26">
        <v>-1</v>
      </c>
      <c r="F234" s="12">
        <v>0</v>
      </c>
      <c r="G234" s="12">
        <v>0</v>
      </c>
      <c r="H234" s="12">
        <v>2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2</v>
      </c>
    </row>
    <row r="235" spans="1:16" ht="33.75" x14ac:dyDescent="0.25">
      <c r="A235" s="25" t="s">
        <v>755</v>
      </c>
      <c r="B235" s="25" t="s">
        <v>756</v>
      </c>
      <c r="C235" s="12">
        <v>2</v>
      </c>
      <c r="D235" s="12">
        <v>1</v>
      </c>
      <c r="E235" s="26">
        <v>1</v>
      </c>
      <c r="F235" s="12">
        <v>0</v>
      </c>
      <c r="G235" s="12">
        <v>1</v>
      </c>
      <c r="H235" s="12">
        <v>2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5</v>
      </c>
    </row>
    <row r="236" spans="1:16" x14ac:dyDescent="0.25">
      <c r="A236" s="25" t="s">
        <v>757</v>
      </c>
      <c r="B236" s="25" t="s">
        <v>758</v>
      </c>
      <c r="C236" s="12">
        <v>0</v>
      </c>
      <c r="D236" s="12">
        <v>0</v>
      </c>
      <c r="E236" s="26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680</v>
      </c>
      <c r="D238" s="12">
        <v>822</v>
      </c>
      <c r="E238" s="26">
        <v>-0.17274939172749401</v>
      </c>
      <c r="F238" s="12">
        <v>223</v>
      </c>
      <c r="G238" s="12">
        <v>170</v>
      </c>
      <c r="H238" s="12">
        <v>274</v>
      </c>
      <c r="I238" s="12">
        <v>264</v>
      </c>
      <c r="J238" s="12">
        <v>0</v>
      </c>
      <c r="K238" s="12">
        <v>0</v>
      </c>
      <c r="L238" s="12">
        <v>1</v>
      </c>
      <c r="M238" s="12">
        <v>1</v>
      </c>
      <c r="N238" s="12">
        <v>1</v>
      </c>
      <c r="O238" s="12">
        <v>17</v>
      </c>
      <c r="P238" s="20">
        <v>371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5" t="s">
        <v>773</v>
      </c>
      <c r="B244" s="196"/>
      <c r="C244" s="22">
        <v>1</v>
      </c>
      <c r="D244" s="22">
        <v>4</v>
      </c>
      <c r="E244" s="23">
        <v>-0.75</v>
      </c>
      <c r="F244" s="22">
        <v>0</v>
      </c>
      <c r="G244" s="22">
        <v>0</v>
      </c>
      <c r="H244" s="22">
        <v>2</v>
      </c>
      <c r="I244" s="22">
        <v>1</v>
      </c>
      <c r="J244" s="22">
        <v>0</v>
      </c>
      <c r="K244" s="22">
        <v>0</v>
      </c>
      <c r="L244" s="22">
        <v>0</v>
      </c>
      <c r="M244" s="22">
        <v>0</v>
      </c>
      <c r="N244" s="22">
        <v>2</v>
      </c>
      <c r="O244" s="22">
        <v>0</v>
      </c>
      <c r="P244" s="24">
        <v>7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1</v>
      </c>
      <c r="E248" s="26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1</v>
      </c>
      <c r="D249" s="12">
        <v>3</v>
      </c>
      <c r="E249" s="26">
        <v>-0.66666666666666696</v>
      </c>
      <c r="F249" s="12">
        <v>0</v>
      </c>
      <c r="G249" s="12">
        <v>0</v>
      </c>
      <c r="H249" s="12">
        <v>2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2</v>
      </c>
      <c r="O249" s="12">
        <v>0</v>
      </c>
      <c r="P249" s="20">
        <v>7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0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5" t="s">
        <v>826</v>
      </c>
      <c r="B271" s="196"/>
      <c r="C271" s="22">
        <v>150</v>
      </c>
      <c r="D271" s="22">
        <v>154</v>
      </c>
      <c r="E271" s="23">
        <v>-2.5974025974026E-2</v>
      </c>
      <c r="F271" s="22">
        <v>97</v>
      </c>
      <c r="G271" s="22">
        <v>79</v>
      </c>
      <c r="H271" s="22">
        <v>104</v>
      </c>
      <c r="I271" s="22">
        <v>134</v>
      </c>
      <c r="J271" s="22">
        <v>0</v>
      </c>
      <c r="K271" s="22">
        <v>1</v>
      </c>
      <c r="L271" s="22">
        <v>0</v>
      </c>
      <c r="M271" s="22">
        <v>0</v>
      </c>
      <c r="N271" s="22">
        <v>0</v>
      </c>
      <c r="O271" s="22">
        <v>2</v>
      </c>
      <c r="P271" s="24">
        <v>228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49</v>
      </c>
      <c r="D273" s="12">
        <v>47</v>
      </c>
      <c r="E273" s="26">
        <v>4.2553191489361701E-2</v>
      </c>
      <c r="F273" s="12">
        <v>51</v>
      </c>
      <c r="G273" s="12">
        <v>39</v>
      </c>
      <c r="H273" s="12">
        <v>51</v>
      </c>
      <c r="I273" s="12">
        <v>72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0">
        <v>100</v>
      </c>
    </row>
    <row r="274" spans="1:16" ht="33.75" x14ac:dyDescent="0.25">
      <c r="A274" s="25" t="s">
        <v>831</v>
      </c>
      <c r="B274" s="25" t="s">
        <v>832</v>
      </c>
      <c r="C274" s="12">
        <v>70</v>
      </c>
      <c r="D274" s="12">
        <v>85</v>
      </c>
      <c r="E274" s="26">
        <v>-0.17647058823529399</v>
      </c>
      <c r="F274" s="12">
        <v>44</v>
      </c>
      <c r="G274" s="12">
        <v>39</v>
      </c>
      <c r="H274" s="12">
        <v>44</v>
      </c>
      <c r="I274" s="12">
        <v>44</v>
      </c>
      <c r="J274" s="12">
        <v>0</v>
      </c>
      <c r="K274" s="12">
        <v>1</v>
      </c>
      <c r="L274" s="12">
        <v>0</v>
      </c>
      <c r="M274" s="12">
        <v>0</v>
      </c>
      <c r="N274" s="12">
        <v>0</v>
      </c>
      <c r="O274" s="12">
        <v>0</v>
      </c>
      <c r="P274" s="20">
        <v>113</v>
      </c>
    </row>
    <row r="275" spans="1:16" ht="22.5" x14ac:dyDescent="0.25">
      <c r="A275" s="25" t="s">
        <v>833</v>
      </c>
      <c r="B275" s="25" t="s">
        <v>834</v>
      </c>
      <c r="C275" s="12">
        <v>2</v>
      </c>
      <c r="D275" s="12">
        <v>1</v>
      </c>
      <c r="E275" s="26">
        <v>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4</v>
      </c>
    </row>
    <row r="276" spans="1:16" x14ac:dyDescent="0.25">
      <c r="A276" s="25" t="s">
        <v>835</v>
      </c>
      <c r="B276" s="25" t="s">
        <v>836</v>
      </c>
      <c r="C276" s="12">
        <v>2</v>
      </c>
      <c r="D276" s="12">
        <v>1</v>
      </c>
      <c r="E276" s="26">
        <v>1</v>
      </c>
      <c r="F276" s="12">
        <v>0</v>
      </c>
      <c r="G276" s="12">
        <v>0</v>
      </c>
      <c r="H276" s="12">
        <v>3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2</v>
      </c>
    </row>
    <row r="277" spans="1:16" x14ac:dyDescent="0.25">
      <c r="A277" s="25" t="s">
        <v>837</v>
      </c>
      <c r="B277" s="25" t="s">
        <v>838</v>
      </c>
      <c r="C277" s="12">
        <v>17</v>
      </c>
      <c r="D277" s="12">
        <v>10</v>
      </c>
      <c r="E277" s="26">
        <v>0.7</v>
      </c>
      <c r="F277" s="12">
        <v>1</v>
      </c>
      <c r="G277" s="12">
        <v>1</v>
      </c>
      <c r="H277" s="12">
        <v>2</v>
      </c>
      <c r="I277" s="12">
        <v>6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1</v>
      </c>
      <c r="P277" s="20">
        <v>4</v>
      </c>
    </row>
    <row r="278" spans="1:16" ht="22.5" x14ac:dyDescent="0.25">
      <c r="A278" s="25" t="s">
        <v>839</v>
      </c>
      <c r="B278" s="25" t="s">
        <v>840</v>
      </c>
      <c r="C278" s="12">
        <v>9</v>
      </c>
      <c r="D278" s="12">
        <v>7</v>
      </c>
      <c r="E278" s="26">
        <v>0.28571428571428598</v>
      </c>
      <c r="F278" s="12">
        <v>1</v>
      </c>
      <c r="G278" s="12">
        <v>0</v>
      </c>
      <c r="H278" s="12">
        <v>4</v>
      </c>
      <c r="I278" s="12">
        <v>8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4</v>
      </c>
    </row>
    <row r="279" spans="1:16" ht="22.5" x14ac:dyDescent="0.25">
      <c r="A279" s="25" t="s">
        <v>841</v>
      </c>
      <c r="B279" s="25" t="s">
        <v>842</v>
      </c>
      <c r="C279" s="12">
        <v>1</v>
      </c>
      <c r="D279" s="12">
        <v>2</v>
      </c>
      <c r="E279" s="26">
        <v>-0.5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0</v>
      </c>
      <c r="D280" s="12">
        <v>1</v>
      </c>
      <c r="E280" s="26">
        <v>-1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0</v>
      </c>
      <c r="D291" s="12">
        <v>0</v>
      </c>
      <c r="E291" s="26">
        <v>0</v>
      </c>
      <c r="F291" s="12">
        <v>0</v>
      </c>
      <c r="G291" s="12">
        <v>0</v>
      </c>
      <c r="H291" s="12">
        <v>0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0">
        <v>0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0</v>
      </c>
      <c r="D294" s="12">
        <v>0</v>
      </c>
      <c r="E294" s="26">
        <v>0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1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5" t="s">
        <v>892</v>
      </c>
      <c r="B305" s="196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5" t="s">
        <v>905</v>
      </c>
      <c r="B312" s="196"/>
      <c r="C312" s="22">
        <v>1</v>
      </c>
      <c r="D312" s="22">
        <v>3</v>
      </c>
      <c r="E312" s="23">
        <v>-0.66666666666666696</v>
      </c>
      <c r="F312" s="22">
        <v>0</v>
      </c>
      <c r="G312" s="22">
        <v>0</v>
      </c>
      <c r="H312" s="22">
        <v>6</v>
      </c>
      <c r="I312" s="22">
        <v>2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1</v>
      </c>
    </row>
    <row r="313" spans="1:16" x14ac:dyDescent="0.25">
      <c r="A313" s="25" t="s">
        <v>906</v>
      </c>
      <c r="B313" s="25" t="s">
        <v>907</v>
      </c>
      <c r="C313" s="12">
        <v>1</v>
      </c>
      <c r="D313" s="12">
        <v>3</v>
      </c>
      <c r="E313" s="26">
        <v>-0.66666666666666696</v>
      </c>
      <c r="F313" s="12">
        <v>0</v>
      </c>
      <c r="G313" s="12">
        <v>0</v>
      </c>
      <c r="H313" s="12">
        <v>6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1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0</v>
      </c>
      <c r="E315" s="26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5" t="s">
        <v>916</v>
      </c>
      <c r="B318" s="196"/>
      <c r="C318" s="22">
        <v>0</v>
      </c>
      <c r="D318" s="22">
        <v>4</v>
      </c>
      <c r="E318" s="23">
        <v>-1</v>
      </c>
      <c r="F318" s="22">
        <v>0</v>
      </c>
      <c r="G318" s="22">
        <v>0</v>
      </c>
      <c r="H318" s="22">
        <v>0</v>
      </c>
      <c r="I318" s="22">
        <v>1</v>
      </c>
      <c r="J318" s="22">
        <v>0</v>
      </c>
      <c r="K318" s="22">
        <v>0</v>
      </c>
      <c r="L318" s="22">
        <v>0</v>
      </c>
      <c r="M318" s="22">
        <v>0</v>
      </c>
      <c r="N318" s="22">
        <v>1</v>
      </c>
      <c r="O318" s="22">
        <v>0</v>
      </c>
      <c r="P318" s="24">
        <v>2</v>
      </c>
    </row>
    <row r="319" spans="1:16" x14ac:dyDescent="0.25">
      <c r="A319" s="25" t="s">
        <v>917</v>
      </c>
      <c r="B319" s="25" t="s">
        <v>918</v>
      </c>
      <c r="C319" s="12">
        <v>0</v>
      </c>
      <c r="D319" s="12">
        <v>4</v>
      </c>
      <c r="E319" s="26">
        <v>-1</v>
      </c>
      <c r="F319" s="12">
        <v>0</v>
      </c>
      <c r="G319" s="12">
        <v>0</v>
      </c>
      <c r="H319" s="12">
        <v>0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0">
        <v>2</v>
      </c>
    </row>
    <row r="320" spans="1:16" x14ac:dyDescent="0.2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5" t="s">
        <v>924</v>
      </c>
      <c r="B323" s="196"/>
      <c r="C323" s="22">
        <v>7534</v>
      </c>
      <c r="D323" s="22">
        <v>11156</v>
      </c>
      <c r="E323" s="23">
        <v>-0.32466833990677701</v>
      </c>
      <c r="F323" s="22">
        <v>26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12</v>
      </c>
      <c r="O323" s="22">
        <v>0</v>
      </c>
      <c r="P323" s="24">
        <v>0</v>
      </c>
    </row>
    <row r="324" spans="1:16" x14ac:dyDescent="0.25">
      <c r="A324" s="25" t="s">
        <v>925</v>
      </c>
      <c r="B324" s="25" t="s">
        <v>926</v>
      </c>
      <c r="C324" s="12">
        <v>7534</v>
      </c>
      <c r="D324" s="12">
        <v>11156</v>
      </c>
      <c r="E324" s="26">
        <v>-0.32466833990677701</v>
      </c>
      <c r="F324" s="12">
        <v>26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12</v>
      </c>
      <c r="O324" s="12">
        <v>0</v>
      </c>
      <c r="P324" s="20">
        <v>0</v>
      </c>
    </row>
    <row r="325" spans="1:16" x14ac:dyDescent="0.25">
      <c r="A325" s="195" t="s">
        <v>927</v>
      </c>
      <c r="B325" s="196"/>
      <c r="C325" s="22">
        <v>1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1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7" t="s">
        <v>956</v>
      </c>
      <c r="B341" s="198"/>
      <c r="C341" s="27">
        <v>24466</v>
      </c>
      <c r="D341" s="27">
        <v>27249</v>
      </c>
      <c r="E341" s="28">
        <v>-0.102132188337187</v>
      </c>
      <c r="F341" s="27">
        <v>1648</v>
      </c>
      <c r="G341" s="27">
        <v>1211</v>
      </c>
      <c r="H341" s="27">
        <v>2609</v>
      </c>
      <c r="I341" s="27">
        <v>2362</v>
      </c>
      <c r="J341" s="27">
        <v>19</v>
      </c>
      <c r="K341" s="27">
        <v>53</v>
      </c>
      <c r="L341" s="27">
        <v>8</v>
      </c>
      <c r="M341" s="27">
        <v>7</v>
      </c>
      <c r="N341" s="27">
        <v>187</v>
      </c>
      <c r="O341" s="27">
        <v>135</v>
      </c>
      <c r="P341" s="27">
        <v>3328</v>
      </c>
    </row>
    <row r="342" spans="1:16" x14ac:dyDescent="0.25">
      <c r="A342" s="16"/>
    </row>
  </sheetData>
  <sheetProtection algorithmName="SHA-512" hashValue="VEqXsV5jvsnrVyMApwycDyUWe5IsduGq0J5pULrUH6erofoHO7mbmLUcchS8PFCqM2W10k1HWuivm4AIL1zKgg==" saltValue="5pDZ81oHjKuxMv7BBNvaM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8" t="s">
        <v>960</v>
      </c>
      <c r="B7" s="11" t="s">
        <v>961</v>
      </c>
      <c r="C7" s="20">
        <v>1</v>
      </c>
    </row>
    <row r="8" spans="1:3" x14ac:dyDescent="0.25">
      <c r="A8" s="189"/>
      <c r="B8" s="11" t="s">
        <v>334</v>
      </c>
      <c r="C8" s="20">
        <v>64</v>
      </c>
    </row>
    <row r="9" spans="1:3" x14ac:dyDescent="0.25">
      <c r="A9" s="189"/>
      <c r="B9" s="11" t="s">
        <v>962</v>
      </c>
      <c r="C9" s="20">
        <v>10</v>
      </c>
    </row>
    <row r="10" spans="1:3" x14ac:dyDescent="0.25">
      <c r="A10" s="189"/>
      <c r="B10" s="11" t="s">
        <v>963</v>
      </c>
      <c r="C10" s="20">
        <v>17</v>
      </c>
    </row>
    <row r="11" spans="1:3" x14ac:dyDescent="0.25">
      <c r="A11" s="189"/>
      <c r="B11" s="11" t="s">
        <v>964</v>
      </c>
      <c r="C11" s="20">
        <v>21</v>
      </c>
    </row>
    <row r="12" spans="1:3" x14ac:dyDescent="0.25">
      <c r="A12" s="189"/>
      <c r="B12" s="11" t="s">
        <v>965</v>
      </c>
      <c r="C12" s="20">
        <v>23</v>
      </c>
    </row>
    <row r="13" spans="1:3" x14ac:dyDescent="0.25">
      <c r="A13" s="189"/>
      <c r="B13" s="11" t="s">
        <v>966</v>
      </c>
      <c r="C13" s="20">
        <v>28</v>
      </c>
    </row>
    <row r="14" spans="1:3" x14ac:dyDescent="0.25">
      <c r="A14" s="189"/>
      <c r="B14" s="11" t="s">
        <v>518</v>
      </c>
      <c r="C14" s="20">
        <v>23</v>
      </c>
    </row>
    <row r="15" spans="1:3" x14ac:dyDescent="0.25">
      <c r="A15" s="189"/>
      <c r="B15" s="11" t="s">
        <v>967</v>
      </c>
      <c r="C15" s="20">
        <v>0</v>
      </c>
    </row>
    <row r="16" spans="1:3" x14ac:dyDescent="0.25">
      <c r="A16" s="189"/>
      <c r="B16" s="11" t="s">
        <v>968</v>
      </c>
      <c r="C16" s="20">
        <v>0</v>
      </c>
    </row>
    <row r="17" spans="1:3" x14ac:dyDescent="0.25">
      <c r="A17" s="189"/>
      <c r="B17" s="11" t="s">
        <v>651</v>
      </c>
      <c r="C17" s="20">
        <v>2</v>
      </c>
    </row>
    <row r="18" spans="1:3" x14ac:dyDescent="0.25">
      <c r="A18" s="189"/>
      <c r="B18" s="11" t="s">
        <v>969</v>
      </c>
      <c r="C18" s="20">
        <v>18</v>
      </c>
    </row>
    <row r="19" spans="1:3" x14ac:dyDescent="0.25">
      <c r="A19" s="189"/>
      <c r="B19" s="11" t="s">
        <v>970</v>
      </c>
      <c r="C19" s="20">
        <v>22</v>
      </c>
    </row>
    <row r="20" spans="1:3" x14ac:dyDescent="0.25">
      <c r="A20" s="189"/>
      <c r="B20" s="11" t="s">
        <v>971</v>
      </c>
      <c r="C20" s="20">
        <v>5</v>
      </c>
    </row>
    <row r="21" spans="1:3" x14ac:dyDescent="0.25">
      <c r="A21" s="189"/>
      <c r="B21" s="11" t="s">
        <v>972</v>
      </c>
      <c r="C21" s="20">
        <v>4</v>
      </c>
    </row>
    <row r="22" spans="1:3" x14ac:dyDescent="0.25">
      <c r="A22" s="189"/>
      <c r="B22" s="11" t="s">
        <v>973</v>
      </c>
      <c r="C22" s="20">
        <v>0</v>
      </c>
    </row>
    <row r="23" spans="1:3" x14ac:dyDescent="0.25">
      <c r="A23" s="189"/>
      <c r="B23" s="11" t="s">
        <v>974</v>
      </c>
      <c r="C23" s="20">
        <v>0</v>
      </c>
    </row>
    <row r="24" spans="1:3" x14ac:dyDescent="0.25">
      <c r="A24" s="189"/>
      <c r="B24" s="11" t="s">
        <v>111</v>
      </c>
      <c r="C24" s="20">
        <v>0</v>
      </c>
    </row>
    <row r="25" spans="1:3" x14ac:dyDescent="0.25">
      <c r="A25" s="189"/>
      <c r="B25" s="11" t="s">
        <v>975</v>
      </c>
      <c r="C25" s="20">
        <v>4</v>
      </c>
    </row>
    <row r="26" spans="1:3" x14ac:dyDescent="0.25">
      <c r="A26" s="190"/>
      <c r="B26" s="11" t="s">
        <v>976</v>
      </c>
      <c r="C26" s="20">
        <v>7</v>
      </c>
    </row>
    <row r="27" spans="1:3" x14ac:dyDescent="0.25">
      <c r="A27" s="188" t="s">
        <v>977</v>
      </c>
      <c r="B27" s="11" t="s">
        <v>978</v>
      </c>
      <c r="C27" s="20">
        <v>22</v>
      </c>
    </row>
    <row r="28" spans="1:3" x14ac:dyDescent="0.25">
      <c r="A28" s="189"/>
      <c r="B28" s="11" t="s">
        <v>979</v>
      </c>
      <c r="C28" s="20">
        <v>0</v>
      </c>
    </row>
    <row r="29" spans="1:3" x14ac:dyDescent="0.25">
      <c r="A29" s="190"/>
      <c r="B29" s="11" t="s">
        <v>980</v>
      </c>
      <c r="C29" s="20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171</v>
      </c>
    </row>
    <row r="34" spans="1:3" x14ac:dyDescent="0.25">
      <c r="A34" s="188" t="s">
        <v>983</v>
      </c>
      <c r="B34" s="11" t="s">
        <v>984</v>
      </c>
      <c r="C34" s="20">
        <v>9</v>
      </c>
    </row>
    <row r="35" spans="1:3" x14ac:dyDescent="0.25">
      <c r="A35" s="189"/>
      <c r="B35" s="11" t="s">
        <v>985</v>
      </c>
      <c r="C35" s="20">
        <v>6</v>
      </c>
    </row>
    <row r="36" spans="1:3" x14ac:dyDescent="0.25">
      <c r="A36" s="189"/>
      <c r="B36" s="11" t="s">
        <v>986</v>
      </c>
      <c r="C36" s="20">
        <v>0</v>
      </c>
    </row>
    <row r="37" spans="1:3" x14ac:dyDescent="0.25">
      <c r="A37" s="190"/>
      <c r="B37" s="11" t="s">
        <v>987</v>
      </c>
      <c r="C37" s="20">
        <v>1</v>
      </c>
    </row>
    <row r="38" spans="1:3" x14ac:dyDescent="0.25">
      <c r="A38" s="10" t="s">
        <v>988</v>
      </c>
      <c r="B38" s="15"/>
      <c r="C38" s="20">
        <v>8</v>
      </c>
    </row>
    <row r="39" spans="1:3" x14ac:dyDescent="0.25">
      <c r="A39" s="10" t="s">
        <v>989</v>
      </c>
      <c r="B39" s="15"/>
      <c r="C39" s="20">
        <v>48</v>
      </c>
    </row>
    <row r="40" spans="1:3" x14ac:dyDescent="0.25">
      <c r="A40" s="10" t="s">
        <v>990</v>
      </c>
      <c r="B40" s="15"/>
      <c r="C40" s="20">
        <v>26</v>
      </c>
    </row>
    <row r="41" spans="1:3" x14ac:dyDescent="0.25">
      <c r="A41" s="10" t="s">
        <v>991</v>
      </c>
      <c r="B41" s="15"/>
      <c r="C41" s="20">
        <v>47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4</v>
      </c>
    </row>
    <row r="44" spans="1:3" x14ac:dyDescent="0.25">
      <c r="A44" s="10" t="s">
        <v>994</v>
      </c>
      <c r="B44" s="15"/>
      <c r="C44" s="20">
        <v>22</v>
      </c>
    </row>
    <row r="45" spans="1:3" x14ac:dyDescent="0.25">
      <c r="A45" s="10" t="s">
        <v>995</v>
      </c>
      <c r="B45" s="15"/>
      <c r="C45" s="20">
        <v>0</v>
      </c>
    </row>
    <row r="46" spans="1:3" x14ac:dyDescent="0.25">
      <c r="A46" s="10" t="s">
        <v>980</v>
      </c>
      <c r="B46" s="15"/>
      <c r="C46" s="20">
        <v>0</v>
      </c>
    </row>
    <row r="47" spans="1:3" x14ac:dyDescent="0.25">
      <c r="A47" s="188" t="s">
        <v>996</v>
      </c>
      <c r="B47" s="11" t="s">
        <v>997</v>
      </c>
      <c r="C47" s="20">
        <v>4</v>
      </c>
    </row>
    <row r="48" spans="1:3" x14ac:dyDescent="0.25">
      <c r="A48" s="189"/>
      <c r="B48" s="11" t="s">
        <v>998</v>
      </c>
      <c r="C48" s="20">
        <v>1</v>
      </c>
    </row>
    <row r="49" spans="1:3" x14ac:dyDescent="0.25">
      <c r="A49" s="189"/>
      <c r="B49" s="11" t="s">
        <v>999</v>
      </c>
      <c r="C49" s="20">
        <v>0</v>
      </c>
    </row>
    <row r="50" spans="1:3" x14ac:dyDescent="0.25">
      <c r="A50" s="189"/>
      <c r="B50" s="11" t="s">
        <v>1000</v>
      </c>
      <c r="C50" s="20">
        <v>0</v>
      </c>
    </row>
    <row r="51" spans="1:3" x14ac:dyDescent="0.25">
      <c r="A51" s="190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5</v>
      </c>
    </row>
    <row r="56" spans="1:3" x14ac:dyDescent="0.25">
      <c r="A56" s="188" t="s">
        <v>79</v>
      </c>
      <c r="B56" s="11" t="s">
        <v>1003</v>
      </c>
      <c r="C56" s="20">
        <v>134</v>
      </c>
    </row>
    <row r="57" spans="1:3" x14ac:dyDescent="0.25">
      <c r="A57" s="190"/>
      <c r="B57" s="11" t="s">
        <v>1004</v>
      </c>
      <c r="C57" s="20">
        <v>82</v>
      </c>
    </row>
    <row r="58" spans="1:3" x14ac:dyDescent="0.25">
      <c r="A58" s="188" t="s">
        <v>1005</v>
      </c>
      <c r="B58" s="11" t="s">
        <v>1006</v>
      </c>
      <c r="C58" s="20">
        <v>0</v>
      </c>
    </row>
    <row r="59" spans="1:3" x14ac:dyDescent="0.25">
      <c r="A59" s="190"/>
      <c r="B59" s="11" t="s">
        <v>1007</v>
      </c>
      <c r="C59" s="20">
        <v>0</v>
      </c>
    </row>
    <row r="60" spans="1:3" x14ac:dyDescent="0.25">
      <c r="A60" s="188" t="s">
        <v>1008</v>
      </c>
      <c r="B60" s="11" t="s">
        <v>1006</v>
      </c>
      <c r="C60" s="20">
        <v>21</v>
      </c>
    </row>
    <row r="61" spans="1:3" x14ac:dyDescent="0.25">
      <c r="A61" s="190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8" t="s">
        <v>245</v>
      </c>
      <c r="B65" s="11" t="s">
        <v>20</v>
      </c>
      <c r="C65" s="20">
        <v>692</v>
      </c>
    </row>
    <row r="66" spans="1:3" x14ac:dyDescent="0.25">
      <c r="A66" s="189"/>
      <c r="B66" s="11" t="s">
        <v>1010</v>
      </c>
      <c r="C66" s="20">
        <v>10</v>
      </c>
    </row>
    <row r="67" spans="1:3" x14ac:dyDescent="0.25">
      <c r="A67" s="189"/>
      <c r="B67" s="11" t="s">
        <v>1011</v>
      </c>
      <c r="C67" s="20">
        <v>270</v>
      </c>
    </row>
    <row r="68" spans="1:3" x14ac:dyDescent="0.25">
      <c r="A68" s="190"/>
      <c r="B68" s="11" t="s">
        <v>1012</v>
      </c>
      <c r="C68" s="20">
        <v>33</v>
      </c>
    </row>
    <row r="69" spans="1:3" x14ac:dyDescent="0.25">
      <c r="A69" s="188" t="s">
        <v>1013</v>
      </c>
      <c r="B69" s="11" t="s">
        <v>1014</v>
      </c>
      <c r="C69" s="20">
        <v>96</v>
      </c>
    </row>
    <row r="70" spans="1:3" x14ac:dyDescent="0.25">
      <c r="A70" s="189"/>
      <c r="B70" s="11" t="s">
        <v>1015</v>
      </c>
      <c r="C70" s="20">
        <v>0</v>
      </c>
    </row>
    <row r="71" spans="1:3" x14ac:dyDescent="0.25">
      <c r="A71" s="190"/>
      <c r="B71" s="11" t="s">
        <v>1016</v>
      </c>
      <c r="C71" s="20">
        <v>0</v>
      </c>
    </row>
    <row r="72" spans="1:3" x14ac:dyDescent="0.25">
      <c r="A72" s="188" t="s">
        <v>1017</v>
      </c>
      <c r="B72" s="11" t="s">
        <v>1018</v>
      </c>
      <c r="C72" s="20">
        <v>293</v>
      </c>
    </row>
    <row r="73" spans="1:3" x14ac:dyDescent="0.25">
      <c r="A73" s="189"/>
      <c r="B73" s="11" t="s">
        <v>1019</v>
      </c>
      <c r="C73" s="20">
        <v>66</v>
      </c>
    </row>
    <row r="74" spans="1:3" x14ac:dyDescent="0.25">
      <c r="A74" s="189"/>
      <c r="B74" s="11" t="s">
        <v>1020</v>
      </c>
      <c r="C74" s="20">
        <v>8</v>
      </c>
    </row>
    <row r="75" spans="1:3" x14ac:dyDescent="0.25">
      <c r="A75" s="189"/>
      <c r="B75" s="11" t="s">
        <v>1021</v>
      </c>
      <c r="C75" s="20">
        <v>107</v>
      </c>
    </row>
    <row r="76" spans="1:3" x14ac:dyDescent="0.25">
      <c r="A76" s="190"/>
      <c r="B76" s="11" t="s">
        <v>1012</v>
      </c>
      <c r="C76" s="20">
        <v>96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3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8" t="s">
        <v>1027</v>
      </c>
      <c r="B86" s="11" t="s">
        <v>1018</v>
      </c>
      <c r="C86" s="20">
        <v>184</v>
      </c>
    </row>
    <row r="87" spans="1:3" x14ac:dyDescent="0.25">
      <c r="A87" s="190"/>
      <c r="B87" s="11" t="s">
        <v>1012</v>
      </c>
      <c r="C87" s="20">
        <v>123</v>
      </c>
    </row>
    <row r="88" spans="1:3" x14ac:dyDescent="0.25">
      <c r="A88" s="188" t="s">
        <v>1028</v>
      </c>
      <c r="B88" s="11" t="s">
        <v>1018</v>
      </c>
      <c r="C88" s="20">
        <v>1</v>
      </c>
    </row>
    <row r="89" spans="1:3" x14ac:dyDescent="0.25">
      <c r="A89" s="190"/>
      <c r="B89" s="11" t="s">
        <v>1012</v>
      </c>
      <c r="C89" s="20">
        <v>1</v>
      </c>
    </row>
    <row r="90" spans="1:3" x14ac:dyDescent="0.25">
      <c r="A90" s="188" t="s">
        <v>1029</v>
      </c>
      <c r="B90" s="11" t="s">
        <v>1018</v>
      </c>
      <c r="C90" s="20">
        <v>115</v>
      </c>
    </row>
    <row r="91" spans="1:3" x14ac:dyDescent="0.25">
      <c r="A91" s="190"/>
      <c r="B91" s="11" t="s">
        <v>1012</v>
      </c>
      <c r="C91" s="20">
        <v>113</v>
      </c>
    </row>
    <row r="92" spans="1:3" x14ac:dyDescent="0.25">
      <c r="A92" s="188" t="s">
        <v>1030</v>
      </c>
      <c r="B92" s="11" t="s">
        <v>1018</v>
      </c>
      <c r="C92" s="20">
        <v>0</v>
      </c>
    </row>
    <row r="93" spans="1:3" x14ac:dyDescent="0.25">
      <c r="A93" s="190"/>
      <c r="B93" s="11" t="s">
        <v>1012</v>
      </c>
      <c r="C93" s="20">
        <v>0</v>
      </c>
    </row>
    <row r="94" spans="1:3" x14ac:dyDescent="0.25">
      <c r="A94" s="188" t="s">
        <v>1031</v>
      </c>
      <c r="B94" s="11" t="s">
        <v>1018</v>
      </c>
      <c r="C94" s="20">
        <v>16</v>
      </c>
    </row>
    <row r="95" spans="1:3" x14ac:dyDescent="0.25">
      <c r="A95" s="190"/>
      <c r="B95" s="11" t="s">
        <v>1012</v>
      </c>
      <c r="C95" s="20">
        <v>2</v>
      </c>
    </row>
    <row r="96" spans="1:3" x14ac:dyDescent="0.25">
      <c r="A96" s="188" t="s">
        <v>1032</v>
      </c>
      <c r="B96" s="11" t="s">
        <v>1018</v>
      </c>
      <c r="C96" s="20">
        <v>6</v>
      </c>
    </row>
    <row r="97" spans="1:3" x14ac:dyDescent="0.25">
      <c r="A97" s="190"/>
      <c r="B97" s="11" t="s">
        <v>1012</v>
      </c>
      <c r="C97" s="20">
        <v>0</v>
      </c>
    </row>
    <row r="98" spans="1:3" x14ac:dyDescent="0.25">
      <c r="A98" s="188" t="s">
        <v>1033</v>
      </c>
      <c r="B98" s="11" t="s">
        <v>1018</v>
      </c>
      <c r="C98" s="20">
        <v>0</v>
      </c>
    </row>
    <row r="99" spans="1:3" x14ac:dyDescent="0.25">
      <c r="A99" s="190"/>
      <c r="B99" s="11" t="s">
        <v>1012</v>
      </c>
      <c r="C99" s="20">
        <v>0</v>
      </c>
    </row>
    <row r="100" spans="1:3" x14ac:dyDescent="0.25">
      <c r="A100" s="10" t="s">
        <v>1034</v>
      </c>
      <c r="B100" s="15"/>
      <c r="C100" s="20">
        <v>22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8" t="s">
        <v>1037</v>
      </c>
      <c r="B105" s="11" t="s">
        <v>1038</v>
      </c>
      <c r="C105" s="20">
        <v>0</v>
      </c>
    </row>
    <row r="106" spans="1:3" x14ac:dyDescent="0.25">
      <c r="A106" s="190"/>
      <c r="B106" s="11" t="s">
        <v>1039</v>
      </c>
      <c r="C106" s="20">
        <v>115</v>
      </c>
    </row>
    <row r="107" spans="1:3" x14ac:dyDescent="0.25">
      <c r="A107" s="10" t="s">
        <v>1040</v>
      </c>
      <c r="B107" s="15"/>
      <c r="C107" s="20">
        <v>19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0</v>
      </c>
    </row>
    <row r="111" spans="1:3" x14ac:dyDescent="0.25">
      <c r="A111" s="10" t="s">
        <v>1044</v>
      </c>
      <c r="B111" s="15"/>
      <c r="C111" s="20">
        <v>1</v>
      </c>
    </row>
    <row r="112" spans="1:3" ht="22.5" x14ac:dyDescent="0.25">
      <c r="A112" s="10" t="s">
        <v>1045</v>
      </c>
      <c r="B112" s="15"/>
      <c r="C112" s="20">
        <v>12</v>
      </c>
    </row>
    <row r="113" spans="1:1" x14ac:dyDescent="0.25">
      <c r="A113" s="16"/>
    </row>
  </sheetData>
  <sheetProtection algorithmName="SHA-512" hashValue="C0k//npFiZpS9OwbpakfBXWZTvkUeKoQRfMFksLIUhj5T7YsXiIAtXw6sYIV6X2X9+qUr2F7QzJv2722UYbUcw==" saltValue="EX2jsVfZk4NdNtY1ckFGK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8" t="s">
        <v>1048</v>
      </c>
      <c r="B5" s="30" t="s">
        <v>1049</v>
      </c>
      <c r="C5" s="20">
        <v>9</v>
      </c>
    </row>
    <row r="6" spans="1:3" x14ac:dyDescent="0.25">
      <c r="A6" s="189"/>
      <c r="B6" s="30" t="s">
        <v>304</v>
      </c>
      <c r="C6" s="20">
        <v>322</v>
      </c>
    </row>
    <row r="7" spans="1:3" x14ac:dyDescent="0.25">
      <c r="A7" s="189"/>
      <c r="B7" s="30" t="s">
        <v>1050</v>
      </c>
      <c r="C7" s="20">
        <v>95</v>
      </c>
    </row>
    <row r="8" spans="1:3" x14ac:dyDescent="0.25">
      <c r="A8" s="189"/>
      <c r="B8" s="30" t="s">
        <v>1051</v>
      </c>
      <c r="C8" s="20">
        <v>0</v>
      </c>
    </row>
    <row r="9" spans="1:3" x14ac:dyDescent="0.25">
      <c r="A9" s="189"/>
      <c r="B9" s="30" t="s">
        <v>1052</v>
      </c>
      <c r="C9" s="20">
        <v>2</v>
      </c>
    </row>
    <row r="10" spans="1:3" x14ac:dyDescent="0.25">
      <c r="A10" s="189"/>
      <c r="B10" s="30" t="s">
        <v>1053</v>
      </c>
      <c r="C10" s="20">
        <v>0</v>
      </c>
    </row>
    <row r="11" spans="1:3" x14ac:dyDescent="0.25">
      <c r="A11" s="190"/>
      <c r="B11" s="30" t="s">
        <v>1054</v>
      </c>
      <c r="C11" s="20">
        <v>1</v>
      </c>
    </row>
    <row r="12" spans="1:3" x14ac:dyDescent="0.25">
      <c r="A12" s="188" t="s">
        <v>1055</v>
      </c>
      <c r="B12" s="30" t="s">
        <v>65</v>
      </c>
      <c r="C12" s="20">
        <v>273</v>
      </c>
    </row>
    <row r="13" spans="1:3" x14ac:dyDescent="0.25">
      <c r="A13" s="189"/>
      <c r="B13" s="30" t="s">
        <v>1056</v>
      </c>
      <c r="C13" s="20">
        <v>108</v>
      </c>
    </row>
    <row r="14" spans="1:3" x14ac:dyDescent="0.25">
      <c r="A14" s="189"/>
      <c r="B14" s="30" t="s">
        <v>1057</v>
      </c>
      <c r="C14" s="20">
        <v>16</v>
      </c>
    </row>
    <row r="15" spans="1:3" x14ac:dyDescent="0.25">
      <c r="A15" s="190"/>
      <c r="B15" s="30" t="s">
        <v>1058</v>
      </c>
      <c r="C15" s="20">
        <v>17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11</v>
      </c>
    </row>
    <row r="20" spans="1:3" x14ac:dyDescent="0.25">
      <c r="A20" s="10" t="s">
        <v>1061</v>
      </c>
      <c r="B20" s="31"/>
      <c r="C20" s="20">
        <v>9</v>
      </c>
    </row>
    <row r="21" spans="1:3" x14ac:dyDescent="0.25">
      <c r="A21" s="10" t="s">
        <v>1062</v>
      </c>
      <c r="B21" s="31"/>
      <c r="C21" s="20">
        <v>19</v>
      </c>
    </row>
    <row r="22" spans="1:3" x14ac:dyDescent="0.25">
      <c r="A22" s="10" t="s">
        <v>1063</v>
      </c>
      <c r="B22" s="31"/>
      <c r="C22" s="20">
        <v>25</v>
      </c>
    </row>
    <row r="23" spans="1:3" x14ac:dyDescent="0.25">
      <c r="A23" s="10" t="s">
        <v>1064</v>
      </c>
      <c r="B23" s="31"/>
      <c r="C23" s="20">
        <v>90</v>
      </c>
    </row>
    <row r="24" spans="1:3" x14ac:dyDescent="0.25">
      <c r="A24" s="10" t="s">
        <v>1065</v>
      </c>
      <c r="B24" s="31"/>
      <c r="C24" s="20">
        <v>160</v>
      </c>
    </row>
    <row r="25" spans="1:3" x14ac:dyDescent="0.25">
      <c r="A25" s="10" t="s">
        <v>1066</v>
      </c>
      <c r="B25" s="31"/>
      <c r="C25" s="20">
        <v>37</v>
      </c>
    </row>
    <row r="26" spans="1:3" x14ac:dyDescent="0.25">
      <c r="A26" s="10" t="s">
        <v>1067</v>
      </c>
      <c r="B26" s="31"/>
      <c r="C26" s="20">
        <v>5</v>
      </c>
    </row>
    <row r="27" spans="1:3" x14ac:dyDescent="0.25">
      <c r="A27" s="10" t="s">
        <v>1068</v>
      </c>
      <c r="B27" s="31"/>
      <c r="C27" s="20">
        <v>1</v>
      </c>
    </row>
    <row r="28" spans="1:3" x14ac:dyDescent="0.25">
      <c r="A28" s="10" t="s">
        <v>1069</v>
      </c>
      <c r="B28" s="31"/>
      <c r="C28" s="20">
        <v>22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7</v>
      </c>
    </row>
    <row r="33" spans="1:6" x14ac:dyDescent="0.25">
      <c r="A33" s="10" t="s">
        <v>1072</v>
      </c>
      <c r="B33" s="31"/>
      <c r="C33" s="20">
        <v>54</v>
      </c>
    </row>
    <row r="34" spans="1:6" x14ac:dyDescent="0.25">
      <c r="A34" s="10" t="s">
        <v>1073</v>
      </c>
      <c r="B34" s="31"/>
      <c r="C34" s="20">
        <v>18</v>
      </c>
    </row>
    <row r="35" spans="1:6" x14ac:dyDescent="0.25">
      <c r="A35" s="10" t="s">
        <v>1074</v>
      </c>
      <c r="B35" s="31"/>
      <c r="C35" s="20">
        <v>18</v>
      </c>
    </row>
    <row r="36" spans="1:6" x14ac:dyDescent="0.25">
      <c r="A36" s="10" t="s">
        <v>1075</v>
      </c>
      <c r="B36" s="31"/>
      <c r="C36" s="20">
        <v>3</v>
      </c>
    </row>
    <row r="37" spans="1:6" x14ac:dyDescent="0.25">
      <c r="A37" s="10" t="s">
        <v>1076</v>
      </c>
      <c r="B37" s="31"/>
      <c r="C37" s="20">
        <v>10</v>
      </c>
    </row>
    <row r="38" spans="1:6" x14ac:dyDescent="0.25">
      <c r="A38" s="10" t="s">
        <v>1077</v>
      </c>
      <c r="B38" s="31"/>
      <c r="C38" s="20">
        <v>4</v>
      </c>
    </row>
    <row r="39" spans="1:6" x14ac:dyDescent="0.25">
      <c r="A39" s="10" t="s">
        <v>1078</v>
      </c>
      <c r="B39" s="31"/>
      <c r="C39" s="20">
        <v>1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5</v>
      </c>
    </row>
    <row r="44" spans="1:6" x14ac:dyDescent="0.25">
      <c r="A44" s="10" t="s">
        <v>114</v>
      </c>
      <c r="B44" s="31"/>
      <c r="C44" s="20">
        <v>5</v>
      </c>
    </row>
    <row r="45" spans="1:6" x14ac:dyDescent="0.25">
      <c r="A45" s="10" t="s">
        <v>1080</v>
      </c>
      <c r="B45" s="31"/>
      <c r="C45" s="20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86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86"/>
      <c r="B50" s="11" t="s">
        <v>1085</v>
      </c>
      <c r="C50" s="12">
        <v>0</v>
      </c>
      <c r="D50" s="12">
        <v>0</v>
      </c>
      <c r="E50" s="12">
        <v>0</v>
      </c>
      <c r="F50" s="20">
        <v>0</v>
      </c>
    </row>
    <row r="51" spans="1:6" x14ac:dyDescent="0.25">
      <c r="A51" s="186"/>
      <c r="B51" s="11" t="s">
        <v>1086</v>
      </c>
      <c r="C51" s="12">
        <v>0</v>
      </c>
      <c r="D51" s="12">
        <v>1</v>
      </c>
      <c r="E51" s="12">
        <v>0</v>
      </c>
      <c r="F51" s="20">
        <v>0</v>
      </c>
    </row>
    <row r="52" spans="1:6" x14ac:dyDescent="0.25">
      <c r="A52" s="186"/>
      <c r="B52" s="11" t="s">
        <v>334</v>
      </c>
      <c r="C52" s="12">
        <v>9</v>
      </c>
      <c r="D52" s="12">
        <v>15</v>
      </c>
      <c r="E52" s="12">
        <v>2</v>
      </c>
      <c r="F52" s="20">
        <v>12</v>
      </c>
    </row>
    <row r="53" spans="1:6" x14ac:dyDescent="0.25">
      <c r="A53" s="186"/>
      <c r="B53" s="11" t="s">
        <v>1087</v>
      </c>
      <c r="C53" s="12">
        <v>203</v>
      </c>
      <c r="D53" s="12">
        <v>75</v>
      </c>
      <c r="E53" s="12">
        <v>9</v>
      </c>
      <c r="F53" s="20">
        <v>52</v>
      </c>
    </row>
    <row r="54" spans="1:6" x14ac:dyDescent="0.25">
      <c r="A54" s="186"/>
      <c r="B54" s="11" t="s">
        <v>1088</v>
      </c>
      <c r="C54" s="12">
        <v>80</v>
      </c>
      <c r="D54" s="12">
        <v>18</v>
      </c>
      <c r="E54" s="12">
        <v>2</v>
      </c>
      <c r="F54" s="20">
        <v>11</v>
      </c>
    </row>
    <row r="55" spans="1:6" x14ac:dyDescent="0.25">
      <c r="A55" s="186"/>
      <c r="B55" s="11" t="s">
        <v>1089</v>
      </c>
      <c r="C55" s="12">
        <v>0</v>
      </c>
      <c r="D55" s="12">
        <v>0</v>
      </c>
      <c r="E55" s="12">
        <v>0</v>
      </c>
      <c r="F55" s="20">
        <v>1</v>
      </c>
    </row>
    <row r="56" spans="1:6" x14ac:dyDescent="0.25">
      <c r="A56" s="186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86"/>
      <c r="B57" s="11" t="s">
        <v>1091</v>
      </c>
      <c r="C57" s="12">
        <v>6</v>
      </c>
      <c r="D57" s="12">
        <v>19</v>
      </c>
      <c r="E57" s="12">
        <v>5</v>
      </c>
      <c r="F57" s="20">
        <v>18</v>
      </c>
    </row>
    <row r="58" spans="1:6" x14ac:dyDescent="0.25">
      <c r="A58" s="186"/>
      <c r="B58" s="11" t="s">
        <v>1092</v>
      </c>
      <c r="C58" s="12">
        <v>1</v>
      </c>
      <c r="D58" s="12">
        <v>4</v>
      </c>
      <c r="E58" s="12">
        <v>0</v>
      </c>
      <c r="F58" s="20">
        <v>1</v>
      </c>
    </row>
    <row r="59" spans="1:6" x14ac:dyDescent="0.25">
      <c r="A59" s="186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86"/>
      <c r="B60" s="11" t="s">
        <v>405</v>
      </c>
      <c r="C60" s="12">
        <v>1</v>
      </c>
      <c r="D60" s="12">
        <v>1</v>
      </c>
      <c r="E60" s="12">
        <v>0</v>
      </c>
      <c r="F60" s="20">
        <v>1</v>
      </c>
    </row>
    <row r="61" spans="1:6" x14ac:dyDescent="0.25">
      <c r="A61" s="186"/>
      <c r="B61" s="11" t="s">
        <v>1094</v>
      </c>
      <c r="C61" s="12">
        <v>0</v>
      </c>
      <c r="D61" s="12">
        <v>1</v>
      </c>
      <c r="E61" s="12">
        <v>0</v>
      </c>
      <c r="F61" s="20">
        <v>1</v>
      </c>
    </row>
    <row r="62" spans="1:6" x14ac:dyDescent="0.25">
      <c r="A62" s="186"/>
      <c r="B62" s="11" t="s">
        <v>1095</v>
      </c>
      <c r="C62" s="12">
        <v>0</v>
      </c>
      <c r="D62" s="12">
        <v>0</v>
      </c>
      <c r="E62" s="12">
        <v>0</v>
      </c>
      <c r="F62" s="20">
        <v>1</v>
      </c>
    </row>
    <row r="63" spans="1:6" x14ac:dyDescent="0.25">
      <c r="A63" s="186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1097</v>
      </c>
      <c r="C64" s="12">
        <v>61</v>
      </c>
      <c r="D64" s="12">
        <v>65</v>
      </c>
      <c r="E64" s="12">
        <v>5</v>
      </c>
      <c r="F64" s="20">
        <v>41</v>
      </c>
    </row>
    <row r="65" spans="1:6" x14ac:dyDescent="0.25">
      <c r="A65" s="186"/>
      <c r="B65" s="11" t="s">
        <v>1098</v>
      </c>
      <c r="C65" s="12">
        <v>0</v>
      </c>
      <c r="D65" s="12">
        <v>18</v>
      </c>
      <c r="E65" s="12">
        <v>0</v>
      </c>
      <c r="F65" s="20">
        <v>0</v>
      </c>
    </row>
    <row r="66" spans="1:6" x14ac:dyDescent="0.25">
      <c r="A66" s="187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9" t="s">
        <v>1100</v>
      </c>
      <c r="B67" s="200"/>
      <c r="C67" s="27">
        <v>361</v>
      </c>
      <c r="D67" s="27">
        <v>217</v>
      </c>
      <c r="E67" s="27">
        <v>23</v>
      </c>
      <c r="F67" s="27">
        <v>139</v>
      </c>
    </row>
    <row r="68" spans="1:6" x14ac:dyDescent="0.25">
      <c r="A68" s="185" t="s">
        <v>977</v>
      </c>
      <c r="B68" s="11" t="s">
        <v>1101</v>
      </c>
      <c r="C68" s="12">
        <v>1</v>
      </c>
      <c r="D68" s="12">
        <v>0</v>
      </c>
      <c r="E68" s="12">
        <v>0</v>
      </c>
      <c r="F68" s="20">
        <v>0</v>
      </c>
    </row>
    <row r="69" spans="1:6" x14ac:dyDescent="0.25">
      <c r="A69" s="186"/>
      <c r="B69" s="11" t="s">
        <v>1102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25">
      <c r="A70" s="187"/>
      <c r="B70" s="11" t="s">
        <v>111</v>
      </c>
      <c r="C70" s="12">
        <v>1</v>
      </c>
      <c r="D70" s="12">
        <v>0</v>
      </c>
      <c r="E70" s="12">
        <v>0</v>
      </c>
      <c r="F70" s="20">
        <v>0</v>
      </c>
    </row>
    <row r="71" spans="1:6" x14ac:dyDescent="0.25">
      <c r="A71" s="199" t="s">
        <v>1103</v>
      </c>
      <c r="B71" s="200"/>
      <c r="C71" s="27">
        <v>2</v>
      </c>
      <c r="D71" s="27">
        <v>0</v>
      </c>
      <c r="E71" s="27">
        <v>0</v>
      </c>
      <c r="F71" s="27">
        <v>0</v>
      </c>
    </row>
    <row r="72" spans="1:6" x14ac:dyDescent="0.25">
      <c r="A72" s="16"/>
    </row>
  </sheetData>
  <sheetProtection algorithmName="SHA-512" hashValue="lMZASKTY3R/x4vOa6+vWI9SBOgTdgYTKHOvK2REkX3rbb02walQUlr01SCZMZJQGW8vPFHUq0lpUEEP0wxGA1Q==" saltValue="7FF6XrufaQi2z24h8FpZ6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85" t="s">
        <v>1106</v>
      </c>
      <c r="B5" s="11" t="s">
        <v>1107</v>
      </c>
      <c r="C5" s="20">
        <v>632</v>
      </c>
    </row>
    <row r="6" spans="1:3" x14ac:dyDescent="0.25">
      <c r="A6" s="186"/>
      <c r="B6" s="11" t="s">
        <v>1049</v>
      </c>
      <c r="C6" s="20">
        <v>74</v>
      </c>
    </row>
    <row r="7" spans="1:3" x14ac:dyDescent="0.25">
      <c r="A7" s="186"/>
      <c r="B7" s="11" t="s">
        <v>1108</v>
      </c>
      <c r="C7" s="20">
        <v>1603</v>
      </c>
    </row>
    <row r="8" spans="1:3" x14ac:dyDescent="0.25">
      <c r="A8" s="186"/>
      <c r="B8" s="11" t="s">
        <v>1109</v>
      </c>
      <c r="C8" s="20">
        <v>379</v>
      </c>
    </row>
    <row r="9" spans="1:3" x14ac:dyDescent="0.25">
      <c r="A9" s="186"/>
      <c r="B9" s="11" t="s">
        <v>1051</v>
      </c>
      <c r="C9" s="20">
        <v>3</v>
      </c>
    </row>
    <row r="10" spans="1:3" x14ac:dyDescent="0.25">
      <c r="A10" s="186"/>
      <c r="B10" s="11" t="s">
        <v>1052</v>
      </c>
      <c r="C10" s="20">
        <v>1</v>
      </c>
    </row>
    <row r="11" spans="1:3" x14ac:dyDescent="0.25">
      <c r="A11" s="186"/>
      <c r="B11" s="11" t="s">
        <v>1110</v>
      </c>
      <c r="C11" s="20">
        <v>2</v>
      </c>
    </row>
    <row r="12" spans="1:3" x14ac:dyDescent="0.25">
      <c r="A12" s="187"/>
      <c r="B12" s="11" t="s">
        <v>1111</v>
      </c>
      <c r="C12" s="20">
        <v>3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973</v>
      </c>
    </row>
    <row r="17" spans="1:3" x14ac:dyDescent="0.25">
      <c r="A17" s="19" t="s">
        <v>1114</v>
      </c>
      <c r="B17" s="15"/>
      <c r="C17" s="20">
        <v>46</v>
      </c>
    </row>
    <row r="18" spans="1:3" x14ac:dyDescent="0.25">
      <c r="A18" s="19" t="s">
        <v>1115</v>
      </c>
      <c r="B18" s="15"/>
      <c r="C18" s="20">
        <v>447</v>
      </c>
    </row>
    <row r="19" spans="1:3" x14ac:dyDescent="0.25">
      <c r="A19" s="19" t="s">
        <v>1116</v>
      </c>
      <c r="B19" s="15"/>
      <c r="C19" s="20">
        <v>51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0</v>
      </c>
    </row>
    <row r="24" spans="1:3" x14ac:dyDescent="0.25">
      <c r="A24" s="19" t="s">
        <v>1119</v>
      </c>
      <c r="B24" s="15"/>
      <c r="C24" s="20">
        <v>7</v>
      </c>
    </row>
    <row r="25" spans="1:3" x14ac:dyDescent="0.25">
      <c r="A25" s="19" t="s">
        <v>1120</v>
      </c>
      <c r="B25" s="15"/>
      <c r="C25" s="20">
        <v>0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0</v>
      </c>
    </row>
    <row r="28" spans="1:3" x14ac:dyDescent="0.25">
      <c r="A28" s="19" t="s">
        <v>1123</v>
      </c>
      <c r="B28" s="15"/>
      <c r="C28" s="20">
        <v>3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32</v>
      </c>
    </row>
    <row r="38" spans="1:3" x14ac:dyDescent="0.25">
      <c r="A38" s="19" t="s">
        <v>1128</v>
      </c>
      <c r="B38" s="15"/>
      <c r="C38" s="20">
        <v>141</v>
      </c>
    </row>
    <row r="39" spans="1:3" x14ac:dyDescent="0.25">
      <c r="A39" s="19" t="s">
        <v>1129</v>
      </c>
      <c r="B39" s="15"/>
      <c r="C39" s="20">
        <v>413</v>
      </c>
    </row>
    <row r="40" spans="1:3" x14ac:dyDescent="0.25">
      <c r="A40" s="19" t="s">
        <v>1130</v>
      </c>
      <c r="B40" s="15"/>
      <c r="C40" s="20">
        <v>118</v>
      </c>
    </row>
    <row r="41" spans="1:3" x14ac:dyDescent="0.25">
      <c r="A41" s="19" t="s">
        <v>1131</v>
      </c>
      <c r="B41" s="15"/>
      <c r="C41" s="20">
        <v>134</v>
      </c>
    </row>
    <row r="42" spans="1:3" x14ac:dyDescent="0.25">
      <c r="A42" s="19" t="s">
        <v>1132</v>
      </c>
      <c r="B42" s="15"/>
      <c r="C42" s="20">
        <v>127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4</v>
      </c>
    </row>
    <row r="47" spans="1:3" x14ac:dyDescent="0.25">
      <c r="A47" s="19" t="s">
        <v>1135</v>
      </c>
      <c r="B47" s="15"/>
      <c r="C47" s="20">
        <v>5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85" t="s">
        <v>1137</v>
      </c>
      <c r="B51" s="11" t="s">
        <v>1138</v>
      </c>
      <c r="C51" s="20">
        <v>48</v>
      </c>
    </row>
    <row r="52" spans="1:6" x14ac:dyDescent="0.25">
      <c r="A52" s="186"/>
      <c r="B52" s="11" t="s">
        <v>1139</v>
      </c>
      <c r="C52" s="20">
        <v>36</v>
      </c>
    </row>
    <row r="53" spans="1:6" x14ac:dyDescent="0.25">
      <c r="A53" s="186"/>
      <c r="B53" s="11" t="s">
        <v>1140</v>
      </c>
      <c r="C53" s="20">
        <v>156</v>
      </c>
    </row>
    <row r="54" spans="1:6" x14ac:dyDescent="0.25">
      <c r="A54" s="187"/>
      <c r="B54" s="11" t="s">
        <v>1141</v>
      </c>
      <c r="C54" s="20">
        <v>37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33</v>
      </c>
    </row>
    <row r="59" spans="1:6" x14ac:dyDescent="0.25">
      <c r="A59" s="19" t="s">
        <v>114</v>
      </c>
      <c r="B59" s="15"/>
      <c r="C59" s="20">
        <v>18</v>
      </c>
    </row>
    <row r="60" spans="1:6" x14ac:dyDescent="0.25">
      <c r="A60" s="19" t="s">
        <v>1080</v>
      </c>
      <c r="B60" s="15"/>
      <c r="C60" s="20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6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86"/>
      <c r="B67" s="11" t="s">
        <v>334</v>
      </c>
      <c r="C67" s="12">
        <v>13</v>
      </c>
      <c r="D67" s="12">
        <v>9</v>
      </c>
      <c r="E67" s="12">
        <v>1</v>
      </c>
      <c r="F67" s="20">
        <v>15</v>
      </c>
    </row>
    <row r="68" spans="1:6" x14ac:dyDescent="0.25">
      <c r="A68" s="186"/>
      <c r="B68" s="11" t="s">
        <v>1142</v>
      </c>
      <c r="C68" s="12">
        <v>976</v>
      </c>
      <c r="D68" s="12">
        <v>265</v>
      </c>
      <c r="E68" s="12">
        <v>21</v>
      </c>
      <c r="F68" s="20">
        <v>208</v>
      </c>
    </row>
    <row r="69" spans="1:6" x14ac:dyDescent="0.25">
      <c r="A69" s="186"/>
      <c r="B69" s="11" t="s">
        <v>1143</v>
      </c>
      <c r="C69" s="12">
        <v>298</v>
      </c>
      <c r="D69" s="12">
        <v>48</v>
      </c>
      <c r="E69" s="12">
        <v>3</v>
      </c>
      <c r="F69" s="20">
        <v>49</v>
      </c>
    </row>
    <row r="70" spans="1:6" x14ac:dyDescent="0.25">
      <c r="A70" s="186"/>
      <c r="B70" s="11" t="s">
        <v>1089</v>
      </c>
      <c r="C70" s="12">
        <v>1</v>
      </c>
      <c r="D70" s="12">
        <v>3</v>
      </c>
      <c r="E70" s="12">
        <v>0</v>
      </c>
      <c r="F70" s="20">
        <v>0</v>
      </c>
    </row>
    <row r="71" spans="1:6" x14ac:dyDescent="0.25">
      <c r="A71" s="186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25">
      <c r="A72" s="186"/>
      <c r="B72" s="11" t="s">
        <v>1145</v>
      </c>
      <c r="C72" s="12">
        <v>7</v>
      </c>
      <c r="D72" s="12">
        <v>20</v>
      </c>
      <c r="E72" s="12">
        <v>1</v>
      </c>
      <c r="F72" s="20">
        <v>31</v>
      </c>
    </row>
    <row r="73" spans="1:6" x14ac:dyDescent="0.25">
      <c r="A73" s="186"/>
      <c r="B73" s="11" t="s">
        <v>1146</v>
      </c>
      <c r="C73" s="12">
        <v>3</v>
      </c>
      <c r="D73" s="12">
        <v>4</v>
      </c>
      <c r="E73" s="12">
        <v>0</v>
      </c>
      <c r="F73" s="20">
        <v>5</v>
      </c>
    </row>
    <row r="74" spans="1:6" x14ac:dyDescent="0.25">
      <c r="A74" s="186"/>
      <c r="B74" s="11" t="s">
        <v>1093</v>
      </c>
      <c r="C74" s="12">
        <v>1</v>
      </c>
      <c r="D74" s="12">
        <v>0</v>
      </c>
      <c r="E74" s="12">
        <v>0</v>
      </c>
      <c r="F74" s="20">
        <v>0</v>
      </c>
    </row>
    <row r="75" spans="1:6" x14ac:dyDescent="0.25">
      <c r="A75" s="186"/>
      <c r="B75" s="11" t="s">
        <v>405</v>
      </c>
      <c r="C75" s="12">
        <v>1</v>
      </c>
      <c r="D75" s="12">
        <v>0</v>
      </c>
      <c r="E75" s="12">
        <v>0</v>
      </c>
      <c r="F75" s="20">
        <v>1</v>
      </c>
    </row>
    <row r="76" spans="1:6" x14ac:dyDescent="0.25">
      <c r="A76" s="186"/>
      <c r="B76" s="11" t="s">
        <v>1094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186"/>
      <c r="B77" s="11" t="s">
        <v>1095</v>
      </c>
      <c r="C77" s="12">
        <v>4</v>
      </c>
      <c r="D77" s="12">
        <v>0</v>
      </c>
      <c r="E77" s="12">
        <v>0</v>
      </c>
      <c r="F77" s="20">
        <v>0</v>
      </c>
    </row>
    <row r="78" spans="1:6" x14ac:dyDescent="0.25">
      <c r="A78" s="186"/>
      <c r="B78" s="11" t="s">
        <v>1096</v>
      </c>
      <c r="C78" s="12">
        <v>0</v>
      </c>
      <c r="D78" s="12">
        <v>2</v>
      </c>
      <c r="E78" s="12">
        <v>0</v>
      </c>
      <c r="F78" s="20">
        <v>1</v>
      </c>
    </row>
    <row r="79" spans="1:6" x14ac:dyDescent="0.25">
      <c r="A79" s="186"/>
      <c r="B79" s="11" t="s">
        <v>1097</v>
      </c>
      <c r="C79" s="12">
        <v>390</v>
      </c>
      <c r="D79" s="12">
        <v>258</v>
      </c>
      <c r="E79" s="12">
        <v>26</v>
      </c>
      <c r="F79" s="20">
        <v>152</v>
      </c>
    </row>
    <row r="80" spans="1:6" x14ac:dyDescent="0.25">
      <c r="A80" s="186"/>
      <c r="B80" s="11" t="s">
        <v>1098</v>
      </c>
      <c r="C80" s="12">
        <v>4</v>
      </c>
      <c r="D80" s="12">
        <v>5</v>
      </c>
      <c r="E80" s="12">
        <v>0</v>
      </c>
      <c r="F80" s="20">
        <v>3</v>
      </c>
    </row>
    <row r="81" spans="1:6" x14ac:dyDescent="0.25">
      <c r="A81" s="187"/>
      <c r="B81" s="11" t="s">
        <v>1099</v>
      </c>
      <c r="C81" s="12">
        <v>0</v>
      </c>
      <c r="D81" s="12">
        <v>1</v>
      </c>
      <c r="E81" s="12">
        <v>0</v>
      </c>
      <c r="F81" s="20">
        <v>0</v>
      </c>
    </row>
    <row r="82" spans="1:6" x14ac:dyDescent="0.25">
      <c r="A82" s="201" t="s">
        <v>1100</v>
      </c>
      <c r="B82" s="202"/>
      <c r="C82" s="27">
        <v>1698</v>
      </c>
      <c r="D82" s="27">
        <v>615</v>
      </c>
      <c r="E82" s="27">
        <v>52</v>
      </c>
      <c r="F82" s="27">
        <v>465</v>
      </c>
    </row>
    <row r="83" spans="1:6" x14ac:dyDescent="0.25">
      <c r="A83" s="185" t="s">
        <v>1147</v>
      </c>
      <c r="B83" s="11" t="s">
        <v>1101</v>
      </c>
      <c r="C83" s="12">
        <v>9</v>
      </c>
      <c r="D83" s="12">
        <v>0</v>
      </c>
      <c r="E83" s="12">
        <v>0</v>
      </c>
      <c r="F83" s="20">
        <v>0</v>
      </c>
    </row>
    <row r="84" spans="1:6" x14ac:dyDescent="0.25">
      <c r="A84" s="186"/>
      <c r="B84" s="11" t="s">
        <v>1102</v>
      </c>
      <c r="C84" s="12">
        <v>5</v>
      </c>
      <c r="D84" s="12">
        <v>0</v>
      </c>
      <c r="E84" s="12">
        <v>0</v>
      </c>
      <c r="F84" s="20">
        <v>0</v>
      </c>
    </row>
    <row r="85" spans="1:6" x14ac:dyDescent="0.25">
      <c r="A85" s="187"/>
      <c r="B85" s="11" t="s">
        <v>111</v>
      </c>
      <c r="C85" s="12">
        <v>5</v>
      </c>
      <c r="D85" s="12">
        <v>0</v>
      </c>
      <c r="E85" s="12">
        <v>0</v>
      </c>
      <c r="F85" s="20">
        <v>0</v>
      </c>
    </row>
    <row r="86" spans="1:6" x14ac:dyDescent="0.25">
      <c r="A86" s="201" t="s">
        <v>1148</v>
      </c>
      <c r="B86" s="202"/>
      <c r="C86" s="27">
        <v>19</v>
      </c>
      <c r="D86" s="27">
        <v>0</v>
      </c>
      <c r="E86" s="27">
        <v>0</v>
      </c>
      <c r="F86" s="27">
        <v>0</v>
      </c>
    </row>
    <row r="87" spans="1:6" x14ac:dyDescent="0.25">
      <c r="A87" s="16"/>
    </row>
  </sheetData>
  <sheetProtection algorithmName="SHA-512" hashValue="mKQ3ZoW72/4F6CCV/ADg4HCrAn60TAuRqpN3ldoNu0yy9SpawhL+JhTM7h5HHrS3VMpq9DxevHak85mgitrrIg==" saltValue="LiPfyv7hRUcEq6GZhnuLX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8554687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4</v>
      </c>
    </row>
    <row r="6" spans="1:3" ht="22.5" x14ac:dyDescent="0.25">
      <c r="A6" s="10" t="s">
        <v>1152</v>
      </c>
      <c r="B6" s="15"/>
      <c r="C6" s="20">
        <v>2031</v>
      </c>
    </row>
    <row r="7" spans="1:3" x14ac:dyDescent="0.25">
      <c r="A7" s="10" t="s">
        <v>1153</v>
      </c>
      <c r="B7" s="15"/>
      <c r="C7" s="20">
        <v>0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5</v>
      </c>
    </row>
    <row r="14" spans="1:3" ht="22.5" x14ac:dyDescent="0.25">
      <c r="A14" s="10" t="s">
        <v>1152</v>
      </c>
      <c r="B14" s="15"/>
      <c r="C14" s="20">
        <v>5</v>
      </c>
    </row>
    <row r="15" spans="1:3" x14ac:dyDescent="0.25">
      <c r="A15" s="10" t="s">
        <v>1157</v>
      </c>
      <c r="B15" s="15"/>
      <c r="C15" s="20">
        <v>0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61</v>
      </c>
    </row>
    <row r="22" spans="1:3" x14ac:dyDescent="0.25">
      <c r="A22" s="10" t="s">
        <v>1159</v>
      </c>
      <c r="B22" s="15"/>
      <c r="C22" s="20">
        <v>29</v>
      </c>
    </row>
    <row r="23" spans="1:3" ht="22.5" x14ac:dyDescent="0.25">
      <c r="A23" s="10" t="s">
        <v>1160</v>
      </c>
      <c r="B23" s="15"/>
      <c r="C23" s="20">
        <v>5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5</v>
      </c>
    </row>
    <row r="29" spans="1:3" x14ac:dyDescent="0.25">
      <c r="A29" s="10" t="s">
        <v>1164</v>
      </c>
      <c r="B29" s="15"/>
      <c r="C29" s="20">
        <v>3</v>
      </c>
    </row>
    <row r="30" spans="1:3" x14ac:dyDescent="0.25">
      <c r="A30" s="10" t="s">
        <v>1165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0</v>
      </c>
    </row>
    <row r="35" spans="1:3" x14ac:dyDescent="0.25">
      <c r="A35" s="10" t="s">
        <v>1168</v>
      </c>
      <c r="B35" s="15"/>
      <c r="C35" s="20">
        <v>2</v>
      </c>
    </row>
    <row r="36" spans="1:3" ht="22.5" x14ac:dyDescent="0.25">
      <c r="A36" s="10" t="s">
        <v>1169</v>
      </c>
      <c r="B36" s="15"/>
      <c r="C36" s="20">
        <v>0</v>
      </c>
    </row>
    <row r="37" spans="1:3" x14ac:dyDescent="0.25">
      <c r="A37" s="16"/>
    </row>
  </sheetData>
  <sheetProtection algorithmName="SHA-512" hashValue="HNVb/xetwOLd4N1u34irG4Hqn9L7pJQngMn3r3yazpxxrj6Md9qhqsXhUks+BINZU72Q89/u8pb7z3N45FUYXw==" saltValue="YFN1HDtOvibuNzC+v0AjS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2</v>
      </c>
    </row>
    <row r="6" spans="1:3" x14ac:dyDescent="0.25">
      <c r="A6" s="10" t="s">
        <v>1173</v>
      </c>
      <c r="B6" s="15"/>
      <c r="C6" s="20">
        <v>0</v>
      </c>
    </row>
    <row r="7" spans="1:3" x14ac:dyDescent="0.25">
      <c r="A7" s="10" t="s">
        <v>1174</v>
      </c>
      <c r="B7" s="15"/>
      <c r="C7" s="20">
        <v>0</v>
      </c>
    </row>
    <row r="8" spans="1:3" x14ac:dyDescent="0.25">
      <c r="A8" s="10" t="s">
        <v>1175</v>
      </c>
      <c r="B8" s="15"/>
      <c r="C8" s="20">
        <v>1</v>
      </c>
    </row>
    <row r="9" spans="1:3" x14ac:dyDescent="0.25">
      <c r="A9" s="10" t="s">
        <v>1176</v>
      </c>
      <c r="B9" s="15"/>
      <c r="C9" s="20">
        <v>0</v>
      </c>
    </row>
    <row r="10" spans="1:3" x14ac:dyDescent="0.25">
      <c r="A10" s="10" t="s">
        <v>1177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2</v>
      </c>
    </row>
    <row r="15" spans="1:3" x14ac:dyDescent="0.25">
      <c r="A15" s="10" t="s">
        <v>1180</v>
      </c>
      <c r="B15" s="15"/>
      <c r="C15" s="20">
        <v>0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16</v>
      </c>
    </row>
    <row r="21" spans="1:3" x14ac:dyDescent="0.25">
      <c r="A21" s="10" t="s">
        <v>1184</v>
      </c>
      <c r="B21" s="15"/>
      <c r="C21" s="20">
        <v>4</v>
      </c>
    </row>
    <row r="22" spans="1:3" x14ac:dyDescent="0.25">
      <c r="A22" s="10" t="s">
        <v>1185</v>
      </c>
      <c r="B22" s="15"/>
      <c r="C22" s="20">
        <v>11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2</v>
      </c>
    </row>
    <row r="37" spans="1:3" x14ac:dyDescent="0.25">
      <c r="A37" s="10" t="s">
        <v>1113</v>
      </c>
      <c r="B37" s="15"/>
      <c r="C37" s="20">
        <v>0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0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0</v>
      </c>
    </row>
    <row r="46" spans="1:3" x14ac:dyDescent="0.25">
      <c r="A46" s="10" t="s">
        <v>1113</v>
      </c>
      <c r="B46" s="15"/>
      <c r="C46" s="20">
        <v>0</v>
      </c>
    </row>
    <row r="47" spans="1:3" x14ac:dyDescent="0.25">
      <c r="A47" s="10" t="s">
        <v>1196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0</v>
      </c>
    </row>
    <row r="54" spans="1:3" x14ac:dyDescent="0.25">
      <c r="A54" s="10" t="s">
        <v>1113</v>
      </c>
      <c r="B54" s="15"/>
      <c r="C54" s="20">
        <v>0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0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DTNlsFgNO7oio5J35rW5uEuASOwbbyMk+mDL+hs0XFFVHZ5ErY3jmiTY8kE6+6/sJ/S6ksi0O/42SblL65v1kA==" saltValue="V+M7h0ZJ8hgQUpJtxWe2W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199" t="s">
        <v>645</v>
      </c>
      <c r="B4" s="200"/>
      <c r="C4" s="27">
        <v>167</v>
      </c>
      <c r="D4" s="27">
        <v>179</v>
      </c>
      <c r="E4" s="28">
        <v>-1</v>
      </c>
      <c r="F4" s="27">
        <v>552</v>
      </c>
      <c r="G4" s="27">
        <v>490</v>
      </c>
      <c r="H4" s="27">
        <v>124</v>
      </c>
      <c r="I4" s="27">
        <v>112</v>
      </c>
      <c r="J4" s="27">
        <v>0</v>
      </c>
      <c r="K4" s="27">
        <v>0</v>
      </c>
      <c r="L4" s="27">
        <v>0</v>
      </c>
      <c r="M4" s="27">
        <v>0</v>
      </c>
      <c r="N4" s="27">
        <v>6</v>
      </c>
      <c r="O4" s="27">
        <v>0</v>
      </c>
      <c r="P4" s="27">
        <v>611</v>
      </c>
    </row>
    <row r="5" spans="1:16" ht="45" x14ac:dyDescent="0.25">
      <c r="A5" s="33" t="s">
        <v>646</v>
      </c>
      <c r="B5" s="33" t="s">
        <v>647</v>
      </c>
      <c r="C5" s="12">
        <v>4</v>
      </c>
      <c r="D5" s="12">
        <v>2</v>
      </c>
      <c r="E5" s="26">
        <v>1</v>
      </c>
      <c r="F5" s="12">
        <v>10</v>
      </c>
      <c r="G5" s="12">
        <v>7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10</v>
      </c>
    </row>
    <row r="6" spans="1:16" ht="33.75" x14ac:dyDescent="0.25">
      <c r="A6" s="33" t="s">
        <v>648</v>
      </c>
      <c r="B6" s="33" t="s">
        <v>649</v>
      </c>
      <c r="C6" s="12">
        <v>73</v>
      </c>
      <c r="D6" s="12">
        <v>90</v>
      </c>
      <c r="E6" s="26">
        <v>-1</v>
      </c>
      <c r="F6" s="12">
        <v>272</v>
      </c>
      <c r="G6" s="12">
        <v>237</v>
      </c>
      <c r="H6" s="12">
        <v>43</v>
      </c>
      <c r="I6" s="12">
        <v>30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0">
        <v>278</v>
      </c>
    </row>
    <row r="7" spans="1:16" ht="22.5" x14ac:dyDescent="0.25">
      <c r="A7" s="33" t="s">
        <v>650</v>
      </c>
      <c r="B7" s="33" t="s">
        <v>651</v>
      </c>
      <c r="C7" s="12">
        <v>5</v>
      </c>
      <c r="D7" s="12">
        <v>16</v>
      </c>
      <c r="E7" s="26">
        <v>-1</v>
      </c>
      <c r="F7" s="12">
        <v>8</v>
      </c>
      <c r="G7" s="12">
        <v>11</v>
      </c>
      <c r="H7" s="12">
        <v>10</v>
      </c>
      <c r="I7" s="12">
        <v>15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16</v>
      </c>
    </row>
    <row r="8" spans="1:16" ht="33.75" x14ac:dyDescent="0.25">
      <c r="A8" s="33" t="s">
        <v>652</v>
      </c>
      <c r="B8" s="33" t="s">
        <v>653</v>
      </c>
      <c r="C8" s="12">
        <v>0</v>
      </c>
      <c r="D8" s="12">
        <v>1</v>
      </c>
      <c r="E8" s="26">
        <v>-1</v>
      </c>
      <c r="F8" s="12">
        <v>1</v>
      </c>
      <c r="G8" s="12">
        <v>0</v>
      </c>
      <c r="H8" s="12">
        <v>2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1</v>
      </c>
    </row>
    <row r="9" spans="1:16" ht="45" x14ac:dyDescent="0.25">
      <c r="A9" s="33" t="s">
        <v>654</v>
      </c>
      <c r="B9" s="33" t="s">
        <v>655</v>
      </c>
      <c r="C9" s="12">
        <v>2</v>
      </c>
      <c r="D9" s="12">
        <v>3</v>
      </c>
      <c r="E9" s="26">
        <v>-1</v>
      </c>
      <c r="F9" s="12">
        <v>4</v>
      </c>
      <c r="G9" s="12">
        <v>11</v>
      </c>
      <c r="H9" s="12">
        <v>4</v>
      </c>
      <c r="I9" s="12">
        <v>13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20</v>
      </c>
    </row>
    <row r="10" spans="1:16" ht="22.5" x14ac:dyDescent="0.25">
      <c r="A10" s="33" t="s">
        <v>656</v>
      </c>
      <c r="B10" s="33" t="s">
        <v>657</v>
      </c>
      <c r="C10" s="12">
        <v>82</v>
      </c>
      <c r="D10" s="12">
        <v>67</v>
      </c>
      <c r="E10" s="26">
        <v>0</v>
      </c>
      <c r="F10" s="12">
        <v>257</v>
      </c>
      <c r="G10" s="12">
        <v>223</v>
      </c>
      <c r="H10" s="12">
        <v>64</v>
      </c>
      <c r="I10" s="12">
        <v>53</v>
      </c>
      <c r="J10" s="12">
        <v>0</v>
      </c>
      <c r="K10" s="12">
        <v>0</v>
      </c>
      <c r="L10" s="12">
        <v>0</v>
      </c>
      <c r="M10" s="12">
        <v>0</v>
      </c>
      <c r="N10" s="12">
        <v>5</v>
      </c>
      <c r="O10" s="12">
        <v>0</v>
      </c>
      <c r="P10" s="20">
        <v>286</v>
      </c>
    </row>
    <row r="11" spans="1:16" ht="45" x14ac:dyDescent="0.25">
      <c r="A11" s="33" t="s">
        <v>658</v>
      </c>
      <c r="B11" s="33" t="s">
        <v>659</v>
      </c>
      <c r="C11" s="12">
        <v>1</v>
      </c>
      <c r="D11" s="12">
        <v>0</v>
      </c>
      <c r="E11" s="26">
        <v>0</v>
      </c>
      <c r="F11" s="12">
        <v>0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16"/>
    </row>
  </sheetData>
  <sheetProtection algorithmName="SHA-512" hashValue="Y17Fxzv5Fbg8gwU1jRREOZ0voY2UK+e72a8KxgD3OSuEgnh/xDBxbbgVLLlsASS9zuXHw1l+0TPhd0j1avX9hw==" saltValue="/FAwVoojR+2rIfdVA7HBV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2025-05-28T10:53:27Z</dcterms:created>
  <dcterms:modified xsi:type="dcterms:W3CDTF">2025-06-24T11:04:47Z</dcterms:modified>
</cp:coreProperties>
</file>