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5" documentId="13_ncr:1_{1C6062F1-08F1-49AA-8E33-487BF504BBC5}" xr6:coauthVersionLast="47" xr6:coauthVersionMax="47" xr10:uidLastSave="{4D6BF232-5897-46F4-920D-E0FF52B9B271}"/>
  <workbookProtection workbookAlgorithmName="SHA-512" workbookHashValue="wK4T+NC9UdoNAcQrMOYUxPpGX/npFJfpArr1L9jpGFMF15VDZLp4uvjAqicJwFX582OQsVYf9ZkCy4Kk07gOXQ==" workbookSaltValue="bYkSmNwBIJ5N8j3NFnJE/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N7" i="21" s="1"/>
  <c r="L7" i="2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G43" i="16" s="1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F43" i="16" s="1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D43" i="16" s="1"/>
  <c r="L11" i="16"/>
  <c r="K11" i="16"/>
  <c r="J11" i="16"/>
  <c r="I11" i="16"/>
  <c r="H11" i="16"/>
  <c r="G11" i="16"/>
  <c r="F11" i="16"/>
  <c r="E11" i="16"/>
  <c r="D11" i="16"/>
  <c r="E82" i="16"/>
  <c r="D82" i="16"/>
  <c r="L43" i="16"/>
  <c r="K43" i="16"/>
  <c r="J43" i="16"/>
  <c r="D123" i="16" l="1"/>
  <c r="E43" i="16"/>
  <c r="I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79D1080-B462-4BE0-BA5B-F63B6997FF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4251A41-0494-4223-A5EA-2620DE670C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8A14676-2A6E-41F1-AF3C-5E44A98207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2041B59-4EDA-4D62-AE89-9E208531D8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B57EDD4-7795-46C2-8CF0-2C212DE136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BAEF8B1-54FF-4EB4-BEC8-4980501620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CDA34FA-5AA5-4143-83C3-4049D3D4F0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27BFD07-DE1F-4468-A587-E8FD6DBC78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62F40C1-1A7B-4009-ABD0-D8582B8ABB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3FCF02A-DA38-4BF5-A351-3FBC378C07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1461DBB-2ADA-4F23-96A8-C64E2015E6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D4A2B0F-F18C-4FEB-9CAE-D975B5D3B9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9C6DA31-09D6-43CC-AF42-14F3214171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3A42E2-AA4B-4DAB-BF0B-E320E3D92B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4ABC41-E21B-4A06-A8A4-7987BEF5F6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4EB4943-E2D5-4B77-B75A-C6F7353BB5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5154B30-D443-40DB-9154-A810B1655A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AFAE22C-A336-4F29-82FB-1FE646AFE3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B9B3EC2-6FC4-4FEA-99B2-1B2ADD3717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5CB96A-2B90-4B04-A9D6-DFDDD71063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772D7F5-4811-40F4-9A3F-D53BB37DE1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DDB00AC-EDD2-44B6-BA03-7B3CE5B9AA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E203BE-0A12-4861-B3C2-B6186EE1E8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75F669A-B653-469E-982D-4BFE789E09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834C667-F1E4-4BE3-9347-67CA036F43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7FB2F5-4AA5-4F72-991D-3773A1B11A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22CDC79-9B23-4AAA-B535-6E918E7B6D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7A54F23-BFDA-4554-831E-D36BAC0026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0F85AA4-5D1F-43F5-9C3F-D71519BF07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4308BFF-543D-4A33-AF33-A6A99C42CB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C7A4DC1-B9F4-4ED4-8B49-E5E8B6758D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6133D3-40E6-403F-9359-DB37CA74A8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<sst xmlns="http://schemas.openxmlformats.org/spreadsheetml/2006/main" count="2963" uniqueCount="1849">
  <si>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</si>
  <si>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</si>
  <si>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</si>
  <si>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</si>
  <si>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</si>
  <si>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</si>
  <si>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</si>
  <si>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Córdoba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</si>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</sst>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F5DC59CE-5ED9-4925-B284-5E33039CC597}"/>
    <cellStyle name="Normal" xfId="0" builtinId="0"/>
    <cellStyle name="Normal 2" xfId="1" xr:uid="{6F583F48-95E0-40FB-AD04-DAA23915E90A}"/>
    <cellStyle name="Normal 3" xfId="3" xr:uid="{C4C046E8-3B8B-4CE0-AF49-2A68EF36D12F}"/>
    <cellStyle name="Normal 3 2" xfId="4" xr:uid="{14BC1D25-7BED-4BF1-82B9-9653F1FF6C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C7-4D39-8CD6-70D853E51D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C7-4D39-8CD6-70D853E51D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3410</c:v>
                </c:pt>
                <c:pt idx="1">
                  <c:v>25811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C7-4D39-8CD6-70D853E5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39-4DED-851B-281AA7A812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39-4DED-851B-281AA7A812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39-4DED-851B-281AA7A8121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781</c:v>
                </c:pt>
                <c:pt idx="2">
                  <c:v>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39-4DED-851B-281AA7A81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C1-4106-8075-7CC47CD678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C1-4106-8075-7CC47CD678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C1-4106-8075-7CC47CD678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</c:v>
                </c:pt>
                <c:pt idx="1">
                  <c:v>1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1-4106-8075-7CC47CD6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7-4205-9692-A044FFC908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07-4205-9692-A044FFC908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7-4205-9692-A044FFC9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70-456B-86F9-7D52D861E6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70-456B-86F9-7D52D861E6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4017</c:v>
                </c:pt>
                <c:pt idx="1">
                  <c:v>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70-456B-86F9-7D52D861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528</c:v>
              </c:pt>
              <c:pt idx="1">
                <c:v>2719</c:v>
              </c:pt>
              <c:pt idx="2">
                <c:v>37</c:v>
              </c:pt>
              <c:pt idx="3">
                <c:v>5</c:v>
              </c:pt>
              <c:pt idx="4">
                <c:v>121</c:v>
              </c:pt>
            </c:numLit>
          </c:val>
          <c:extLst>
            <c:ext xmlns:c16="http://schemas.microsoft.com/office/drawing/2014/chart" uri="{C3380CC4-5D6E-409C-BE32-E72D297353CC}">
              <c16:uniqueId val="{00000000-C40F-47C7-A1A7-8ABE96BBA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2307</c:v>
              </c:pt>
              <c:pt idx="1">
                <c:v>2092</c:v>
              </c:pt>
              <c:pt idx="2">
                <c:v>96</c:v>
              </c:pt>
              <c:pt idx="3">
                <c:v>41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9B-461B-BCCE-7396B42D2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248</c:v>
              </c:pt>
              <c:pt idx="2">
                <c:v>20</c:v>
              </c:pt>
              <c:pt idx="3">
                <c:v>2</c:v>
              </c:pt>
              <c:pt idx="4">
                <c:v>48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629-4AB4-AA38-89668261F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143</c:v>
              </c:pt>
              <c:pt idx="1">
                <c:v>182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36F2-4B83-8A75-7201F814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2713</c:v>
              </c:pt>
              <c:pt idx="1">
                <c:v>23</c:v>
              </c:pt>
              <c:pt idx="2">
                <c:v>274</c:v>
              </c:pt>
              <c:pt idx="3">
                <c:v>2</c:v>
              </c:pt>
              <c:pt idx="4">
                <c:v>16</c:v>
              </c:pt>
              <c:pt idx="5">
                <c:v>2</c:v>
              </c:pt>
              <c:pt idx="6">
                <c:v>4</c:v>
              </c:pt>
              <c:pt idx="7">
                <c:v>30</c:v>
              </c:pt>
              <c:pt idx="8">
                <c:v>15</c:v>
              </c:pt>
              <c:pt idx="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AB99-4ACC-9EB5-809C832D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398</c:v>
              </c:pt>
              <c:pt idx="1">
                <c:v>328</c:v>
              </c:pt>
              <c:pt idx="2">
                <c:v>27</c:v>
              </c:pt>
              <c:pt idx="3">
                <c:v>52</c:v>
              </c:pt>
              <c:pt idx="4">
                <c:v>43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D73-4F7C-865E-2AC3C5D2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D9-460D-AFED-8FCBC455CE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D9-460D-AFED-8FCBC455CE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D9-460D-AFED-8FCBC455C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293</c:v>
                </c:pt>
                <c:pt idx="1">
                  <c:v>259</c:v>
                </c:pt>
                <c:pt idx="2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D9-460D-AFED-8FCBC455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12132</c:v>
              </c:pt>
              <c:pt idx="1">
                <c:v>1395</c:v>
              </c:pt>
              <c:pt idx="2">
                <c:v>714</c:v>
              </c:pt>
              <c:pt idx="3">
                <c:v>410</c:v>
              </c:pt>
              <c:pt idx="4">
                <c:v>131</c:v>
              </c:pt>
              <c:pt idx="5">
                <c:v>524</c:v>
              </c:pt>
              <c:pt idx="6">
                <c:v>5453</c:v>
              </c:pt>
              <c:pt idx="7">
                <c:v>107</c:v>
              </c:pt>
              <c:pt idx="8">
                <c:v>334</c:v>
              </c:pt>
              <c:pt idx="9">
                <c:v>191</c:v>
              </c:pt>
              <c:pt idx="10">
                <c:v>227</c:v>
              </c:pt>
              <c:pt idx="11">
                <c:v>134</c:v>
              </c:pt>
              <c:pt idx="12">
                <c:v>724</c:v>
              </c:pt>
              <c:pt idx="13">
                <c:v>175</c:v>
              </c:pt>
              <c:pt idx="14">
                <c:v>4855</c:v>
              </c:pt>
              <c:pt idx="15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60E7-42E9-BE02-B70C96F3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019381420534673"/>
          <c:y val="5.8116645303058045E-2"/>
          <c:w val="0.32450981868184259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1325</c:v>
              </c:pt>
              <c:pt idx="1">
                <c:v>126</c:v>
              </c:pt>
              <c:pt idx="2">
                <c:v>200</c:v>
              </c:pt>
              <c:pt idx="3">
                <c:v>903</c:v>
              </c:pt>
              <c:pt idx="4">
                <c:v>313</c:v>
              </c:pt>
              <c:pt idx="5">
                <c:v>78</c:v>
              </c:pt>
              <c:pt idx="6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E120-4CE9-96CB-C2F49FC0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540</c:v>
              </c:pt>
              <c:pt idx="2">
                <c:v>182</c:v>
              </c:pt>
              <c:pt idx="3">
                <c:v>13</c:v>
              </c:pt>
              <c:pt idx="4">
                <c:v>120</c:v>
              </c:pt>
              <c:pt idx="5">
                <c:v>151</c:v>
              </c:pt>
              <c:pt idx="6">
                <c:v>631</c:v>
              </c:pt>
              <c:pt idx="7">
                <c:v>12</c:v>
              </c:pt>
              <c:pt idx="8">
                <c:v>191</c:v>
              </c:pt>
              <c:pt idx="9">
                <c:v>58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EC0-419A-B463-14E73121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254</c:v>
              </c:pt>
              <c:pt idx="1">
                <c:v>210</c:v>
              </c:pt>
              <c:pt idx="2">
                <c:v>86</c:v>
              </c:pt>
              <c:pt idx="3">
                <c:v>78</c:v>
              </c:pt>
              <c:pt idx="4">
                <c:v>179</c:v>
              </c:pt>
              <c:pt idx="5">
                <c:v>1285</c:v>
              </c:pt>
              <c:pt idx="6">
                <c:v>82</c:v>
              </c:pt>
              <c:pt idx="7">
                <c:v>150</c:v>
              </c:pt>
              <c:pt idx="8">
                <c:v>126</c:v>
              </c:pt>
              <c:pt idx="9">
                <c:v>249</c:v>
              </c:pt>
              <c:pt idx="10">
                <c:v>118</c:v>
              </c:pt>
              <c:pt idx="11">
                <c:v>137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43E9-41AF-AB95-20147827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08191055326003"/>
          <c:y val="5.8116645303058045E-2"/>
          <c:w val="0.3360765052883241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163</c:v>
              </c:pt>
              <c:pt idx="1">
                <c:v>99</c:v>
              </c:pt>
              <c:pt idx="2">
                <c:v>90</c:v>
              </c:pt>
              <c:pt idx="3">
                <c:v>674</c:v>
              </c:pt>
              <c:pt idx="4">
                <c:v>73</c:v>
              </c:pt>
              <c:pt idx="5">
                <c:v>73</c:v>
              </c:pt>
              <c:pt idx="6">
                <c:v>160</c:v>
              </c:pt>
              <c:pt idx="7">
                <c:v>93</c:v>
              </c:pt>
              <c:pt idx="8">
                <c:v>218</c:v>
              </c:pt>
            </c:numLit>
          </c:val>
          <c:extLst>
            <c:ext xmlns:c16="http://schemas.microsoft.com/office/drawing/2014/chart" uri="{C3380CC4-5D6E-409C-BE32-E72D297353CC}">
              <c16:uniqueId val="{00000000-0812-4C21-9FBD-1C8CDFED9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3</c:v>
              </c:pt>
              <c:pt idx="2">
                <c:v>1</c:v>
              </c:pt>
              <c:pt idx="3">
                <c:v>24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C544-4DBA-83A8-FD313D0CD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52657155479341E-2"/>
          <c:y val="0.10513550631752427"/>
          <c:w val="0.54992333879057198"/>
          <c:h val="0.7897289873649514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9</c:v>
              </c:pt>
              <c:pt idx="2">
                <c:v>5</c:v>
              </c:pt>
              <c:pt idx="3">
                <c:v>18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7A-4C11-91B2-E685380E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5.8116645303058045E-2"/>
          <c:w val="0.2892908188456641"/>
          <c:h val="0.941883354696941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584-477B-B362-1D195F714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EBC-4BBA-B1C5-7475B008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Ordenación territorio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64</c:v>
              </c:pt>
              <c:pt idx="1">
                <c:v>17</c:v>
              </c:pt>
              <c:pt idx="2">
                <c:v>39</c:v>
              </c:pt>
              <c:pt idx="3">
                <c:v>12</c:v>
              </c:pt>
              <c:pt idx="4">
                <c:v>71</c:v>
              </c:pt>
              <c:pt idx="5">
                <c:v>49</c:v>
              </c:pt>
              <c:pt idx="6">
                <c:v>14</c:v>
              </c:pt>
              <c:pt idx="7">
                <c:v>18</c:v>
              </c:pt>
              <c:pt idx="8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DB85-47D5-A8A5-9A94633B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CA-4756-83AF-73292E6A48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CA-4756-83AF-73292E6A48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1698</c:v>
                </c:pt>
                <c:pt idx="1">
                  <c:v>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A-4756-83AF-73292E6A4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7</c:v>
              </c:pt>
              <c:pt idx="2">
                <c:v>1</c:v>
              </c:pt>
              <c:pt idx="3">
                <c:v>33</c:v>
              </c:pt>
              <c:pt idx="4">
                <c:v>1</c:v>
              </c:pt>
              <c:pt idx="5">
                <c:v>12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F40F-4A36-B36F-9AC77EBD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266</c:v>
              </c:pt>
              <c:pt idx="1">
                <c:v>535</c:v>
              </c:pt>
              <c:pt idx="2">
                <c:v>381</c:v>
              </c:pt>
              <c:pt idx="3">
                <c:v>51</c:v>
              </c:pt>
              <c:pt idx="4">
                <c:v>86</c:v>
              </c:pt>
              <c:pt idx="5">
                <c:v>690</c:v>
              </c:pt>
              <c:pt idx="6">
                <c:v>95</c:v>
              </c:pt>
              <c:pt idx="7">
                <c:v>881</c:v>
              </c:pt>
              <c:pt idx="8">
                <c:v>387</c:v>
              </c:pt>
              <c:pt idx="9">
                <c:v>159</c:v>
              </c:pt>
              <c:pt idx="10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3A2D-442E-8F62-A60BB3E76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9F-4FFA-BFC7-55051CBD50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9F-4FFA-BFC7-55051CBD50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9F-4FFA-BFC7-55051CBD50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9F-4FFA-BFC7-55051CBD500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F-4FFA-BFC7-55051CBD5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</c:v>
                </c:pt>
                <c:pt idx="1">
                  <c:v>17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9F-4FFA-BFC7-55051CBD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32-438D-9ABD-9B83481DC6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32-438D-9ABD-9B83481DC6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32-438D-9ABD-9B83481DC6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932-438D-9ABD-9B83481DC6B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932-438D-9ABD-9B83481DC6B8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32-438D-9ABD-9B83481DC6B8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32-438D-9ABD-9B83481DC6B8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32-438D-9ABD-9B83481DC6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76</c:v>
                </c:pt>
                <c:pt idx="1">
                  <c:v>15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32-438D-9ABD-9B83481D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855</c:v>
                </c:pt>
                <c:pt idx="1">
                  <c:v>33</c:v>
                </c:pt>
                <c:pt idx="2">
                  <c:v>372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A-4A5A-AB07-BAECD0A60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C-489F-92D9-55AE1AADE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508</c:v>
                </c:pt>
                <c:pt idx="1">
                  <c:v>120</c:v>
                </c:pt>
                <c:pt idx="2">
                  <c:v>10</c:v>
                </c:pt>
                <c:pt idx="3">
                  <c:v>211</c:v>
                </c:pt>
                <c:pt idx="4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A-490A-8224-12650FCD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423</c:v>
                </c:pt>
                <c:pt idx="1">
                  <c:v>1248</c:v>
                </c:pt>
                <c:pt idx="2">
                  <c:v>0</c:v>
                </c:pt>
                <c:pt idx="3">
                  <c:v>12</c:v>
                </c:pt>
                <c:pt idx="4">
                  <c:v>141</c:v>
                </c:pt>
                <c:pt idx="5">
                  <c:v>999</c:v>
                </c:pt>
                <c:pt idx="6">
                  <c:v>0</c:v>
                </c:pt>
                <c:pt idx="7">
                  <c:v>0</c:v>
                </c:pt>
                <c:pt idx="8">
                  <c:v>35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2-4E35-8C09-E358EB37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14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C-4E96-9745-AF3C910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67</c:v>
              </c:pt>
              <c:pt idx="2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9589-41DC-B3F8-8EB16BFE5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78-442F-9376-C6B7E02881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78-442F-9376-C6B7E02881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1296</c:v>
                </c:pt>
                <c:pt idx="1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8-442F-9376-C6B7E028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</c:v>
              </c:pt>
              <c:pt idx="1">
                <c:v>12</c:v>
              </c:pt>
              <c:pt idx="2">
                <c:v>91</c:v>
              </c:pt>
              <c:pt idx="3">
                <c:v>45</c:v>
              </c:pt>
              <c:pt idx="4">
                <c:v>3</c:v>
              </c:pt>
              <c:pt idx="5">
                <c:v>11</c:v>
              </c:pt>
              <c:pt idx="6">
                <c:v>17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03F-4A99-806B-24D737D0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Odio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124</c:v>
              </c:pt>
              <c:pt idx="2">
                <c:v>13</c:v>
              </c:pt>
              <c:pt idx="3">
                <c:v>14</c:v>
              </c:pt>
              <c:pt idx="4">
                <c:v>21</c:v>
              </c:pt>
              <c:pt idx="5">
                <c:v>27</c:v>
              </c:pt>
              <c:pt idx="6">
                <c:v>22</c:v>
              </c:pt>
              <c:pt idx="7">
                <c:v>9</c:v>
              </c:pt>
              <c:pt idx="8">
                <c:v>2</c:v>
              </c:pt>
              <c:pt idx="9">
                <c:v>1</c:v>
              </c:pt>
              <c:pt idx="10">
                <c:v>19</c:v>
              </c:pt>
              <c:pt idx="11">
                <c:v>44</c:v>
              </c:pt>
              <c:pt idx="12">
                <c:v>19</c:v>
              </c:pt>
              <c:pt idx="13">
                <c:v>1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9FC-4720-B892-3C25B4FE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AE-4873-9D84-D96D184715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AE-4873-9D84-D96D184715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E-4873-9D84-D96D1847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69-442B-963F-16152290A8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69-442B-963F-16152290A8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C69-442B-963F-16152290A8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C69-442B-963F-16152290A87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69-442B-963F-16152290A87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321</c:v>
              </c:pt>
              <c:pt idx="1">
                <c:v>10</c:v>
              </c:pt>
              <c:pt idx="2">
                <c:v>1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1F3F-4972-BCC3-D78E9DFD3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2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67C8-41B9-BD7B-679113C3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14</c:v>
              </c:pt>
              <c:pt idx="2">
                <c:v>7</c:v>
              </c:pt>
              <c:pt idx="3">
                <c:v>28</c:v>
              </c:pt>
              <c:pt idx="4">
                <c:v>192</c:v>
              </c:pt>
              <c:pt idx="5">
                <c:v>73</c:v>
              </c:pt>
              <c:pt idx="6">
                <c:v>52</c:v>
              </c:pt>
              <c:pt idx="7">
                <c:v>1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848-48CD-8E0C-6795523C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289-4E51-9137-62145E45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94-46AF-ADFC-E4A2E03871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94-46AF-ADFC-E4A2E03871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4-46AF-ADFC-E4A2E0387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6A-4449-B279-F3034B855C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6A-4449-B279-F3034B855CC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6A-4449-B279-F3034B855CC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6A-4449-B279-F3034B855CC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6A-4449-B279-F3034B855C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86</c:v>
                </c:pt>
                <c:pt idx="1">
                  <c:v>155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6A-4449-B279-F3034B855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9E-41EA-BD09-C52881F5B1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9E-41EA-BD09-C52881F5B1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703</c:v>
                </c:pt>
                <c:pt idx="1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E-41EA-BD09-C52881F5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1897</c:v>
              </c:pt>
              <c:pt idx="1">
                <c:v>62</c:v>
              </c:pt>
              <c:pt idx="2">
                <c:v>7</c:v>
              </c:pt>
              <c:pt idx="3">
                <c:v>337</c:v>
              </c:pt>
            </c:numLit>
          </c:val>
          <c:extLst>
            <c:ext xmlns:c16="http://schemas.microsoft.com/office/drawing/2014/chart" uri="{C3380CC4-5D6E-409C-BE32-E72D297353CC}">
              <c16:uniqueId val="{00000000-5918-478B-B9AE-7E1D807D3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618</c:v>
              </c:pt>
              <c:pt idx="1">
                <c:v>101</c:v>
              </c:pt>
              <c:pt idx="2">
                <c:v>3</c:v>
              </c:pt>
              <c:pt idx="3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1BBE-494A-88E9-47BF5DF65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F7C-42C3-B9D5-53D562704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4.6962213746197017E-2"/>
                  <c:y val="-4.32702295191824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90-4C0A-8623-BFB9EE11F9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835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90A-4D9B-9F81-8D0C20091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43</c:v>
              </c:pt>
              <c:pt idx="2">
                <c:v>8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CE7-4E97-9F30-E69E71E8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63</c:v>
              </c:pt>
              <c:pt idx="1">
                <c:v>53</c:v>
              </c:pt>
              <c:pt idx="2">
                <c:v>20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F4D-4C3C-83A6-2E7B7FF3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8BA-4077-BD08-F2B66A217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A5-4159-A74F-0192D9A38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FC-4E0C-A5DF-F503625344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FC-4E0C-A5DF-F503625344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49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FC-4E0C-A5DF-F50362534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84</c:v>
              </c:pt>
              <c:pt idx="2">
                <c:v>15</c:v>
              </c:pt>
              <c:pt idx="3">
                <c:v>1</c:v>
              </c:pt>
              <c:pt idx="4">
                <c:v>1</c:v>
              </c:pt>
              <c:pt idx="5">
                <c:v>85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CCB-4BFD-B1EB-1E96C4234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463</c:v>
              </c:pt>
              <c:pt idx="2">
                <c:v>8</c:v>
              </c:pt>
              <c:pt idx="3">
                <c:v>7</c:v>
              </c:pt>
              <c:pt idx="4">
                <c:v>423</c:v>
              </c:pt>
            </c:numLit>
          </c:val>
          <c:extLst>
            <c:ext xmlns:c16="http://schemas.microsoft.com/office/drawing/2014/chart" uri="{C3380CC4-5D6E-409C-BE32-E72D297353CC}">
              <c16:uniqueId val="{00000000-5A96-4D22-8CBF-6DE44C82F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335</c:v>
              </c:pt>
              <c:pt idx="2">
                <c:v>9</c:v>
              </c:pt>
              <c:pt idx="3">
                <c:v>1</c:v>
              </c:pt>
              <c:pt idx="4">
                <c:v>4</c:v>
              </c:pt>
              <c:pt idx="5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53C0-4E5D-A8F5-B35542DF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10</c:v>
              </c:pt>
              <c:pt idx="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AC9D-4434-A800-F70634CC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20</c:v>
              </c:pt>
              <c:pt idx="2">
                <c:v>5</c:v>
              </c:pt>
              <c:pt idx="3">
                <c:v>2</c:v>
              </c:pt>
              <c:pt idx="4">
                <c:v>44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E9-4FF6-B028-EA9E49978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D5F-4F34-B2E9-EB314C7D6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417</c:v>
              </c:pt>
              <c:pt idx="2">
                <c:v>21</c:v>
              </c:pt>
              <c:pt idx="3">
                <c:v>20</c:v>
              </c:pt>
              <c:pt idx="4">
                <c:v>421</c:v>
              </c:pt>
            </c:numLit>
          </c:val>
          <c:extLst>
            <c:ext xmlns:c16="http://schemas.microsoft.com/office/drawing/2014/chart" uri="{C3380CC4-5D6E-409C-BE32-E72D297353CC}">
              <c16:uniqueId val="{00000000-85F5-41E1-A45F-9D508DCF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71</c:v>
              </c:pt>
              <c:pt idx="2">
                <c:v>2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F14-47F3-BCF1-70781BB38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127</c:v>
              </c:pt>
              <c:pt idx="2">
                <c:v>9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1-6FBE-4140-A1C8-DD87AFADE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45</c:v>
              </c:pt>
              <c:pt idx="2">
                <c:v>3</c:v>
              </c:pt>
              <c:pt idx="3">
                <c:v>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1D80-4863-A3BE-AF950309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9E-489C-BC2E-F97A9DB18C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9E-489C-BC2E-F97A9DB18C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91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E-489C-BC2E-F97A9DB18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B2E-49F6-8B4E-9BEE83F5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39-4B9C-8AF7-BCD12AF3F3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39-4B9C-8AF7-BCD12AF3F3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39-4B9C-8AF7-BCD12AF3F3B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82</c:v>
                </c:pt>
                <c:pt idx="1">
                  <c:v>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39-4B9C-8AF7-BCD12AF3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4E-4CEA-994B-BEB2015DCE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E-4CEA-994B-BEB2015DCE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728</c:v>
                </c:pt>
                <c:pt idx="1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E-4CEA-994B-BEB2015DC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6387DBE-A5CB-4C53-AD14-4FFBCC01B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BFDF571-93C7-451B-B9D6-ECCB0FE50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4196BCD-B02B-49E7-8D1F-13765BC59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0672612-4AA2-4B9C-B4C8-F00A3BFAB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2086C67-EDAF-458F-A7AB-8A7F34AD4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C44652C-9D87-48AB-9478-35775982B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2379424-8E6D-427C-8C08-73D3906E3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439FD01-24CE-4E56-92CA-59AD8790E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543F3CB-B955-44A6-A8C0-A71618EF0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9336222-2B33-49ED-BFF3-CD19615C3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FE26B53-8476-4A0F-9807-81ABF8FF8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5488C153-E140-49D7-B3E9-1D33D275E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830886A-8079-466F-9756-E94D8D6B5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AA105BE-D318-307C-F82B-3608BDFFB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292100</xdr:colOff>
      <xdr:row>6</xdr:row>
      <xdr:rowOff>120650</xdr:rowOff>
    </xdr:from>
    <xdr:to>
      <xdr:col>21</xdr:col>
      <xdr:colOff>546100</xdr:colOff>
      <xdr:row>17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C849920-3FF6-27E3-88E0-75290C013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295275</xdr:colOff>
      <xdr:row>8</xdr:row>
      <xdr:rowOff>15875</xdr:rowOff>
    </xdr:from>
    <xdr:to>
      <xdr:col>53</xdr:col>
      <xdr:colOff>187325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1D13B05-5D79-CFEB-8C25-3A1C7B035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365125</xdr:colOff>
      <xdr:row>7</xdr:row>
      <xdr:rowOff>47625</xdr:rowOff>
    </xdr:from>
    <xdr:to>
      <xdr:col>60</xdr:col>
      <xdr:colOff>76200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37E1B57-45AE-940D-9213-06282E877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222250</xdr:colOff>
      <xdr:row>7</xdr:row>
      <xdr:rowOff>158750</xdr:rowOff>
    </xdr:from>
    <xdr:to>
      <xdr:col>72</xdr:col>
      <xdr:colOff>161925</xdr:colOff>
      <xdr:row>18</xdr:row>
      <xdr:rowOff>127000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9E8F88C-A7A1-7647-D65A-E0E78926B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936625</xdr:colOff>
      <xdr:row>22</xdr:row>
      <xdr:rowOff>139700</xdr:rowOff>
    </xdr:from>
    <xdr:to>
      <xdr:col>71</xdr:col>
      <xdr:colOff>50800</xdr:colOff>
      <xdr:row>35</xdr:row>
      <xdr:rowOff>53975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0F2E4BA-9F94-009F-A1DB-492AECDDA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44449</xdr:rowOff>
    </xdr:from>
    <xdr:to>
      <xdr:col>4</xdr:col>
      <xdr:colOff>2971800</xdr:colOff>
      <xdr:row>23</xdr:row>
      <xdr:rowOff>104774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F74E09C-4551-ADFC-0D5C-E277DA079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35EEF0A-F145-0185-4328-58D754B51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BC0540E-FFBF-3629-145E-FE0B5316A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254000</xdr:colOff>
      <xdr:row>3</xdr:row>
      <xdr:rowOff>25400</xdr:rowOff>
    </xdr:from>
    <xdr:to>
      <xdr:col>19</xdr:col>
      <xdr:colOff>3016250</xdr:colOff>
      <xdr:row>20</xdr:row>
      <xdr:rowOff>44450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EF3FC07-88C7-F468-F648-F33AB34F4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44450</xdr:rowOff>
    </xdr:from>
    <xdr:to>
      <xdr:col>24</xdr:col>
      <xdr:colOff>3063875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7BBC1D5-728F-FF31-B14C-9D28D5EF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311150</xdr:colOff>
      <xdr:row>3</xdr:row>
      <xdr:rowOff>130175</xdr:rowOff>
    </xdr:from>
    <xdr:to>
      <xdr:col>29</xdr:col>
      <xdr:colOff>3073400</xdr:colOff>
      <xdr:row>20</xdr:row>
      <xdr:rowOff>149225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DC8D3D3-CC9D-1F35-1C13-94F889A52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409575</xdr:colOff>
      <xdr:row>3</xdr:row>
      <xdr:rowOff>34924</xdr:rowOff>
    </xdr:from>
    <xdr:to>
      <xdr:col>34</xdr:col>
      <xdr:colOff>3171825</xdr:colOff>
      <xdr:row>22</xdr:row>
      <xdr:rowOff>19049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BCE4B35-55DD-8EA4-3773-7D2BCADD6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139700</xdr:colOff>
      <xdr:row>2</xdr:row>
      <xdr:rowOff>149225</xdr:rowOff>
    </xdr:from>
    <xdr:to>
      <xdr:col>39</xdr:col>
      <xdr:colOff>2901950</xdr:colOff>
      <xdr:row>20</xdr:row>
      <xdr:rowOff>15875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0A002F4-6E24-585C-6748-ACB98EA28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22225</xdr:colOff>
      <xdr:row>3</xdr:row>
      <xdr:rowOff>63500</xdr:rowOff>
    </xdr:from>
    <xdr:to>
      <xdr:col>44</xdr:col>
      <xdr:colOff>2784475</xdr:colOff>
      <xdr:row>20</xdr:row>
      <xdr:rowOff>82550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A857E15-6E5E-8BA1-E502-BAE48338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339725</xdr:colOff>
      <xdr:row>2</xdr:row>
      <xdr:rowOff>139700</xdr:rowOff>
    </xdr:from>
    <xdr:to>
      <xdr:col>49</xdr:col>
      <xdr:colOff>3101975</xdr:colOff>
      <xdr:row>20</xdr:row>
      <xdr:rowOff>6350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D461517-C1E4-965E-916B-7CE4495C2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219075</xdr:colOff>
      <xdr:row>3</xdr:row>
      <xdr:rowOff>25400</xdr:rowOff>
    </xdr:from>
    <xdr:to>
      <xdr:col>54</xdr:col>
      <xdr:colOff>2981325</xdr:colOff>
      <xdr:row>20</xdr:row>
      <xdr:rowOff>44450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9400280-4559-4F8C-2235-D9D5A68B5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203200</xdr:colOff>
      <xdr:row>3</xdr:row>
      <xdr:rowOff>25400</xdr:rowOff>
    </xdr:from>
    <xdr:to>
      <xdr:col>59</xdr:col>
      <xdr:colOff>2994025</xdr:colOff>
      <xdr:row>20</xdr:row>
      <xdr:rowOff>44450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588EA99-CD6D-4728-B4D9-8F1D68B71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4B1499-68AD-4E96-AD1A-B20752EFC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25686C-38AC-4802-B941-DED668FAC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F35F7E-BAC8-4F66-A122-6C78EAC6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EBFA02F-5C85-42D7-A5B3-7ADF5053B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6FB1A9-15F3-473F-838E-B60601FF9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BAE70BE-3746-4970-9178-99D56E5D8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A736DBF-4DCE-4955-859D-F5D37A59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212725</xdr:colOff>
      <xdr:row>9</xdr:row>
      <xdr:rowOff>47625</xdr:rowOff>
    </xdr:from>
    <xdr:to>
      <xdr:col>15</xdr:col>
      <xdr:colOff>323850</xdr:colOff>
      <xdr:row>18</xdr:row>
      <xdr:rowOff>114300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60A99D66-1B16-2F48-E08C-3EC8493BE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577850</xdr:colOff>
      <xdr:row>6</xdr:row>
      <xdr:rowOff>342900</xdr:rowOff>
    </xdr:from>
    <xdr:to>
      <xdr:col>29</xdr:col>
      <xdr:colOff>203200</xdr:colOff>
      <xdr:row>26</xdr:row>
      <xdr:rowOff>82550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6110CEE4-0D90-ED3A-26AC-5082D98FC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139700</xdr:colOff>
      <xdr:row>12</xdr:row>
      <xdr:rowOff>28575</xdr:rowOff>
    </xdr:from>
    <xdr:to>
      <xdr:col>43</xdr:col>
      <xdr:colOff>523875</xdr:colOff>
      <xdr:row>36</xdr:row>
      <xdr:rowOff>28575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EAA6361E-DDC1-35AA-1814-F284FEA26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8BF1B5C-4F02-414D-8B7D-B576B7F90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3B1117B-4840-48EB-9029-0D35F58EC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114B03A-ABF6-6131-C473-18AEBF31B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85725</xdr:colOff>
      <xdr:row>3</xdr:row>
      <xdr:rowOff>28575</xdr:rowOff>
    </xdr:from>
    <xdr:to>
      <xdr:col>17</xdr:col>
      <xdr:colOff>2676525</xdr:colOff>
      <xdr:row>22</xdr:row>
      <xdr:rowOff>73025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1001CBC-6E8E-7CC9-FDA8-18A0A290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114300</xdr:colOff>
      <xdr:row>3</xdr:row>
      <xdr:rowOff>38100</xdr:rowOff>
    </xdr:from>
    <xdr:to>
      <xdr:col>22</xdr:col>
      <xdr:colOff>2876550</xdr:colOff>
      <xdr:row>22</xdr:row>
      <xdr:rowOff>82550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F2C4AC5-D94F-95E6-BB3B-56CA8063C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3251200</xdr:colOff>
      <xdr:row>3</xdr:row>
      <xdr:rowOff>47625</xdr:rowOff>
    </xdr:from>
    <xdr:to>
      <xdr:col>34</xdr:col>
      <xdr:colOff>596900</xdr:colOff>
      <xdr:row>22</xdr:row>
      <xdr:rowOff>92075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71F5870-5A77-ED39-F452-A7C71520A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D5DA950-FA66-4816-9669-FA3658B1C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2C9B51E-A583-4D05-974E-7125430BC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92930B5-5B8C-7FB8-0446-E5CEC22D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F53866B-E55C-EEAE-0A31-66C0B4903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44450</xdr:colOff>
      <xdr:row>3</xdr:row>
      <xdr:rowOff>28575</xdr:rowOff>
    </xdr:from>
    <xdr:to>
      <xdr:col>35</xdr:col>
      <xdr:colOff>228600</xdr:colOff>
      <xdr:row>22</xdr:row>
      <xdr:rowOff>73025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31807AA-54E6-6407-F887-2D71FCB19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000CAA9-B49D-4A92-ADEF-3207B0BC5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71123C3-C5B4-42DD-ABE8-2429EC1E1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F7F9B20-E841-717A-9923-C5501CA3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164F778-F4CE-F865-EE4B-3DD8920C1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EFC1AB5F-C147-7163-2AF7-653BB9DF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812A5F2-4FDE-0A36-30FB-4A82C6FD1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22225</xdr:colOff>
      <xdr:row>3</xdr:row>
      <xdr:rowOff>0</xdr:rowOff>
    </xdr:from>
    <xdr:to>
      <xdr:col>24</xdr:col>
      <xdr:colOff>2603500</xdr:colOff>
      <xdr:row>19</xdr:row>
      <xdr:rowOff>57150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4D9810D-165D-14AA-E75C-97DBEDCF7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79D1CC5-39BE-543F-AD10-E2D9649AE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81D569B-06EA-A57B-C9D0-DD217BF4E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5DD940C-670C-3311-31B4-91AC6F6EE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111125</xdr:colOff>
      <xdr:row>1</xdr:row>
      <xdr:rowOff>142875</xdr:rowOff>
    </xdr:from>
    <xdr:to>
      <xdr:col>19</xdr:col>
      <xdr:colOff>2863850</xdr:colOff>
      <xdr:row>18</xdr:row>
      <xdr:rowOff>47625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BE5CAA3-7519-962F-2FA6-62820A425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76200</xdr:colOff>
      <xdr:row>3</xdr:row>
      <xdr:rowOff>38100</xdr:rowOff>
    </xdr:from>
    <xdr:to>
      <xdr:col>24</xdr:col>
      <xdr:colOff>2828925</xdr:colOff>
      <xdr:row>19</xdr:row>
      <xdr:rowOff>95250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8669821-CA41-FDCD-1480-785FBEC10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22225</xdr:colOff>
      <xdr:row>3</xdr:row>
      <xdr:rowOff>76200</xdr:rowOff>
    </xdr:from>
    <xdr:to>
      <xdr:col>49</xdr:col>
      <xdr:colOff>2641600</xdr:colOff>
      <xdr:row>19</xdr:row>
      <xdr:rowOff>133350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ADB45DF-856C-4873-59A3-BF3DF93BD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34925</xdr:colOff>
      <xdr:row>3</xdr:row>
      <xdr:rowOff>76200</xdr:rowOff>
    </xdr:from>
    <xdr:to>
      <xdr:col>59</xdr:col>
      <xdr:colOff>2654300</xdr:colOff>
      <xdr:row>19</xdr:row>
      <xdr:rowOff>133350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F813976-7DB3-078C-6009-9E9C907CB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41BBB67-C70E-21B5-8009-D88AACD5E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8EF4F75-23DC-7EE6-EE6A-AD7FE728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0F1D863-3716-58B5-3986-5A585B631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527E0EA-BAB0-4617-5325-6951A5437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XjYiua+biHTaROJI1E0TKrUqTn3vYolyuca/X6QkiyF/gg5RJmCUb8+fZNhtokuxzlJwm/LoXKb1BtO3oYgaUA==" saltValue="5lGjPJCuSMyKW+lBFC+6Z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5</v>
      </c>
      <c r="D5" s="12">
        <v>1</v>
      </c>
      <c r="E5" s="22">
        <v>4</v>
      </c>
    </row>
    <row r="6" spans="1:5" x14ac:dyDescent="0.25">
      <c r="A6" s="20" t="s">
        <v>1205</v>
      </c>
      <c r="B6" s="15"/>
      <c r="C6" s="12">
        <v>71</v>
      </c>
      <c r="D6" s="12">
        <v>48</v>
      </c>
      <c r="E6" s="22">
        <v>19</v>
      </c>
    </row>
    <row r="7" spans="1:5" x14ac:dyDescent="0.25">
      <c r="A7" s="20" t="s">
        <v>1206</v>
      </c>
      <c r="B7" s="15"/>
      <c r="C7" s="16"/>
      <c r="D7" s="16"/>
      <c r="E7" s="21"/>
    </row>
    <row r="8" spans="1:5" x14ac:dyDescent="0.25">
      <c r="A8" s="20" t="s">
        <v>1207</v>
      </c>
      <c r="B8" s="15"/>
      <c r="C8" s="12">
        <v>2</v>
      </c>
      <c r="D8" s="12">
        <v>0</v>
      </c>
      <c r="E8" s="22">
        <v>2</v>
      </c>
    </row>
    <row r="9" spans="1:5" x14ac:dyDescent="0.25">
      <c r="A9" s="20" t="s">
        <v>615</v>
      </c>
      <c r="B9" s="15"/>
      <c r="C9" s="12">
        <v>9</v>
      </c>
      <c r="D9" s="12">
        <v>4</v>
      </c>
      <c r="E9" s="22">
        <v>4</v>
      </c>
    </row>
    <row r="10" spans="1:5" x14ac:dyDescent="0.25">
      <c r="A10" s="20" t="s">
        <v>1208</v>
      </c>
      <c r="B10" s="15"/>
      <c r="C10" s="12">
        <v>1</v>
      </c>
      <c r="D10" s="12">
        <v>0</v>
      </c>
      <c r="E10" s="22">
        <v>0</v>
      </c>
    </row>
    <row r="11" spans="1:5" x14ac:dyDescent="0.25">
      <c r="A11" s="203" t="s">
        <v>956</v>
      </c>
      <c r="B11" s="204"/>
      <c r="C11" s="29">
        <v>88</v>
      </c>
      <c r="D11" s="29">
        <v>53</v>
      </c>
      <c r="E11" s="29">
        <v>29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3" t="s">
        <v>956</v>
      </c>
      <c r="B17" s="204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2</v>
      </c>
    </row>
    <row r="22" spans="1:3" x14ac:dyDescent="0.25">
      <c r="A22" s="20" t="s">
        <v>1205</v>
      </c>
      <c r="B22" s="15"/>
      <c r="C22" s="22">
        <v>61</v>
      </c>
    </row>
    <row r="23" spans="1:3" x14ac:dyDescent="0.25">
      <c r="A23" s="20" t="s">
        <v>1206</v>
      </c>
      <c r="B23" s="15"/>
      <c r="C23" s="22">
        <v>16</v>
      </c>
    </row>
    <row r="24" spans="1:3" x14ac:dyDescent="0.25">
      <c r="A24" s="20" t="s">
        <v>1207</v>
      </c>
      <c r="B24" s="15"/>
      <c r="C24" s="22">
        <v>27</v>
      </c>
    </row>
    <row r="25" spans="1:3" x14ac:dyDescent="0.25">
      <c r="A25" s="20" t="s">
        <v>615</v>
      </c>
      <c r="B25" s="15"/>
      <c r="C25" s="22">
        <v>17</v>
      </c>
    </row>
    <row r="26" spans="1:3" x14ac:dyDescent="0.25">
      <c r="A26" s="20" t="s">
        <v>1208</v>
      </c>
      <c r="B26" s="15"/>
      <c r="C26" s="22">
        <v>16</v>
      </c>
    </row>
    <row r="27" spans="1:3" x14ac:dyDescent="0.25">
      <c r="A27" s="203" t="s">
        <v>956</v>
      </c>
      <c r="B27" s="204"/>
      <c r="C27" s="29">
        <v>139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4</v>
      </c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127</v>
      </c>
    </row>
    <row r="34" spans="1:3" x14ac:dyDescent="0.25">
      <c r="A34" s="20" t="s">
        <v>1147</v>
      </c>
      <c r="B34" s="15"/>
      <c r="C34" s="22">
        <v>9</v>
      </c>
    </row>
    <row r="35" spans="1:3" x14ac:dyDescent="0.25">
      <c r="A35" s="20" t="s">
        <v>1215</v>
      </c>
      <c r="B35" s="15"/>
      <c r="C35" s="22">
        <v>42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3" t="s">
        <v>956</v>
      </c>
      <c r="B40" s="204"/>
      <c r="C40" s="29">
        <v>182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2">
        <v>28</v>
      </c>
    </row>
    <row r="46" spans="1:3" x14ac:dyDescent="0.25">
      <c r="A46" s="20" t="s">
        <v>1206</v>
      </c>
      <c r="B46" s="15"/>
      <c r="C46" s="22">
        <v>2</v>
      </c>
    </row>
    <row r="47" spans="1:3" x14ac:dyDescent="0.25">
      <c r="A47" s="20" t="s">
        <v>1207</v>
      </c>
      <c r="B47" s="15"/>
      <c r="C47" s="22">
        <v>8</v>
      </c>
    </row>
    <row r="48" spans="1:3" x14ac:dyDescent="0.25">
      <c r="A48" s="20" t="s">
        <v>615</v>
      </c>
      <c r="B48" s="15"/>
      <c r="C48" s="22">
        <v>3</v>
      </c>
    </row>
    <row r="49" spans="1:3" x14ac:dyDescent="0.25">
      <c r="A49" s="20" t="s">
        <v>1208</v>
      </c>
      <c r="B49" s="15"/>
      <c r="C49" s="22">
        <v>4</v>
      </c>
    </row>
    <row r="50" spans="1:3" x14ac:dyDescent="0.25">
      <c r="A50" s="203" t="s">
        <v>956</v>
      </c>
      <c r="B50" s="204"/>
      <c r="C50" s="29">
        <v>46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9" t="s">
        <v>1204</v>
      </c>
      <c r="B53" s="11" t="s">
        <v>79</v>
      </c>
      <c r="C53" s="22">
        <v>1</v>
      </c>
    </row>
    <row r="54" spans="1:3" x14ac:dyDescent="0.25">
      <c r="A54" s="191"/>
      <c r="B54" s="11" t="s">
        <v>82</v>
      </c>
      <c r="C54" s="22">
        <v>0</v>
      </c>
    </row>
    <row r="55" spans="1:3" x14ac:dyDescent="0.25">
      <c r="A55" s="189" t="s">
        <v>1205</v>
      </c>
      <c r="B55" s="11" t="s">
        <v>79</v>
      </c>
      <c r="C55" s="22">
        <v>45</v>
      </c>
    </row>
    <row r="56" spans="1:3" x14ac:dyDescent="0.25">
      <c r="A56" s="191"/>
      <c r="B56" s="11" t="s">
        <v>82</v>
      </c>
      <c r="C56" s="22">
        <v>2</v>
      </c>
    </row>
    <row r="57" spans="1:3" x14ac:dyDescent="0.25">
      <c r="A57" s="189" t="s">
        <v>1206</v>
      </c>
      <c r="B57" s="11" t="s">
        <v>79</v>
      </c>
      <c r="C57" s="22">
        <v>0</v>
      </c>
    </row>
    <row r="58" spans="1:3" x14ac:dyDescent="0.25">
      <c r="A58" s="191"/>
      <c r="B58" s="11" t="s">
        <v>82</v>
      </c>
      <c r="C58" s="22">
        <v>0</v>
      </c>
    </row>
    <row r="59" spans="1:3" x14ac:dyDescent="0.25">
      <c r="A59" s="189" t="s">
        <v>1207</v>
      </c>
      <c r="B59" s="11" t="s">
        <v>79</v>
      </c>
      <c r="C59" s="22">
        <v>3</v>
      </c>
    </row>
    <row r="60" spans="1:3" x14ac:dyDescent="0.25">
      <c r="A60" s="191"/>
      <c r="B60" s="11" t="s">
        <v>82</v>
      </c>
      <c r="C60" s="22">
        <v>1</v>
      </c>
    </row>
    <row r="61" spans="1:3" x14ac:dyDescent="0.25">
      <c r="A61" s="189" t="s">
        <v>615</v>
      </c>
      <c r="B61" s="11" t="s">
        <v>79</v>
      </c>
      <c r="C61" s="22">
        <v>2</v>
      </c>
    </row>
    <row r="62" spans="1:3" x14ac:dyDescent="0.25">
      <c r="A62" s="191"/>
      <c r="B62" s="11" t="s">
        <v>82</v>
      </c>
      <c r="C62" s="22">
        <v>2</v>
      </c>
    </row>
    <row r="63" spans="1:3" x14ac:dyDescent="0.25">
      <c r="A63" s="189" t="s">
        <v>1208</v>
      </c>
      <c r="B63" s="11" t="s">
        <v>79</v>
      </c>
      <c r="C63" s="22">
        <v>5</v>
      </c>
    </row>
    <row r="64" spans="1:3" x14ac:dyDescent="0.25">
      <c r="A64" s="191"/>
      <c r="B64" s="11" t="s">
        <v>82</v>
      </c>
      <c r="C64" s="22">
        <v>3</v>
      </c>
    </row>
    <row r="65" spans="1:3" x14ac:dyDescent="0.25">
      <c r="A65" s="203" t="s">
        <v>956</v>
      </c>
      <c r="B65" s="204"/>
      <c r="C65" s="29">
        <v>64</v>
      </c>
    </row>
    <row r="66" spans="1:3" x14ac:dyDescent="0.25">
      <c r="A66" s="17"/>
    </row>
  </sheetData>
  <sheetProtection algorithmName="SHA-512" hashValue="QiMAMMH14AEgkVRNhAW/lCOfiepbNNs4+JsbigzNSCmHzSkxVHLHvaBv9CacoDisaCssS9LEtcU2504HBAyDvQ==" saltValue="T0Yegc3/7UsAiiokNqEl6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2" t="s">
        <v>1222</v>
      </c>
      <c r="B5" s="32" t="s">
        <v>1223</v>
      </c>
      <c r="C5" s="12">
        <v>0</v>
      </c>
      <c r="D5" s="12">
        <v>1</v>
      </c>
      <c r="E5" s="12">
        <v>0</v>
      </c>
      <c r="F5" s="22">
        <v>1</v>
      </c>
    </row>
    <row r="6" spans="1:6" x14ac:dyDescent="0.25">
      <c r="A6" s="194"/>
      <c r="B6" s="32" t="s">
        <v>1224</v>
      </c>
      <c r="C6" s="12">
        <v>1</v>
      </c>
      <c r="D6" s="12">
        <v>0</v>
      </c>
      <c r="E6" s="12">
        <v>0</v>
      </c>
      <c r="F6" s="22">
        <v>0</v>
      </c>
    </row>
    <row r="7" spans="1:6" x14ac:dyDescent="0.25">
      <c r="A7" s="10" t="s">
        <v>1225</v>
      </c>
      <c r="B7" s="32" t="s">
        <v>1226</v>
      </c>
      <c r="C7" s="12">
        <v>0</v>
      </c>
      <c r="D7" s="12">
        <v>1</v>
      </c>
      <c r="E7" s="12">
        <v>0</v>
      </c>
      <c r="F7" s="22">
        <v>0</v>
      </c>
    </row>
    <row r="8" spans="1:6" ht="22.5" x14ac:dyDescent="0.25">
      <c r="A8" s="192" t="s">
        <v>1227</v>
      </c>
      <c r="B8" s="32" t="s">
        <v>1228</v>
      </c>
      <c r="C8" s="12">
        <v>3</v>
      </c>
      <c r="D8" s="12">
        <v>5</v>
      </c>
      <c r="E8" s="12">
        <v>2</v>
      </c>
      <c r="F8" s="22">
        <v>0</v>
      </c>
    </row>
    <row r="9" spans="1:6" x14ac:dyDescent="0.25">
      <c r="A9" s="193"/>
      <c r="B9" s="32" t="s">
        <v>1229</v>
      </c>
      <c r="C9" s="12">
        <v>0</v>
      </c>
      <c r="D9" s="12">
        <v>3</v>
      </c>
      <c r="E9" s="12">
        <v>0</v>
      </c>
      <c r="F9" s="22">
        <v>0</v>
      </c>
    </row>
    <row r="10" spans="1:6" ht="22.5" x14ac:dyDescent="0.25">
      <c r="A10" s="194"/>
      <c r="B10" s="32" t="s">
        <v>1230</v>
      </c>
      <c r="C10" s="12">
        <v>24</v>
      </c>
      <c r="D10" s="12">
        <v>12</v>
      </c>
      <c r="E10" s="12">
        <v>2</v>
      </c>
      <c r="F10" s="22">
        <v>0</v>
      </c>
    </row>
    <row r="11" spans="1:6" ht="22.5" x14ac:dyDescent="0.25">
      <c r="A11" s="192" t="s">
        <v>1231</v>
      </c>
      <c r="B11" s="32" t="s">
        <v>1232</v>
      </c>
      <c r="C11" s="12">
        <v>2</v>
      </c>
      <c r="D11" s="12">
        <v>0</v>
      </c>
      <c r="E11" s="12">
        <v>0</v>
      </c>
      <c r="F11" s="22">
        <v>1</v>
      </c>
    </row>
    <row r="12" spans="1:6" x14ac:dyDescent="0.25">
      <c r="A12" s="193"/>
      <c r="B12" s="32" t="s">
        <v>1233</v>
      </c>
      <c r="C12" s="12">
        <v>1</v>
      </c>
      <c r="D12" s="12">
        <v>1</v>
      </c>
      <c r="E12" s="12">
        <v>0</v>
      </c>
      <c r="F12" s="22">
        <v>0</v>
      </c>
    </row>
    <row r="13" spans="1:6" ht="22.5" x14ac:dyDescent="0.25">
      <c r="A13" s="194"/>
      <c r="B13" s="32" t="s">
        <v>1234</v>
      </c>
      <c r="C13" s="12">
        <v>1</v>
      </c>
      <c r="D13" s="12">
        <v>2</v>
      </c>
      <c r="E13" s="12">
        <v>2</v>
      </c>
      <c r="F13" s="22">
        <v>1</v>
      </c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25">
      <c r="A15" s="192" t="s">
        <v>1237</v>
      </c>
      <c r="B15" s="32" t="s">
        <v>1238</v>
      </c>
      <c r="C15" s="12">
        <v>83</v>
      </c>
      <c r="D15" s="12">
        <v>82</v>
      </c>
      <c r="E15" s="12">
        <v>6</v>
      </c>
      <c r="F15" s="22">
        <v>1</v>
      </c>
    </row>
    <row r="16" spans="1:6" x14ac:dyDescent="0.25">
      <c r="A16" s="193"/>
      <c r="B16" s="32" t="s">
        <v>1239</v>
      </c>
      <c r="C16" s="16"/>
      <c r="D16" s="16"/>
      <c r="E16" s="16"/>
      <c r="F16" s="21"/>
    </row>
    <row r="17" spans="1:6" x14ac:dyDescent="0.25">
      <c r="A17" s="193"/>
      <c r="B17" s="32" t="s">
        <v>1240</v>
      </c>
      <c r="C17" s="16"/>
      <c r="D17" s="16"/>
      <c r="E17" s="16"/>
      <c r="F17" s="21"/>
    </row>
    <row r="18" spans="1:6" x14ac:dyDescent="0.25">
      <c r="A18" s="193"/>
      <c r="B18" s="32" t="s">
        <v>1241</v>
      </c>
      <c r="C18" s="12">
        <v>1</v>
      </c>
      <c r="D18" s="12">
        <v>0</v>
      </c>
      <c r="E18" s="12">
        <v>0</v>
      </c>
      <c r="F18" s="22">
        <v>0</v>
      </c>
    </row>
    <row r="19" spans="1:6" ht="22.5" x14ac:dyDescent="0.25">
      <c r="A19" s="194"/>
      <c r="B19" s="32" t="s">
        <v>1242</v>
      </c>
      <c r="C19" s="12">
        <v>5</v>
      </c>
      <c r="D19" s="12">
        <v>0</v>
      </c>
      <c r="E19" s="12">
        <v>0</v>
      </c>
      <c r="F19" s="22">
        <v>0</v>
      </c>
    </row>
    <row r="20" spans="1:6" x14ac:dyDescent="0.25">
      <c r="A20" s="10" t="s">
        <v>1243</v>
      </c>
      <c r="B20" s="32" t="s">
        <v>1244</v>
      </c>
      <c r="C20" s="12">
        <v>1</v>
      </c>
      <c r="D20" s="12">
        <v>1</v>
      </c>
      <c r="E20" s="12">
        <v>0</v>
      </c>
      <c r="F20" s="22">
        <v>1</v>
      </c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3" t="s">
        <v>956</v>
      </c>
      <c r="B22" s="204"/>
      <c r="C22" s="29">
        <v>122</v>
      </c>
      <c r="D22" s="29">
        <v>108</v>
      </c>
      <c r="E22" s="29">
        <v>12</v>
      </c>
      <c r="F22" s="29">
        <v>5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3</v>
      </c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1080</v>
      </c>
      <c r="B27" s="15"/>
      <c r="C27" s="21"/>
    </row>
    <row r="28" spans="1:6" x14ac:dyDescent="0.25">
      <c r="A28" s="203" t="s">
        <v>956</v>
      </c>
      <c r="B28" s="204"/>
      <c r="C28" s="29">
        <v>3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4</v>
      </c>
    </row>
    <row r="33" spans="1:3" x14ac:dyDescent="0.25">
      <c r="A33" s="20" t="s">
        <v>1249</v>
      </c>
      <c r="B33" s="15"/>
      <c r="C33" s="22">
        <v>6</v>
      </c>
    </row>
    <row r="34" spans="1:3" x14ac:dyDescent="0.25">
      <c r="A34" s="20" t="s">
        <v>82</v>
      </c>
      <c r="B34" s="15"/>
      <c r="C34" s="22">
        <v>1</v>
      </c>
    </row>
    <row r="35" spans="1:3" x14ac:dyDescent="0.25">
      <c r="A35" s="203" t="s">
        <v>956</v>
      </c>
      <c r="B35" s="204"/>
      <c r="C35" s="29">
        <v>11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97</v>
      </c>
    </row>
    <row r="40" spans="1:3" x14ac:dyDescent="0.25">
      <c r="A40" s="20" t="s">
        <v>1252</v>
      </c>
      <c r="B40" s="15"/>
      <c r="C40" s="22">
        <v>6</v>
      </c>
    </row>
    <row r="41" spans="1:3" x14ac:dyDescent="0.25">
      <c r="A41" s="203" t="s">
        <v>956</v>
      </c>
      <c r="B41" s="204"/>
      <c r="C41" s="29">
        <v>103</v>
      </c>
    </row>
    <row r="42" spans="1:3" x14ac:dyDescent="0.25">
      <c r="A42" s="17"/>
    </row>
  </sheetData>
  <sheetProtection algorithmName="SHA-512" hashValue="Tl0aj3tnYuHOuoNb1o/8lFaqfJE7RHCO5Fvo3Blj3IDdbAFOMkr65YiAihAdRRmTtiltZEdPgKqBQxdcV+ymcw==" saltValue="5PDegmsOObLVt9T4y3bfZ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2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24</v>
      </c>
      <c r="D7" s="39">
        <v>0</v>
      </c>
      <c r="E7" s="39">
        <v>21</v>
      </c>
      <c r="F7" s="39">
        <v>0</v>
      </c>
      <c r="G7" s="39">
        <v>0</v>
      </c>
      <c r="H7" s="39">
        <v>13</v>
      </c>
      <c r="I7" s="39">
        <v>0</v>
      </c>
      <c r="J7" s="39">
        <v>1</v>
      </c>
      <c r="K7" s="39">
        <v>0</v>
      </c>
      <c r="L7" s="40">
        <v>0</v>
      </c>
    </row>
    <row r="8" spans="1:12" x14ac:dyDescent="0.25">
      <c r="A8" s="193"/>
      <c r="B8" s="32" t="s">
        <v>1266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2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4"/>
      <c r="B9" s="32" t="s">
        <v>1267</v>
      </c>
      <c r="C9" s="39">
        <v>0</v>
      </c>
      <c r="D9" s="39">
        <v>0</v>
      </c>
      <c r="E9" s="39">
        <v>1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8</v>
      </c>
      <c r="D12" s="39">
        <v>0</v>
      </c>
      <c r="E12" s="39">
        <v>6</v>
      </c>
      <c r="F12" s="39">
        <v>0</v>
      </c>
      <c r="G12" s="39">
        <v>0</v>
      </c>
      <c r="H12" s="39">
        <v>2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0</v>
      </c>
      <c r="D26" s="39">
        <v>0</v>
      </c>
      <c r="E26" s="39">
        <v>7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2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1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1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1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1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1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6</v>
      </c>
      <c r="D188" s="39">
        <v>0</v>
      </c>
      <c r="E188" s="39">
        <v>0</v>
      </c>
      <c r="F188" s="39">
        <v>0</v>
      </c>
      <c r="G188" s="39">
        <v>0</v>
      </c>
      <c r="H188" s="39">
        <v>1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3</v>
      </c>
      <c r="D189" s="39">
        <v>0</v>
      </c>
      <c r="E189" s="39">
        <v>5</v>
      </c>
      <c r="F189" s="39">
        <v>0</v>
      </c>
      <c r="G189" s="39">
        <v>0</v>
      </c>
      <c r="H189" s="39">
        <v>4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4</v>
      </c>
      <c r="D194" s="39">
        <v>0</v>
      </c>
      <c r="E194" s="39">
        <v>1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20</v>
      </c>
      <c r="D264" s="39">
        <v>0</v>
      </c>
      <c r="E264" s="39">
        <v>8</v>
      </c>
      <c r="F264" s="39">
        <v>0</v>
      </c>
      <c r="G264" s="39">
        <v>0</v>
      </c>
      <c r="H264" s="39">
        <v>7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1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1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1</v>
      </c>
      <c r="D273" s="39">
        <v>0</v>
      </c>
      <c r="E273" s="39">
        <v>1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7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3"/>
      <c r="B287" s="32" t="s">
        <v>926</v>
      </c>
      <c r="C287" s="39">
        <v>0</v>
      </c>
      <c r="D287" s="39">
        <v>0</v>
      </c>
      <c r="E287" s="39">
        <v>2</v>
      </c>
      <c r="F287" s="39">
        <v>0</v>
      </c>
      <c r="G287" s="39">
        <v>0</v>
      </c>
      <c r="H287" s="39">
        <v>2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4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5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1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0pjoDCkhYStbmLBVBs8bXbFpqU7Igad04w7pN4vqtT5mQraA7fUQcmSpr+Mfp1kPwbRnZDN31gbH54IQF6bRqg==" saltValue="/NsWlizc4aruWgjk4iqLR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3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3"/>
      <c r="B8" s="11" t="s">
        <v>1575</v>
      </c>
      <c r="C8" s="12">
        <v>29</v>
      </c>
      <c r="D8" s="12">
        <v>29</v>
      </c>
      <c r="E8" s="13">
        <v>0</v>
      </c>
    </row>
    <row r="9" spans="1:5" x14ac:dyDescent="0.25">
      <c r="A9" s="193"/>
      <c r="B9" s="11" t="s">
        <v>1576</v>
      </c>
      <c r="C9" s="12">
        <v>6</v>
      </c>
      <c r="D9" s="12">
        <v>1</v>
      </c>
      <c r="E9" s="13">
        <v>5</v>
      </c>
    </row>
    <row r="10" spans="1:5" x14ac:dyDescent="0.2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3"/>
      <c r="B11" s="11" t="s">
        <v>1578</v>
      </c>
      <c r="C11" s="12">
        <v>18</v>
      </c>
      <c r="D11" s="12">
        <v>12</v>
      </c>
      <c r="E11" s="13">
        <v>0.5</v>
      </c>
    </row>
    <row r="12" spans="1:5" x14ac:dyDescent="0.25">
      <c r="A12" s="193"/>
      <c r="B12" s="11" t="s">
        <v>1579</v>
      </c>
      <c r="C12" s="12">
        <v>1</v>
      </c>
      <c r="D12" s="12">
        <v>0</v>
      </c>
      <c r="E12" s="13">
        <v>1</v>
      </c>
    </row>
    <row r="13" spans="1:5" x14ac:dyDescent="0.25">
      <c r="A13" s="193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93"/>
      <c r="B14" s="11" t="s">
        <v>1581</v>
      </c>
      <c r="C14" s="12">
        <v>11</v>
      </c>
      <c r="D14" s="12">
        <v>3</v>
      </c>
      <c r="E14" s="13">
        <v>2.6666666666666701</v>
      </c>
    </row>
    <row r="15" spans="1:5" x14ac:dyDescent="0.2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4"/>
      <c r="B16" s="11" t="s">
        <v>111</v>
      </c>
      <c r="C16" s="12">
        <v>60</v>
      </c>
      <c r="D16" s="12">
        <v>61</v>
      </c>
      <c r="E16" s="13">
        <v>-1.63934426229508E-2</v>
      </c>
    </row>
    <row r="17" spans="1:1" x14ac:dyDescent="0.25">
      <c r="A17" s="17"/>
    </row>
  </sheetData>
  <sheetProtection algorithmName="SHA-512" hashValue="pJn1SEHPGfZKZDSHpU77MIPFIjP2Bt4de6u533ueHXS9sFBzy4ai+QOAyzX7TINwOy0ZlX5JYo/H0EUxngPr9Q==" saltValue="1zWD4AcDG9J5ls7LYIP9q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3</v>
      </c>
      <c r="D5" s="12">
        <v>4</v>
      </c>
      <c r="E5" s="13">
        <v>-0.25</v>
      </c>
    </row>
    <row r="6" spans="1:5" x14ac:dyDescent="0.25">
      <c r="A6" s="10" t="s">
        <v>1587</v>
      </c>
      <c r="B6" s="11" t="s">
        <v>1588</v>
      </c>
      <c r="C6" s="12">
        <v>3</v>
      </c>
      <c r="D6" s="16"/>
      <c r="E6" s="13">
        <v>0</v>
      </c>
    </row>
    <row r="7" spans="1:5" ht="22.5" x14ac:dyDescent="0.25">
      <c r="A7" s="10" t="s">
        <v>1589</v>
      </c>
      <c r="B7" s="11" t="s">
        <v>1590</v>
      </c>
      <c r="C7" s="16"/>
      <c r="D7" s="16"/>
      <c r="E7" s="13">
        <v>0</v>
      </c>
    </row>
    <row r="8" spans="1:5" ht="22.5" x14ac:dyDescent="0.25">
      <c r="A8" s="10" t="s">
        <v>1591</v>
      </c>
      <c r="B8" s="11" t="s">
        <v>1592</v>
      </c>
      <c r="C8" s="16"/>
      <c r="D8" s="16"/>
      <c r="E8" s="13">
        <v>0</v>
      </c>
    </row>
    <row r="9" spans="1:5" ht="22.5" x14ac:dyDescent="0.25">
      <c r="A9" s="10" t="s">
        <v>1593</v>
      </c>
      <c r="B9" s="11" t="s">
        <v>1594</v>
      </c>
      <c r="C9" s="16"/>
      <c r="D9" s="16"/>
      <c r="E9" s="13">
        <v>0</v>
      </c>
    </row>
    <row r="10" spans="1:5" ht="22.5" x14ac:dyDescent="0.25">
      <c r="A10" s="10" t="s">
        <v>1595</v>
      </c>
      <c r="B10" s="11" t="s">
        <v>1596</v>
      </c>
      <c r="C10" s="16"/>
      <c r="D10" s="16"/>
      <c r="E10" s="13">
        <v>0</v>
      </c>
    </row>
    <row r="11" spans="1:5" ht="22.5" x14ac:dyDescent="0.25">
      <c r="A11" s="10" t="s">
        <v>1597</v>
      </c>
      <c r="B11" s="15"/>
      <c r="C11" s="12">
        <v>16</v>
      </c>
      <c r="D11" s="12">
        <v>39</v>
      </c>
      <c r="E11" s="13">
        <v>-0.58974358974358998</v>
      </c>
    </row>
    <row r="12" spans="1:5" x14ac:dyDescent="0.25">
      <c r="A12" s="10" t="s">
        <v>1598</v>
      </c>
      <c r="B12" s="15"/>
      <c r="C12" s="16"/>
      <c r="D12" s="16"/>
      <c r="E12" s="13">
        <v>0</v>
      </c>
    </row>
    <row r="13" spans="1:5" x14ac:dyDescent="0.25">
      <c r="A13" s="192" t="s">
        <v>1599</v>
      </c>
      <c r="B13" s="11" t="s">
        <v>1600</v>
      </c>
      <c r="C13" s="16"/>
      <c r="D13" s="16"/>
      <c r="E13" s="13">
        <v>0</v>
      </c>
    </row>
    <row r="14" spans="1:5" x14ac:dyDescent="0.25">
      <c r="A14" s="194"/>
      <c r="B14" s="11" t="s">
        <v>1601</v>
      </c>
      <c r="C14" s="16"/>
      <c r="D14" s="16"/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9" t="s">
        <v>1603</v>
      </c>
      <c r="B17" s="11" t="s">
        <v>1604</v>
      </c>
      <c r="C17" s="16"/>
      <c r="D17" s="16"/>
      <c r="E17" s="21"/>
    </row>
    <row r="18" spans="1:5" x14ac:dyDescent="0.25">
      <c r="A18" s="190"/>
      <c r="B18" s="11" t="s">
        <v>1605</v>
      </c>
      <c r="C18" s="12">
        <v>78</v>
      </c>
      <c r="D18" s="12">
        <v>111</v>
      </c>
      <c r="E18" s="22">
        <v>22</v>
      </c>
    </row>
    <row r="19" spans="1:5" x14ac:dyDescent="0.25">
      <c r="A19" s="190"/>
      <c r="B19" s="11" t="s">
        <v>1606</v>
      </c>
      <c r="C19" s="16"/>
      <c r="D19" s="16"/>
      <c r="E19" s="21"/>
    </row>
    <row r="20" spans="1:5" x14ac:dyDescent="0.25">
      <c r="A20" s="190"/>
      <c r="B20" s="11" t="s">
        <v>1607</v>
      </c>
      <c r="C20" s="16"/>
      <c r="D20" s="16"/>
      <c r="E20" s="21"/>
    </row>
    <row r="21" spans="1:5" x14ac:dyDescent="0.25">
      <c r="A21" s="190"/>
      <c r="B21" s="11" t="s">
        <v>1608</v>
      </c>
      <c r="C21" s="16"/>
      <c r="D21" s="16"/>
      <c r="E21" s="21"/>
    </row>
    <row r="22" spans="1:5" x14ac:dyDescent="0.25">
      <c r="A22" s="190"/>
      <c r="B22" s="11" t="s">
        <v>983</v>
      </c>
      <c r="C22" s="12">
        <v>1375</v>
      </c>
      <c r="D22" s="12">
        <v>2734</v>
      </c>
      <c r="E22" s="22">
        <v>0</v>
      </c>
    </row>
    <row r="23" spans="1:5" x14ac:dyDescent="0.25">
      <c r="A23" s="190"/>
      <c r="B23" s="11" t="s">
        <v>1609</v>
      </c>
      <c r="C23" s="16"/>
      <c r="D23" s="16"/>
      <c r="E23" s="21"/>
    </row>
    <row r="24" spans="1:5" x14ac:dyDescent="0.25">
      <c r="A24" s="190"/>
      <c r="B24" s="11" t="s">
        <v>1610</v>
      </c>
      <c r="C24" s="16"/>
      <c r="D24" s="16"/>
      <c r="E24" s="21"/>
    </row>
    <row r="25" spans="1:5" x14ac:dyDescent="0.25">
      <c r="A25" s="190"/>
      <c r="B25" s="11" t="s">
        <v>1611</v>
      </c>
      <c r="C25" s="12">
        <v>7</v>
      </c>
      <c r="D25" s="12">
        <v>13</v>
      </c>
      <c r="E25" s="22">
        <v>0</v>
      </c>
    </row>
    <row r="26" spans="1:5" x14ac:dyDescent="0.25">
      <c r="A26" s="190"/>
      <c r="B26" s="11" t="s">
        <v>1612</v>
      </c>
      <c r="C26" s="12">
        <v>10</v>
      </c>
      <c r="D26" s="12">
        <v>23</v>
      </c>
      <c r="E26" s="22">
        <v>0</v>
      </c>
    </row>
    <row r="27" spans="1:5" x14ac:dyDescent="0.25">
      <c r="A27" s="190"/>
      <c r="B27" s="11" t="s">
        <v>1613</v>
      </c>
      <c r="C27" s="12">
        <v>3</v>
      </c>
      <c r="D27" s="12">
        <v>2</v>
      </c>
      <c r="E27" s="22">
        <v>8</v>
      </c>
    </row>
    <row r="28" spans="1:5" x14ac:dyDescent="0.25">
      <c r="A28" s="190"/>
      <c r="B28" s="11" t="s">
        <v>1614</v>
      </c>
      <c r="C28" s="12">
        <v>207</v>
      </c>
      <c r="D28" s="12">
        <v>91</v>
      </c>
      <c r="E28" s="22">
        <v>166</v>
      </c>
    </row>
    <row r="29" spans="1:5" x14ac:dyDescent="0.25">
      <c r="A29" s="190"/>
      <c r="B29" s="11" t="s">
        <v>1615</v>
      </c>
      <c r="C29" s="12">
        <v>48</v>
      </c>
      <c r="D29" s="12">
        <v>25</v>
      </c>
      <c r="E29" s="22">
        <v>50</v>
      </c>
    </row>
    <row r="30" spans="1:5" x14ac:dyDescent="0.25">
      <c r="A30" s="191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Eazxd74uGAqBLB9yY22EqUW7e7wZF3MpHJGK2XkV17RnXZ6PiQ46CkbW6AjwnSTjZt5mD8Ks+W/FvMQ4sNDdOw==" saltValue="WYZpkPj6pvpdv85md/21T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C6320-525C-45BB-8599-0FCCDFABBDBA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27876</v>
      </c>
      <c r="D7" s="119">
        <f>SUM(DatosGenerales!C15:C19)</f>
        <v>3410</v>
      </c>
      <c r="E7" s="118">
        <f>SUM(DatosGenerales!C12:C14)</f>
        <v>25811</v>
      </c>
      <c r="I7" s="120">
        <f>DatosGenerales!C31</f>
        <v>3289</v>
      </c>
      <c r="J7" s="119">
        <f>DatosGenerales!C32</f>
        <v>293</v>
      </c>
      <c r="K7" s="118">
        <f>SUM(DatosGenerales!C33:C34)</f>
        <v>259</v>
      </c>
      <c r="L7" s="119">
        <f>DatosGenerales!C36</f>
        <v>2307</v>
      </c>
      <c r="M7" s="118">
        <f>DatosGenerales!C95</f>
        <v>1698</v>
      </c>
      <c r="N7" s="121">
        <f>L7-M7</f>
        <v>609</v>
      </c>
      <c r="O7" s="121"/>
      <c r="Q7" s="120">
        <f>DatosGenerales!C36</f>
        <v>2307</v>
      </c>
      <c r="R7" s="119">
        <f>DatosGenerales!C49</f>
        <v>2092</v>
      </c>
      <c r="S7" s="119">
        <f>DatosGenerales!C50</f>
        <v>96</v>
      </c>
      <c r="T7" s="119">
        <f>DatosGenerales!C62</f>
        <v>41</v>
      </c>
      <c r="U7" s="119">
        <f>DatosGenerales!C78</f>
        <v>1</v>
      </c>
      <c r="V7" s="122">
        <f>SUM(Q7:U7)</f>
        <v>4537</v>
      </c>
      <c r="Z7" s="120">
        <f>SUM(DatosGenerales!C106,DatosGenerales!C107,DatosGenerales!C109)</f>
        <v>1296</v>
      </c>
      <c r="AA7" s="119">
        <f>SUM(DatosGenerales!C108,DatosGenerales!C110)</f>
        <v>772</v>
      </c>
      <c r="AB7" s="119">
        <f>DatosGenerales!C106</f>
        <v>703</v>
      </c>
      <c r="AC7" s="122">
        <f>DatosGenerales!C107</f>
        <v>385</v>
      </c>
      <c r="AH7" s="120">
        <f>SUM(DatosGenerales!C115,DatosGenerales!C116,DatosGenerales!C118)</f>
        <v>91</v>
      </c>
      <c r="AI7" s="119">
        <f>SUM(DatosGenerales!C117,DatosGenerales!C119)</f>
        <v>43</v>
      </c>
      <c r="AJ7" s="119">
        <f>DatosGenerales!C115</f>
        <v>49</v>
      </c>
      <c r="AK7" s="122">
        <f>DatosGenerales!C116</f>
        <v>36</v>
      </c>
      <c r="AP7" s="120">
        <f>SUM(DatosGenerales!C135:C136)</f>
        <v>82</v>
      </c>
      <c r="AQ7" s="119">
        <f>SUM(DatosGenerales!C137:C138)</f>
        <v>0</v>
      </c>
      <c r="AR7" s="122">
        <f>SUM(DatosGenerales!C139:C140)</f>
        <v>20</v>
      </c>
      <c r="AV7" s="120">
        <f>DatosGenerales!C145</f>
        <v>10</v>
      </c>
      <c r="AW7" s="119">
        <f>DatosGenerales!C146</f>
        <v>248</v>
      </c>
      <c r="AX7" s="119">
        <f>DatosGenerales!C147</f>
        <v>20</v>
      </c>
      <c r="AY7" s="119">
        <f>DatosGenerales!C148</f>
        <v>2</v>
      </c>
      <c r="AZ7" s="119">
        <f>DatosGenerales!C149</f>
        <v>48</v>
      </c>
      <c r="BA7" s="122">
        <f>DatosGenerales!C150</f>
        <v>2</v>
      </c>
      <c r="BE7" s="120">
        <f>DatosGenerales!C151</f>
        <v>143</v>
      </c>
      <c r="BF7" s="119">
        <f>DatosGenerales!C152</f>
        <v>182</v>
      </c>
      <c r="BG7" s="122">
        <f>DatosGenerales!C154</f>
        <v>64</v>
      </c>
      <c r="BK7" s="120">
        <f>SUM(DatosGenerales!C297:C311)</f>
        <v>2713</v>
      </c>
      <c r="BL7" s="119">
        <f>SUM(DatosGenerales!C294:C296)</f>
        <v>23</v>
      </c>
      <c r="BM7" s="119">
        <f>SUM(DatosGenerales!C312:C344)</f>
        <v>274</v>
      </c>
      <c r="BN7" s="119">
        <f>SUM(DatosGenerales!C289)</f>
        <v>2</v>
      </c>
      <c r="BO7" s="119">
        <f>SUM(DatosGenerales!C356:C364)</f>
        <v>16</v>
      </c>
      <c r="BP7" s="119">
        <f>SUM(DatosGenerales!C286:C288)</f>
        <v>2</v>
      </c>
      <c r="BQ7" s="119">
        <f>SUM(DatosGenerales!C345:C355)</f>
        <v>4</v>
      </c>
      <c r="BR7" s="119">
        <f>SUM(DatosGenerales!C290:C292)</f>
        <v>30</v>
      </c>
      <c r="BS7" s="122">
        <f>SUM(DatosGenerales!C283:C285)</f>
        <v>15</v>
      </c>
      <c r="BT7" s="122">
        <f>SUM(DatosGenerales!C293)</f>
        <v>0</v>
      </c>
      <c r="BU7" s="122">
        <f>SUM(DatosGenerales!C365:C377)</f>
        <v>20</v>
      </c>
      <c r="BY7" s="120">
        <f>DatosGenerales!C246</f>
        <v>3</v>
      </c>
      <c r="BZ7" s="119">
        <f>DatosGenerales!C247</f>
        <v>1</v>
      </c>
      <c r="CA7" s="122">
        <f>DatosGenerales!C248</f>
        <v>39</v>
      </c>
      <c r="CF7" s="120">
        <f>DatosDiscapacidad!C5</f>
        <v>3</v>
      </c>
      <c r="CG7" s="122">
        <f>DatosDiscapacidad!C11</f>
        <v>16</v>
      </c>
      <c r="CM7" s="120">
        <f>DatosGenerales!C40</f>
        <v>4017</v>
      </c>
      <c r="CN7" s="122">
        <f>DatosGenerales!C41</f>
        <v>1939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728</v>
      </c>
      <c r="BL53" s="130">
        <f>SUM(DatosGenerales!C311,DatosGenerales!C300,DatosGenerales!C309)</f>
        <v>812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33</v>
      </c>
      <c r="BL66" s="130">
        <f>SUM(DatosGenerales!C299:C300)</f>
        <v>781</v>
      </c>
      <c r="BM66" s="130">
        <f>SUM(DatosGenerales!C308:C309)</f>
        <v>726</v>
      </c>
      <c r="BN66" s="130"/>
      <c r="BO66" s="117"/>
      <c r="BP66" s="117"/>
      <c r="BQ66" s="117"/>
      <c r="BR66" s="117"/>
      <c r="BS66" s="117"/>
    </row>
  </sheetData>
  <sheetProtection algorithmName="SHA-512" hashValue="OJ+DGSOP8HHnH+GSPn53pzyuCgKtuj0gIVmNTYnVydhcFZHDsh7kFKooDfItln4GVVymvMq9DzGWJqdgK3oJxA==" saltValue="uVWV1hrpY8c8UCSl+J2CA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0574-BA31-4B45-AE69-A89FF3BC91B4}">
  <sheetPr codeName="Hoja17"/>
  <dimension ref="A1:BI25"/>
  <sheetViews>
    <sheetView showGridLines="0" showRowColHeaders="0" workbookViewId="0">
      <selection activeCell="BC20" sqref="BC20"/>
    </sheetView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YMqizusT7FthvpVQuyF08I7WDedtIgGKZEehXkKG77CSHrc2hWSY/6l8uuKnBXN+mkbK4Jz5BmouJHTDYVL4aQ==" saltValue="pN9pSmwyGnsRaaP4fYxhg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C285-2CD7-43A2-B39C-9EF9D5053E2A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2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30"/>
      <c r="D8" s="146">
        <f>DatosMenores!C65</f>
        <v>855</v>
      </c>
      <c r="E8" s="146">
        <f>DatosMenores!C66</f>
        <v>33</v>
      </c>
      <c r="F8" s="147">
        <f>DatosMenores!C67</f>
        <v>372</v>
      </c>
      <c r="G8" s="148">
        <f>DatosMenores!C68</f>
        <v>45</v>
      </c>
      <c r="H8" s="105"/>
      <c r="I8" s="101"/>
      <c r="L8" s="118">
        <f>DatosMenores!C55</f>
        <v>13</v>
      </c>
      <c r="M8" s="119">
        <f>DatosMenores!C56</f>
        <v>67</v>
      </c>
      <c r="N8" s="119">
        <f>DatosMenores!C57</f>
        <v>115</v>
      </c>
      <c r="O8" s="119">
        <f>DatosMenores!C58</f>
        <v>5</v>
      </c>
      <c r="P8" s="118">
        <f>DatosMenores!C59</f>
        <v>0</v>
      </c>
      <c r="Q8" s="119">
        <f>DatosMenores!C60</f>
        <v>17</v>
      </c>
      <c r="R8" s="118">
        <f>DatosMenores!C61</f>
        <v>0</v>
      </c>
      <c r="U8" s="118">
        <f>DatosMenores!C33</f>
        <v>232</v>
      </c>
      <c r="V8" s="119">
        <f>SUM(DatosMenores!C34:C37)</f>
        <v>22</v>
      </c>
      <c r="W8" s="119">
        <f>DatosMenores!C38</f>
        <v>12</v>
      </c>
      <c r="X8" s="119">
        <f>DatosMenores!C39</f>
        <v>91</v>
      </c>
      <c r="Y8" s="119">
        <f>DatosMenores!C40</f>
        <v>45</v>
      </c>
      <c r="Z8" s="119">
        <f>DatosMenores!D41</f>
        <v>0</v>
      </c>
      <c r="AA8" s="119">
        <f>DatosMenores!C42</f>
        <v>0</v>
      </c>
      <c r="AB8" s="119">
        <f>DatosMenores!C43</f>
        <v>3</v>
      </c>
      <c r="AC8" s="119">
        <f>DatosMenores!C44</f>
        <v>11</v>
      </c>
      <c r="AD8" s="119">
        <f>DatosMenores!C45</f>
        <v>17</v>
      </c>
      <c r="AE8" s="118">
        <f>DatosMenores!C46</f>
        <v>12</v>
      </c>
      <c r="AG8" s="103"/>
      <c r="AI8" s="120">
        <f>DatosMenores!C7</f>
        <v>1</v>
      </c>
      <c r="AJ8" s="119">
        <f>DatosMenores!C8</f>
        <v>124</v>
      </c>
      <c r="AK8" s="119">
        <f>DatosMenores!C9</f>
        <v>13</v>
      </c>
      <c r="AL8" s="119">
        <f>DatosMenores!C10</f>
        <v>0</v>
      </c>
      <c r="AM8" s="119">
        <f>DatosMenores!C11</f>
        <v>14</v>
      </c>
      <c r="AN8" s="118">
        <f>DatosMenores!C12</f>
        <v>21</v>
      </c>
      <c r="AO8" s="119">
        <f>DatosMenores!C13</f>
        <v>27</v>
      </c>
      <c r="AP8" s="119">
        <f>DatosMenores!C14</f>
        <v>22</v>
      </c>
      <c r="AQ8" s="118">
        <f>DatosMenores!C15</f>
        <v>9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24</v>
      </c>
      <c r="BG8" s="119">
        <f>DatosMenores!C107</f>
        <v>49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1</v>
      </c>
      <c r="BL8" s="119">
        <f>DatosMenores!C112</f>
        <v>143</v>
      </c>
      <c r="BM8" s="105"/>
    </row>
    <row r="9" spans="1:65" ht="21" x14ac:dyDescent="0.2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423</v>
      </c>
      <c r="AU9" s="148">
        <f>DatosMenores!C87</f>
        <v>1248</v>
      </c>
      <c r="AV9" s="148">
        <f>DatosMenores!C88</f>
        <v>0</v>
      </c>
      <c r="AW9" s="148">
        <f>DatosMenores!C89</f>
        <v>12</v>
      </c>
      <c r="AX9" s="148">
        <f>DatosMenores!C90</f>
        <v>141</v>
      </c>
      <c r="AY9" s="148">
        <f>DatosMenores!C91</f>
        <v>999</v>
      </c>
      <c r="AZ9" s="148">
        <f>DatosMenores!C92</f>
        <v>0</v>
      </c>
      <c r="BA9" s="148">
        <f>DatosMenores!C93</f>
        <v>0</v>
      </c>
      <c r="BB9" s="148">
        <f>DatosMenores!C94</f>
        <v>35</v>
      </c>
      <c r="BC9" s="148">
        <f>DatosMenores!C95</f>
        <v>2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20"/>
      <c r="D10" s="152">
        <f>DatosMenores!C69</f>
        <v>0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2</v>
      </c>
      <c r="AJ11" s="119">
        <f>DatosMenores!C17</f>
        <v>1</v>
      </c>
      <c r="AK11" s="119">
        <f>DatosMenores!C18</f>
        <v>19</v>
      </c>
      <c r="AL11" s="119">
        <f>DatosMenores!C19</f>
        <v>44</v>
      </c>
      <c r="AM11" s="119">
        <f>DatosMenores!C20</f>
        <v>19</v>
      </c>
      <c r="AN11" s="119">
        <f>DatosMenores!C21</f>
        <v>0</v>
      </c>
      <c r="AO11" s="119">
        <f>DatosMenores!C23</f>
        <v>1</v>
      </c>
      <c r="AP11" s="119">
        <f>DatosMenores!C24</f>
        <v>0</v>
      </c>
      <c r="AQ11" s="119">
        <f>DatosMenores!C25</f>
        <v>11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21" x14ac:dyDescent="0.2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25">
      <c r="C13" s="223"/>
      <c r="D13" s="155">
        <f>DatosMenores!C72</f>
        <v>508</v>
      </c>
      <c r="E13" s="156">
        <f>DatosMenores!C73</f>
        <v>120</v>
      </c>
      <c r="F13" s="122">
        <f>DatosMenores!C74</f>
        <v>10</v>
      </c>
      <c r="G13" s="122">
        <f>DatosMenores!C75</f>
        <v>211</v>
      </c>
      <c r="H13" s="157">
        <f>DatosMenores!C76</f>
        <v>238</v>
      </c>
      <c r="AT13" s="148">
        <f>DatosMenores!C96</f>
        <v>2</v>
      </c>
      <c r="AU13" s="148">
        <f>DatosMenores!C97</f>
        <v>6</v>
      </c>
      <c r="AV13" s="148">
        <f>DatosMenores!C98</f>
        <v>5</v>
      </c>
      <c r="AW13" s="148">
        <f>DatosMenores!C99</f>
        <v>5</v>
      </c>
      <c r="AX13" s="148">
        <f>DatosMenores!C100</f>
        <v>14</v>
      </c>
      <c r="AY13" s="148">
        <f>DatosMenores!C101</f>
        <v>0</v>
      </c>
    </row>
  </sheetData>
  <sheetProtection algorithmName="SHA-512" hashValue="T97mvOOuhuW7H6w1MGHteVbrZQ/fs5tE6hG1TJaN4P35EJ60mUbw0FWPMK7Pp3lp5MXzL3XnlVjP06vUsK17pg==" saltValue="/m4u7yAb60+eKlMjris60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7862-7EF2-4D6C-B42E-0557629ED350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25</v>
      </c>
      <c r="F4" s="167" t="s">
        <v>1830</v>
      </c>
      <c r="G4" s="169">
        <f>DatosViolenciaDoméstica!E67</f>
        <v>13</v>
      </c>
      <c r="H4" s="170"/>
    </row>
    <row r="5" spans="1:30" x14ac:dyDescent="0.2">
      <c r="C5" s="167" t="s">
        <v>13</v>
      </c>
      <c r="D5" s="168">
        <f>DatosViolenciaDoméstica!C6</f>
        <v>275</v>
      </c>
      <c r="F5" s="167" t="s">
        <v>1831</v>
      </c>
      <c r="G5" s="171">
        <f>DatosViolenciaDoméstica!F67</f>
        <v>52</v>
      </c>
      <c r="H5" s="170"/>
    </row>
    <row r="6" spans="1:30" x14ac:dyDescent="0.2">
      <c r="C6" s="167" t="s">
        <v>1832</v>
      </c>
      <c r="D6" s="168">
        <f>DatosViolenciaDoméstica!C7</f>
        <v>33</v>
      </c>
    </row>
    <row r="7" spans="1:30" x14ac:dyDescent="0.2">
      <c r="C7" s="167" t="s">
        <v>60</v>
      </c>
      <c r="D7" s="168">
        <f>DatosViolenciaDoméstica!C8</f>
        <v>1</v>
      </c>
    </row>
    <row r="8" spans="1:30" x14ac:dyDescent="0.2">
      <c r="C8" s="167" t="s">
        <v>1833</v>
      </c>
      <c r="D8" s="168">
        <f>DatosViolenciaDoméstica!C9</f>
        <v>3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0oidEpxqkVK1HOlPKRcbKALp6bn+uNeuXiFilzNvTzyobdK/wANjGnXSnKU01/ebIM4/rAFggdinix/zWdOe8Q==" saltValue="zyVnIMYjtJ6yrI4HGMqd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9133-D504-481D-97F2-8F7A1D934173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1305</v>
      </c>
      <c r="F4" s="167" t="s">
        <v>1830</v>
      </c>
      <c r="G4" s="169">
        <f>DatosViolenciaGénero!E82</f>
        <v>165</v>
      </c>
      <c r="H4" s="170"/>
    </row>
    <row r="5" spans="1:30" x14ac:dyDescent="0.2">
      <c r="C5" s="167" t="s">
        <v>40</v>
      </c>
      <c r="D5" s="168">
        <f>DatosViolenciaGénero!C5</f>
        <v>1555</v>
      </c>
      <c r="F5" s="167" t="s">
        <v>1831</v>
      </c>
      <c r="G5" s="169">
        <f>DatosViolenciaGénero!F82</f>
        <v>623</v>
      </c>
      <c r="H5" s="170"/>
    </row>
    <row r="6" spans="1:30" x14ac:dyDescent="0.2">
      <c r="C6" s="167" t="s">
        <v>1832</v>
      </c>
      <c r="D6" s="178">
        <f>DatosViolenciaGénero!C8</f>
        <v>199</v>
      </c>
    </row>
    <row r="7" spans="1:30" x14ac:dyDescent="0.2">
      <c r="C7" s="167" t="s">
        <v>60</v>
      </c>
      <c r="D7" s="178">
        <f>DatosViolenciaGénero!C9</f>
        <v>5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8">
        <f>DatosViolenciaGénero!C6</f>
        <v>315</v>
      </c>
    </row>
    <row r="11" spans="1:30" x14ac:dyDescent="0.2">
      <c r="C11" s="167" t="s">
        <v>1833</v>
      </c>
      <c r="D11" s="178">
        <f>DatosViolenciaGénero!C10</f>
        <v>8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OdtfZ0cE6CZRaeFip/2gsDB6Q6k1NYdJJIhsQk7WWgpxAzxCN8/O+c8TIWeP4cJbzfRxGwawBlMZiCPw+tDThQ==" saltValue="gXe76cjUvOSD01zLIOPSs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2" t="s">
        <v>18</v>
      </c>
      <c r="B7" s="11" t="s">
        <v>19</v>
      </c>
      <c r="C7" s="12">
        <v>9561</v>
      </c>
      <c r="D7" s="12">
        <v>6331</v>
      </c>
      <c r="E7" s="13">
        <v>0.51018796398673205</v>
      </c>
    </row>
    <row r="8" spans="1:5" x14ac:dyDescent="0.25">
      <c r="A8" s="193"/>
      <c r="B8" s="11" t="s">
        <v>20</v>
      </c>
      <c r="C8" s="12">
        <v>27876</v>
      </c>
      <c r="D8" s="12">
        <v>26043</v>
      </c>
      <c r="E8" s="13">
        <v>7.0383596359866393E-2</v>
      </c>
    </row>
    <row r="9" spans="1:5" x14ac:dyDescent="0.25">
      <c r="A9" s="193"/>
      <c r="B9" s="11" t="s">
        <v>21</v>
      </c>
      <c r="C9" s="12">
        <v>27462</v>
      </c>
      <c r="D9" s="12">
        <v>25354</v>
      </c>
      <c r="E9" s="13">
        <v>8.3142699376824197E-2</v>
      </c>
    </row>
    <row r="10" spans="1:5" x14ac:dyDescent="0.25">
      <c r="A10" s="193"/>
      <c r="B10" s="11" t="s">
        <v>22</v>
      </c>
      <c r="C10" s="12">
        <v>49</v>
      </c>
      <c r="D10" s="12">
        <v>67</v>
      </c>
      <c r="E10" s="13">
        <v>-0.26865671641791</v>
      </c>
    </row>
    <row r="11" spans="1:5" x14ac:dyDescent="0.25">
      <c r="A11" s="194"/>
      <c r="B11" s="11" t="s">
        <v>23</v>
      </c>
      <c r="C11" s="12">
        <v>8893</v>
      </c>
      <c r="D11" s="12">
        <v>7808</v>
      </c>
      <c r="E11" s="13">
        <v>0.13896004098360601</v>
      </c>
    </row>
    <row r="12" spans="1:5" x14ac:dyDescent="0.25">
      <c r="A12" s="192" t="s">
        <v>24</v>
      </c>
      <c r="B12" s="11" t="s">
        <v>25</v>
      </c>
      <c r="C12" s="12">
        <v>10318</v>
      </c>
      <c r="D12" s="12">
        <v>9686</v>
      </c>
      <c r="E12" s="13">
        <v>6.5248812719388802E-2</v>
      </c>
    </row>
    <row r="13" spans="1:5" x14ac:dyDescent="0.25">
      <c r="A13" s="193"/>
      <c r="B13" s="11" t="s">
        <v>26</v>
      </c>
      <c r="C13" s="12">
        <v>2938</v>
      </c>
      <c r="D13" s="12">
        <v>3285</v>
      </c>
      <c r="E13" s="13">
        <v>-0.105631659056316</v>
      </c>
    </row>
    <row r="14" spans="1:5" x14ac:dyDescent="0.25">
      <c r="A14" s="194"/>
      <c r="B14" s="11" t="s">
        <v>27</v>
      </c>
      <c r="C14" s="12">
        <v>12555</v>
      </c>
      <c r="D14" s="12">
        <v>10766</v>
      </c>
      <c r="E14" s="13">
        <v>0.166171279955415</v>
      </c>
    </row>
    <row r="15" spans="1:5" x14ac:dyDescent="0.25">
      <c r="A15" s="192" t="s">
        <v>28</v>
      </c>
      <c r="B15" s="11" t="s">
        <v>29</v>
      </c>
      <c r="C15" s="12">
        <v>528</v>
      </c>
      <c r="D15" s="12">
        <v>514</v>
      </c>
      <c r="E15" s="13">
        <v>2.7237354085603099E-2</v>
      </c>
    </row>
    <row r="16" spans="1:5" x14ac:dyDescent="0.25">
      <c r="A16" s="193"/>
      <c r="B16" s="11" t="s">
        <v>30</v>
      </c>
      <c r="C16" s="12">
        <v>2719</v>
      </c>
      <c r="D16" s="12">
        <v>2307</v>
      </c>
      <c r="E16" s="13">
        <v>0.17858690940615499</v>
      </c>
    </row>
    <row r="17" spans="1:5" x14ac:dyDescent="0.25">
      <c r="A17" s="193"/>
      <c r="B17" s="11" t="s">
        <v>31</v>
      </c>
      <c r="C17" s="12">
        <v>37</v>
      </c>
      <c r="D17" s="12">
        <v>37</v>
      </c>
      <c r="E17" s="13">
        <v>0</v>
      </c>
    </row>
    <row r="18" spans="1:5" x14ac:dyDescent="0.25">
      <c r="A18" s="193"/>
      <c r="B18" s="11" t="s">
        <v>32</v>
      </c>
      <c r="C18" s="12">
        <v>5</v>
      </c>
      <c r="D18" s="12">
        <v>2</v>
      </c>
      <c r="E18" s="13">
        <v>1.5</v>
      </c>
    </row>
    <row r="19" spans="1:5" x14ac:dyDescent="0.25">
      <c r="A19" s="194"/>
      <c r="B19" s="11" t="s">
        <v>33</v>
      </c>
      <c r="C19" s="12">
        <v>121</v>
      </c>
      <c r="D19" s="12">
        <v>98</v>
      </c>
      <c r="E19" s="13">
        <v>0.23469387755102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356</v>
      </c>
      <c r="D25" s="12">
        <v>378</v>
      </c>
      <c r="E25" s="13">
        <v>-5.8201058201058198E-2</v>
      </c>
    </row>
    <row r="26" spans="1:5" x14ac:dyDescent="0.25">
      <c r="A26" s="10" t="s">
        <v>38</v>
      </c>
      <c r="B26" s="15"/>
      <c r="C26" s="12">
        <v>433</v>
      </c>
      <c r="D26" s="12">
        <v>466</v>
      </c>
      <c r="E26" s="13">
        <v>-7.0815450643776798E-2</v>
      </c>
    </row>
    <row r="27" spans="1:5" x14ac:dyDescent="0.25">
      <c r="A27" s="10" t="s">
        <v>39</v>
      </c>
      <c r="B27" s="15"/>
      <c r="C27" s="12">
        <v>10</v>
      </c>
      <c r="D27" s="12">
        <v>4</v>
      </c>
      <c r="E27" s="13">
        <v>1.5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3289</v>
      </c>
      <c r="D31" s="12">
        <v>3482</v>
      </c>
      <c r="E31" s="13">
        <v>-5.5427914991384303E-2</v>
      </c>
    </row>
    <row r="32" spans="1:5" x14ac:dyDescent="0.25">
      <c r="A32" s="192" t="s">
        <v>42</v>
      </c>
      <c r="B32" s="11" t="s">
        <v>43</v>
      </c>
      <c r="C32" s="12">
        <v>293</v>
      </c>
      <c r="D32" s="12">
        <v>313</v>
      </c>
      <c r="E32" s="13">
        <v>-6.3897763578274799E-2</v>
      </c>
    </row>
    <row r="33" spans="1:5" x14ac:dyDescent="0.25">
      <c r="A33" s="193"/>
      <c r="B33" s="11" t="s">
        <v>44</v>
      </c>
      <c r="C33" s="12">
        <v>259</v>
      </c>
      <c r="D33" s="12">
        <v>261</v>
      </c>
      <c r="E33" s="13">
        <v>-7.6628352490421504E-3</v>
      </c>
    </row>
    <row r="34" spans="1:5" x14ac:dyDescent="0.25">
      <c r="A34" s="193"/>
      <c r="B34" s="11" t="s">
        <v>45</v>
      </c>
      <c r="C34" s="16"/>
      <c r="D34" s="16"/>
      <c r="E34" s="13">
        <v>0</v>
      </c>
    </row>
    <row r="35" spans="1:5" x14ac:dyDescent="0.25">
      <c r="A35" s="193"/>
      <c r="B35" s="11" t="s">
        <v>46</v>
      </c>
      <c r="C35" s="12">
        <v>333</v>
      </c>
      <c r="D35" s="12">
        <v>341</v>
      </c>
      <c r="E35" s="13">
        <v>-2.3460410557184799E-2</v>
      </c>
    </row>
    <row r="36" spans="1:5" x14ac:dyDescent="0.25">
      <c r="A36" s="194"/>
      <c r="B36" s="11" t="s">
        <v>47</v>
      </c>
      <c r="C36" s="12">
        <v>2307</v>
      </c>
      <c r="D36" s="12">
        <v>2476</v>
      </c>
      <c r="E36" s="13">
        <v>-6.8255250403877199E-2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4017</v>
      </c>
      <c r="D40" s="12">
        <v>4092</v>
      </c>
      <c r="E40" s="13">
        <v>-1.8328445747800601E-2</v>
      </c>
    </row>
    <row r="41" spans="1:5" x14ac:dyDescent="0.25">
      <c r="A41" s="10" t="s">
        <v>50</v>
      </c>
      <c r="B41" s="15"/>
      <c r="C41" s="12">
        <v>1939</v>
      </c>
      <c r="D41" s="12">
        <v>1772</v>
      </c>
      <c r="E41" s="13">
        <v>9.4243792325056405E-2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2" t="s">
        <v>52</v>
      </c>
      <c r="B45" s="11" t="s">
        <v>19</v>
      </c>
      <c r="C45" s="12">
        <v>1380</v>
      </c>
      <c r="D45" s="12">
        <v>1235</v>
      </c>
      <c r="E45" s="13">
        <v>0.11740890688259099</v>
      </c>
    </row>
    <row r="46" spans="1:5" x14ac:dyDescent="0.25">
      <c r="A46" s="193"/>
      <c r="B46" s="11" t="s">
        <v>53</v>
      </c>
      <c r="C46" s="12">
        <v>16</v>
      </c>
      <c r="D46" s="12">
        <v>10</v>
      </c>
      <c r="E46" s="13">
        <v>0.6</v>
      </c>
    </row>
    <row r="47" spans="1:5" x14ac:dyDescent="0.25">
      <c r="A47" s="193"/>
      <c r="B47" s="11" t="s">
        <v>54</v>
      </c>
      <c r="C47" s="12">
        <v>2719</v>
      </c>
      <c r="D47" s="12">
        <v>2307</v>
      </c>
      <c r="E47" s="13">
        <v>0.17858690940615499</v>
      </c>
    </row>
    <row r="48" spans="1:5" x14ac:dyDescent="0.25">
      <c r="A48" s="194"/>
      <c r="B48" s="11" t="s">
        <v>23</v>
      </c>
      <c r="C48" s="12">
        <v>1464</v>
      </c>
      <c r="D48" s="12">
        <v>1188</v>
      </c>
      <c r="E48" s="13">
        <v>0.23232323232323199</v>
      </c>
    </row>
    <row r="49" spans="1:5" x14ac:dyDescent="0.25">
      <c r="A49" s="192" t="s">
        <v>55</v>
      </c>
      <c r="B49" s="11" t="s">
        <v>56</v>
      </c>
      <c r="C49" s="12">
        <v>2092</v>
      </c>
      <c r="D49" s="12">
        <v>1826</v>
      </c>
      <c r="E49" s="13">
        <v>0.145673603504929</v>
      </c>
    </row>
    <row r="50" spans="1:5" x14ac:dyDescent="0.25">
      <c r="A50" s="193"/>
      <c r="B50" s="11" t="s">
        <v>57</v>
      </c>
      <c r="C50" s="12">
        <v>96</v>
      </c>
      <c r="D50" s="12">
        <v>77</v>
      </c>
      <c r="E50" s="13">
        <v>0.246753246753247</v>
      </c>
    </row>
    <row r="51" spans="1:5" x14ac:dyDescent="0.25">
      <c r="A51" s="193"/>
      <c r="B51" s="11" t="s">
        <v>58</v>
      </c>
      <c r="C51" s="12">
        <v>371</v>
      </c>
      <c r="D51" s="12">
        <v>323</v>
      </c>
      <c r="E51" s="13">
        <v>0.148606811145511</v>
      </c>
    </row>
    <row r="52" spans="1:5" x14ac:dyDescent="0.25">
      <c r="A52" s="194"/>
      <c r="B52" s="11" t="s">
        <v>59</v>
      </c>
      <c r="C52" s="12">
        <v>40</v>
      </c>
      <c r="D52" s="12">
        <v>28</v>
      </c>
      <c r="E52" s="13">
        <v>0.42857142857142799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2" t="s">
        <v>61</v>
      </c>
      <c r="B56" s="11" t="s">
        <v>54</v>
      </c>
      <c r="C56" s="12">
        <v>48</v>
      </c>
      <c r="D56" s="12">
        <v>42</v>
      </c>
      <c r="E56" s="13">
        <v>0.14285714285714299</v>
      </c>
    </row>
    <row r="57" spans="1:5" x14ac:dyDescent="0.25">
      <c r="A57" s="193"/>
      <c r="B57" s="11" t="s">
        <v>53</v>
      </c>
      <c r="C57" s="16"/>
      <c r="D57" s="12">
        <v>1</v>
      </c>
      <c r="E57" s="13">
        <v>0</v>
      </c>
    </row>
    <row r="58" spans="1:5" x14ac:dyDescent="0.25">
      <c r="A58" s="193"/>
      <c r="B58" s="11" t="s">
        <v>19</v>
      </c>
      <c r="C58" s="12">
        <v>100</v>
      </c>
      <c r="D58" s="12">
        <v>89</v>
      </c>
      <c r="E58" s="13">
        <v>0.123595505617977</v>
      </c>
    </row>
    <row r="59" spans="1:5" x14ac:dyDescent="0.25">
      <c r="A59" s="193"/>
      <c r="B59" s="11" t="s">
        <v>23</v>
      </c>
      <c r="C59" s="12">
        <v>102</v>
      </c>
      <c r="D59" s="12">
        <v>95</v>
      </c>
      <c r="E59" s="13">
        <v>7.3684210526315796E-2</v>
      </c>
    </row>
    <row r="60" spans="1:5" x14ac:dyDescent="0.25">
      <c r="A60" s="193"/>
      <c r="B60" s="11" t="s">
        <v>62</v>
      </c>
      <c r="C60" s="12">
        <v>19</v>
      </c>
      <c r="D60" s="12">
        <v>28</v>
      </c>
      <c r="E60" s="13">
        <v>-0.32142857142857101</v>
      </c>
    </row>
    <row r="61" spans="1:5" x14ac:dyDescent="0.25">
      <c r="A61" s="194"/>
      <c r="B61" s="11" t="s">
        <v>63</v>
      </c>
      <c r="C61" s="16"/>
      <c r="D61" s="12">
        <v>1</v>
      </c>
      <c r="E61" s="13">
        <v>0</v>
      </c>
    </row>
    <row r="62" spans="1:5" x14ac:dyDescent="0.25">
      <c r="A62" s="192" t="s">
        <v>64</v>
      </c>
      <c r="B62" s="11" t="s">
        <v>65</v>
      </c>
      <c r="C62" s="12">
        <v>41</v>
      </c>
      <c r="D62" s="12">
        <v>37</v>
      </c>
      <c r="E62" s="13">
        <v>0.108108108108108</v>
      </c>
    </row>
    <row r="63" spans="1:5" x14ac:dyDescent="0.25">
      <c r="A63" s="193"/>
      <c r="B63" s="11" t="s">
        <v>58</v>
      </c>
      <c r="C63" s="12">
        <v>1</v>
      </c>
      <c r="D63" s="12">
        <v>5</v>
      </c>
      <c r="E63" s="13">
        <v>-0.8</v>
      </c>
    </row>
    <row r="64" spans="1:5" x14ac:dyDescent="0.25">
      <c r="A64" s="194"/>
      <c r="B64" s="11" t="s">
        <v>66</v>
      </c>
      <c r="C64" s="12">
        <v>2</v>
      </c>
      <c r="D64" s="16"/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4</v>
      </c>
      <c r="E70" s="13">
        <v>-0.25</v>
      </c>
    </row>
    <row r="71" spans="1:5" x14ac:dyDescent="0.25">
      <c r="A71" s="10" t="s">
        <v>38</v>
      </c>
      <c r="B71" s="15"/>
      <c r="C71" s="12">
        <v>3</v>
      </c>
      <c r="D71" s="12">
        <v>4</v>
      </c>
      <c r="E71" s="13">
        <v>-0.25</v>
      </c>
    </row>
    <row r="72" spans="1:5" x14ac:dyDescent="0.25">
      <c r="A72" s="10" t="s">
        <v>39</v>
      </c>
      <c r="B72" s="15"/>
      <c r="C72" s="16"/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6"/>
      <c r="B76" s="11" t="s">
        <v>49</v>
      </c>
      <c r="C76" s="12">
        <v>7</v>
      </c>
      <c r="D76" s="12">
        <v>3</v>
      </c>
      <c r="E76" s="13">
        <v>1.3333333333333299</v>
      </c>
    </row>
    <row r="77" spans="1:5" x14ac:dyDescent="0.25">
      <c r="A77" s="197"/>
      <c r="B77" s="11" t="s">
        <v>58</v>
      </c>
      <c r="C77" s="16"/>
      <c r="D77" s="16"/>
      <c r="E77" s="13">
        <v>0</v>
      </c>
    </row>
    <row r="78" spans="1:5" x14ac:dyDescent="0.25">
      <c r="A78" s="197"/>
      <c r="B78" s="11" t="s">
        <v>65</v>
      </c>
      <c r="C78" s="12">
        <v>1</v>
      </c>
      <c r="D78" s="12">
        <v>3</v>
      </c>
      <c r="E78" s="13">
        <v>-0.66666666666666696</v>
      </c>
    </row>
    <row r="79" spans="1:5" x14ac:dyDescent="0.25">
      <c r="A79" s="197"/>
      <c r="B79" s="11" t="s">
        <v>69</v>
      </c>
      <c r="C79" s="12">
        <v>1</v>
      </c>
      <c r="D79" s="12">
        <v>2</v>
      </c>
      <c r="E79" s="13">
        <v>-0.5</v>
      </c>
    </row>
    <row r="80" spans="1:5" x14ac:dyDescent="0.25">
      <c r="A80" s="198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2" t="s">
        <v>72</v>
      </c>
      <c r="B84" s="11" t="s">
        <v>73</v>
      </c>
      <c r="C84" s="12">
        <v>1939</v>
      </c>
      <c r="D84" s="12">
        <v>1772</v>
      </c>
      <c r="E84" s="13">
        <v>9.4243792325056405E-2</v>
      </c>
    </row>
    <row r="85" spans="1:5" x14ac:dyDescent="0.25">
      <c r="A85" s="194"/>
      <c r="B85" s="11" t="s">
        <v>74</v>
      </c>
      <c r="C85" s="12">
        <v>509</v>
      </c>
      <c r="D85" s="12">
        <v>571</v>
      </c>
      <c r="E85" s="13">
        <v>-0.108581436077058</v>
      </c>
    </row>
    <row r="86" spans="1:5" x14ac:dyDescent="0.25">
      <c r="A86" s="192" t="s">
        <v>75</v>
      </c>
      <c r="B86" s="11" t="s">
        <v>73</v>
      </c>
      <c r="C86" s="12">
        <v>2227</v>
      </c>
      <c r="D86" s="12">
        <v>1560</v>
      </c>
      <c r="E86" s="13">
        <v>0.42756410256410199</v>
      </c>
    </row>
    <row r="87" spans="1:5" x14ac:dyDescent="0.25">
      <c r="A87" s="194"/>
      <c r="B87" s="11" t="s">
        <v>74</v>
      </c>
      <c r="C87" s="12">
        <v>1015</v>
      </c>
      <c r="D87" s="12">
        <v>1250</v>
      </c>
      <c r="E87" s="13">
        <v>-0.188</v>
      </c>
    </row>
    <row r="88" spans="1:5" x14ac:dyDescent="0.25">
      <c r="A88" s="192" t="s">
        <v>76</v>
      </c>
      <c r="B88" s="11" t="s">
        <v>73</v>
      </c>
      <c r="C88" s="12">
        <v>133</v>
      </c>
      <c r="D88" s="12">
        <v>123</v>
      </c>
      <c r="E88" s="13">
        <v>8.1300813008130093E-2</v>
      </c>
    </row>
    <row r="89" spans="1:5" x14ac:dyDescent="0.25">
      <c r="A89" s="194"/>
      <c r="B89" s="11" t="s">
        <v>74</v>
      </c>
      <c r="C89" s="12">
        <v>55</v>
      </c>
      <c r="D89" s="12">
        <v>83</v>
      </c>
      <c r="E89" s="13">
        <v>-0.33734939759036098</v>
      </c>
    </row>
    <row r="90" spans="1:5" x14ac:dyDescent="0.2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4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1698</v>
      </c>
      <c r="D95" s="12">
        <v>1829</v>
      </c>
      <c r="E95" s="13">
        <v>-7.1623838162930595E-2</v>
      </c>
    </row>
    <row r="96" spans="1:5" x14ac:dyDescent="0.25">
      <c r="A96" s="10" t="s">
        <v>80</v>
      </c>
      <c r="B96" s="15"/>
      <c r="C96" s="16"/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823</v>
      </c>
      <c r="D100" s="12">
        <v>862</v>
      </c>
      <c r="E100" s="13">
        <v>-4.5243619489559198E-2</v>
      </c>
    </row>
    <row r="101" spans="1:5" x14ac:dyDescent="0.25">
      <c r="A101" s="10" t="s">
        <v>82</v>
      </c>
      <c r="B101" s="15"/>
      <c r="C101" s="12">
        <v>801</v>
      </c>
      <c r="D101" s="12">
        <v>655</v>
      </c>
      <c r="E101" s="13">
        <v>0.22290076335877901</v>
      </c>
    </row>
    <row r="102" spans="1:5" x14ac:dyDescent="0.25">
      <c r="A102" s="10" t="s">
        <v>80</v>
      </c>
      <c r="B102" s="15"/>
      <c r="C102" s="12">
        <v>29</v>
      </c>
      <c r="D102" s="12">
        <v>12</v>
      </c>
      <c r="E102" s="13">
        <v>1.4166666666666701</v>
      </c>
    </row>
    <row r="103" spans="1:5" x14ac:dyDescent="0.25">
      <c r="A103" s="14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2" t="s">
        <v>79</v>
      </c>
      <c r="B106" s="11" t="s">
        <v>84</v>
      </c>
      <c r="C106" s="12">
        <v>703</v>
      </c>
      <c r="D106" s="12">
        <v>530</v>
      </c>
      <c r="E106" s="13">
        <v>0.32641509433962301</v>
      </c>
    </row>
    <row r="107" spans="1:5" x14ac:dyDescent="0.25">
      <c r="A107" s="193"/>
      <c r="B107" s="11" t="s">
        <v>85</v>
      </c>
      <c r="C107" s="12">
        <v>385</v>
      </c>
      <c r="D107" s="12">
        <v>253</v>
      </c>
      <c r="E107" s="13">
        <v>0.52173913043478304</v>
      </c>
    </row>
    <row r="108" spans="1:5" x14ac:dyDescent="0.25">
      <c r="A108" s="194"/>
      <c r="B108" s="11" t="s">
        <v>86</v>
      </c>
      <c r="C108" s="12">
        <v>403</v>
      </c>
      <c r="D108" s="12">
        <v>307</v>
      </c>
      <c r="E108" s="13">
        <v>0.312703583061889</v>
      </c>
    </row>
    <row r="109" spans="1:5" x14ac:dyDescent="0.25">
      <c r="A109" s="192" t="s">
        <v>82</v>
      </c>
      <c r="B109" s="11" t="s">
        <v>87</v>
      </c>
      <c r="C109" s="12">
        <v>208</v>
      </c>
      <c r="D109" s="12">
        <v>180</v>
      </c>
      <c r="E109" s="13">
        <v>0.155555555555556</v>
      </c>
    </row>
    <row r="110" spans="1:5" x14ac:dyDescent="0.25">
      <c r="A110" s="194"/>
      <c r="B110" s="11" t="s">
        <v>86</v>
      </c>
      <c r="C110" s="12">
        <v>369</v>
      </c>
      <c r="D110" s="12">
        <v>275</v>
      </c>
      <c r="E110" s="13">
        <v>0.34181818181818202</v>
      </c>
    </row>
    <row r="111" spans="1:5" x14ac:dyDescent="0.25">
      <c r="A111" s="10" t="s">
        <v>80</v>
      </c>
      <c r="B111" s="15"/>
      <c r="C111" s="12">
        <v>73</v>
      </c>
      <c r="D111" s="12">
        <v>61</v>
      </c>
      <c r="E111" s="13">
        <v>0.19672131147541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2" t="s">
        <v>79</v>
      </c>
      <c r="B115" s="11" t="s">
        <v>84</v>
      </c>
      <c r="C115" s="12">
        <v>49</v>
      </c>
      <c r="D115" s="12">
        <v>35</v>
      </c>
      <c r="E115" s="13">
        <v>0.4</v>
      </c>
    </row>
    <row r="116" spans="1:5" x14ac:dyDescent="0.25">
      <c r="A116" s="193"/>
      <c r="B116" s="11" t="s">
        <v>85</v>
      </c>
      <c r="C116" s="12">
        <v>36</v>
      </c>
      <c r="D116" s="12">
        <v>28</v>
      </c>
      <c r="E116" s="13">
        <v>0.28571428571428598</v>
      </c>
    </row>
    <row r="117" spans="1:5" x14ac:dyDescent="0.25">
      <c r="A117" s="194"/>
      <c r="B117" s="11" t="s">
        <v>86</v>
      </c>
      <c r="C117" s="12">
        <v>24</v>
      </c>
      <c r="D117" s="12">
        <v>33</v>
      </c>
      <c r="E117" s="13">
        <v>-0.27272727272727298</v>
      </c>
    </row>
    <row r="118" spans="1:5" x14ac:dyDescent="0.25">
      <c r="A118" s="192" t="s">
        <v>82</v>
      </c>
      <c r="B118" s="11" t="s">
        <v>87</v>
      </c>
      <c r="C118" s="12">
        <v>6</v>
      </c>
      <c r="D118" s="12">
        <v>13</v>
      </c>
      <c r="E118" s="13">
        <v>-0.53846153846153799</v>
      </c>
    </row>
    <row r="119" spans="1:5" x14ac:dyDescent="0.25">
      <c r="A119" s="194"/>
      <c r="B119" s="11" t="s">
        <v>86</v>
      </c>
      <c r="C119" s="12">
        <v>19</v>
      </c>
      <c r="D119" s="12">
        <v>11</v>
      </c>
      <c r="E119" s="13">
        <v>0.72727272727272696</v>
      </c>
    </row>
    <row r="120" spans="1:5" x14ac:dyDescent="0.25">
      <c r="A120" s="10" t="s">
        <v>80</v>
      </c>
      <c r="B120" s="15"/>
      <c r="C120" s="12">
        <v>11</v>
      </c>
      <c r="D120" s="12">
        <v>3</v>
      </c>
      <c r="E120" s="13">
        <v>2.6666666666666701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94"/>
      <c r="B125" s="11" t="s">
        <v>92</v>
      </c>
      <c r="C125" s="16"/>
      <c r="D125" s="16"/>
      <c r="E125" s="13">
        <v>0</v>
      </c>
    </row>
    <row r="126" spans="1:5" x14ac:dyDescent="0.25">
      <c r="A126" s="192" t="s">
        <v>93</v>
      </c>
      <c r="B126" s="11" t="s">
        <v>91</v>
      </c>
      <c r="C126" s="12">
        <v>8737</v>
      </c>
      <c r="D126" s="16"/>
      <c r="E126" s="13">
        <v>0</v>
      </c>
    </row>
    <row r="127" spans="1:5" x14ac:dyDescent="0.25">
      <c r="A127" s="194"/>
      <c r="B127" s="11" t="s">
        <v>92</v>
      </c>
      <c r="C127" s="12">
        <v>703</v>
      </c>
      <c r="D127" s="16"/>
      <c r="E127" s="13">
        <v>0</v>
      </c>
    </row>
    <row r="128" spans="1:5" x14ac:dyDescent="0.25">
      <c r="A128" s="192" t="s">
        <v>94</v>
      </c>
      <c r="B128" s="11" t="s">
        <v>91</v>
      </c>
      <c r="C128" s="12">
        <v>5518</v>
      </c>
      <c r="D128" s="12">
        <v>5583</v>
      </c>
      <c r="E128" s="13">
        <v>-1.16424861185742E-2</v>
      </c>
    </row>
    <row r="129" spans="1:5" x14ac:dyDescent="0.25">
      <c r="A129" s="194"/>
      <c r="B129" s="11" t="s">
        <v>92</v>
      </c>
      <c r="C129" s="12">
        <v>8737</v>
      </c>
      <c r="D129" s="12">
        <v>8440</v>
      </c>
      <c r="E129" s="13">
        <v>3.5189573459715601E-2</v>
      </c>
    </row>
    <row r="130" spans="1:5" x14ac:dyDescent="0.25">
      <c r="A130" s="192" t="s">
        <v>95</v>
      </c>
      <c r="B130" s="11" t="s">
        <v>91</v>
      </c>
      <c r="C130" s="12">
        <v>210</v>
      </c>
      <c r="D130" s="12">
        <v>287</v>
      </c>
      <c r="E130" s="13">
        <v>-0.26829268292682901</v>
      </c>
    </row>
    <row r="131" spans="1:5" x14ac:dyDescent="0.25">
      <c r="A131" s="194"/>
      <c r="B131" s="11" t="s">
        <v>92</v>
      </c>
      <c r="C131" s="12">
        <v>335</v>
      </c>
      <c r="D131" s="12">
        <v>477</v>
      </c>
      <c r="E131" s="13">
        <v>-0.29769392033543002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2" t="s">
        <v>97</v>
      </c>
      <c r="B135" s="11" t="s">
        <v>98</v>
      </c>
      <c r="C135" s="12">
        <v>81</v>
      </c>
      <c r="D135" s="12">
        <v>150</v>
      </c>
      <c r="E135" s="13">
        <v>-0.46</v>
      </c>
    </row>
    <row r="136" spans="1:5" x14ac:dyDescent="0.25">
      <c r="A136" s="194"/>
      <c r="B136" s="11" t="s">
        <v>99</v>
      </c>
      <c r="C136" s="12">
        <v>1</v>
      </c>
      <c r="D136" s="16"/>
      <c r="E136" s="13">
        <v>0</v>
      </c>
    </row>
    <row r="137" spans="1:5" x14ac:dyDescent="0.25">
      <c r="A137" s="192" t="s">
        <v>100</v>
      </c>
      <c r="B137" s="11" t="s">
        <v>98</v>
      </c>
      <c r="C137" s="16"/>
      <c r="D137" s="16"/>
      <c r="E137" s="13">
        <v>0</v>
      </c>
    </row>
    <row r="138" spans="1:5" x14ac:dyDescent="0.25">
      <c r="A138" s="194"/>
      <c r="B138" s="11" t="s">
        <v>99</v>
      </c>
      <c r="C138" s="16"/>
      <c r="D138" s="16"/>
      <c r="E138" s="13">
        <v>0</v>
      </c>
    </row>
    <row r="139" spans="1:5" x14ac:dyDescent="0.25">
      <c r="A139" s="192" t="s">
        <v>101</v>
      </c>
      <c r="B139" s="11" t="s">
        <v>98</v>
      </c>
      <c r="C139" s="12">
        <v>20</v>
      </c>
      <c r="D139" s="12">
        <v>27</v>
      </c>
      <c r="E139" s="13">
        <v>-0.25925925925925902</v>
      </c>
    </row>
    <row r="140" spans="1:5" x14ac:dyDescent="0.25">
      <c r="A140" s="194"/>
      <c r="B140" s="11" t="s">
        <v>102</v>
      </c>
      <c r="C140" s="16"/>
      <c r="D140" s="12">
        <v>1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330</v>
      </c>
      <c r="D144" s="12">
        <v>280</v>
      </c>
      <c r="E144" s="13">
        <v>0.17857142857142899</v>
      </c>
    </row>
    <row r="145" spans="1:5" x14ac:dyDescent="0.25">
      <c r="A145" s="192" t="s">
        <v>105</v>
      </c>
      <c r="B145" s="11" t="s">
        <v>106</v>
      </c>
      <c r="C145" s="12">
        <v>10</v>
      </c>
      <c r="D145" s="12">
        <v>7</v>
      </c>
      <c r="E145" s="13">
        <v>0.42857142857142799</v>
      </c>
    </row>
    <row r="146" spans="1:5" x14ac:dyDescent="0.25">
      <c r="A146" s="193"/>
      <c r="B146" s="11" t="s">
        <v>107</v>
      </c>
      <c r="C146" s="12">
        <v>248</v>
      </c>
      <c r="D146" s="12">
        <v>222</v>
      </c>
      <c r="E146" s="13">
        <v>0.117117117117117</v>
      </c>
    </row>
    <row r="147" spans="1:5" x14ac:dyDescent="0.25">
      <c r="A147" s="193"/>
      <c r="B147" s="11" t="s">
        <v>108</v>
      </c>
      <c r="C147" s="12">
        <v>20</v>
      </c>
      <c r="D147" s="12">
        <v>14</v>
      </c>
      <c r="E147" s="13">
        <v>0.42857142857142799</v>
      </c>
    </row>
    <row r="148" spans="1:5" x14ac:dyDescent="0.25">
      <c r="A148" s="193"/>
      <c r="B148" s="11" t="s">
        <v>109</v>
      </c>
      <c r="C148" s="12">
        <v>2</v>
      </c>
      <c r="D148" s="12">
        <v>6</v>
      </c>
      <c r="E148" s="13">
        <v>-0.66666666666666696</v>
      </c>
    </row>
    <row r="149" spans="1:5" x14ac:dyDescent="0.25">
      <c r="A149" s="193"/>
      <c r="B149" s="11" t="s">
        <v>110</v>
      </c>
      <c r="C149" s="12">
        <v>48</v>
      </c>
      <c r="D149" s="12">
        <v>31</v>
      </c>
      <c r="E149" s="13">
        <v>0.54838709677419395</v>
      </c>
    </row>
    <row r="150" spans="1:5" x14ac:dyDescent="0.25">
      <c r="A150" s="194"/>
      <c r="B150" s="11" t="s">
        <v>111</v>
      </c>
      <c r="C150" s="12">
        <v>2</v>
      </c>
      <c r="D150" s="16"/>
      <c r="E150" s="13">
        <v>0</v>
      </c>
    </row>
    <row r="151" spans="1:5" x14ac:dyDescent="0.25">
      <c r="A151" s="192" t="s">
        <v>112</v>
      </c>
      <c r="B151" s="11" t="s">
        <v>113</v>
      </c>
      <c r="C151" s="12">
        <v>143</v>
      </c>
      <c r="D151" s="12">
        <v>111</v>
      </c>
      <c r="E151" s="13">
        <v>0.28828828828828801</v>
      </c>
    </row>
    <row r="152" spans="1:5" x14ac:dyDescent="0.25">
      <c r="A152" s="194"/>
      <c r="B152" s="11" t="s">
        <v>114</v>
      </c>
      <c r="C152" s="12">
        <v>182</v>
      </c>
      <c r="D152" s="12">
        <v>160</v>
      </c>
      <c r="E152" s="13">
        <v>0.13750000000000001</v>
      </c>
    </row>
    <row r="153" spans="1:5" x14ac:dyDescent="0.25">
      <c r="A153" s="192" t="s">
        <v>115</v>
      </c>
      <c r="B153" s="11" t="s">
        <v>19</v>
      </c>
      <c r="C153" s="12">
        <v>59</v>
      </c>
      <c r="D153" s="12">
        <v>47</v>
      </c>
      <c r="E153" s="13">
        <v>0.25531914893617003</v>
      </c>
    </row>
    <row r="154" spans="1:5" x14ac:dyDescent="0.25">
      <c r="A154" s="194"/>
      <c r="B154" s="11" t="s">
        <v>23</v>
      </c>
      <c r="C154" s="12">
        <v>64</v>
      </c>
      <c r="D154" s="12">
        <v>59</v>
      </c>
      <c r="E154" s="13">
        <v>8.4745762711864403E-2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2" t="s">
        <v>118</v>
      </c>
      <c r="B159" s="11" t="s">
        <v>119</v>
      </c>
      <c r="C159" s="12">
        <v>1132</v>
      </c>
      <c r="D159" s="12">
        <v>1545</v>
      </c>
      <c r="E159" s="13">
        <v>-0.267313915857605</v>
      </c>
    </row>
    <row r="160" spans="1:5" x14ac:dyDescent="0.25">
      <c r="A160" s="193"/>
      <c r="B160" s="11" t="s">
        <v>120</v>
      </c>
      <c r="C160" s="12">
        <v>202</v>
      </c>
      <c r="D160" s="12">
        <v>299</v>
      </c>
      <c r="E160" s="13">
        <v>-0.324414715719063</v>
      </c>
    </row>
    <row r="161" spans="1:5" x14ac:dyDescent="0.25">
      <c r="A161" s="193"/>
      <c r="B161" s="11" t="s">
        <v>121</v>
      </c>
      <c r="C161" s="12">
        <v>203</v>
      </c>
      <c r="D161" s="12">
        <v>242</v>
      </c>
      <c r="E161" s="13">
        <v>-0.161157024793388</v>
      </c>
    </row>
    <row r="162" spans="1:5" x14ac:dyDescent="0.25">
      <c r="A162" s="193"/>
      <c r="B162" s="11" t="s">
        <v>122</v>
      </c>
      <c r="C162" s="12">
        <v>106</v>
      </c>
      <c r="D162" s="12">
        <v>194</v>
      </c>
      <c r="E162" s="13">
        <v>-0.45360824742268002</v>
      </c>
    </row>
    <row r="163" spans="1:5" x14ac:dyDescent="0.25">
      <c r="A163" s="193"/>
      <c r="B163" s="11" t="s">
        <v>123</v>
      </c>
      <c r="C163" s="12">
        <v>0</v>
      </c>
      <c r="D163" s="16"/>
      <c r="E163" s="13">
        <v>0</v>
      </c>
    </row>
    <row r="164" spans="1:5" x14ac:dyDescent="0.25">
      <c r="A164" s="193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93"/>
      <c r="B165" s="11" t="s">
        <v>125</v>
      </c>
      <c r="C165" s="12">
        <v>1184</v>
      </c>
      <c r="D165" s="12">
        <v>1125</v>
      </c>
      <c r="E165" s="13">
        <v>5.2444444444444398E-2</v>
      </c>
    </row>
    <row r="166" spans="1:5" x14ac:dyDescent="0.25">
      <c r="A166" s="193"/>
      <c r="B166" s="11" t="s">
        <v>126</v>
      </c>
      <c r="C166" s="12">
        <v>1</v>
      </c>
      <c r="D166" s="12">
        <v>0</v>
      </c>
      <c r="E166" s="13">
        <v>0</v>
      </c>
    </row>
    <row r="167" spans="1:5" x14ac:dyDescent="0.25">
      <c r="A167" s="193"/>
      <c r="B167" s="11" t="s">
        <v>127</v>
      </c>
      <c r="C167" s="12">
        <v>338</v>
      </c>
      <c r="D167" s="12">
        <v>340</v>
      </c>
      <c r="E167" s="13">
        <v>-5.8823529411764696E-3</v>
      </c>
    </row>
    <row r="168" spans="1:5" x14ac:dyDescent="0.25">
      <c r="A168" s="193"/>
      <c r="B168" s="11" t="s">
        <v>128</v>
      </c>
      <c r="C168" s="12">
        <v>600</v>
      </c>
      <c r="D168" s="12">
        <v>678</v>
      </c>
      <c r="E168" s="13">
        <v>-0.11504424778761101</v>
      </c>
    </row>
    <row r="169" spans="1:5" x14ac:dyDescent="0.25">
      <c r="A169" s="193"/>
      <c r="B169" s="11" t="s">
        <v>129</v>
      </c>
      <c r="C169" s="12">
        <v>75</v>
      </c>
      <c r="D169" s="12">
        <v>96</v>
      </c>
      <c r="E169" s="13">
        <v>-0.21875</v>
      </c>
    </row>
    <row r="170" spans="1:5" x14ac:dyDescent="0.25">
      <c r="A170" s="193"/>
      <c r="B170" s="11" t="s">
        <v>130</v>
      </c>
      <c r="C170" s="12">
        <v>220</v>
      </c>
      <c r="D170" s="12">
        <v>224</v>
      </c>
      <c r="E170" s="13">
        <v>-1.7857142857142901E-2</v>
      </c>
    </row>
    <row r="171" spans="1:5" x14ac:dyDescent="0.25">
      <c r="A171" s="193"/>
      <c r="B171" s="11" t="s">
        <v>131</v>
      </c>
      <c r="C171" s="12">
        <v>1</v>
      </c>
      <c r="D171" s="16"/>
      <c r="E171" s="13">
        <v>0</v>
      </c>
    </row>
    <row r="172" spans="1:5" x14ac:dyDescent="0.25">
      <c r="A172" s="193"/>
      <c r="B172" s="11" t="s">
        <v>132</v>
      </c>
      <c r="C172" s="12">
        <v>0</v>
      </c>
      <c r="D172" s="16"/>
      <c r="E172" s="13">
        <v>0</v>
      </c>
    </row>
    <row r="173" spans="1:5" x14ac:dyDescent="0.25">
      <c r="A173" s="193"/>
      <c r="B173" s="11" t="s">
        <v>133</v>
      </c>
      <c r="C173" s="12">
        <v>11</v>
      </c>
      <c r="D173" s="12">
        <v>15</v>
      </c>
      <c r="E173" s="13">
        <v>-0.266666666666667</v>
      </c>
    </row>
    <row r="174" spans="1:5" x14ac:dyDescent="0.25">
      <c r="A174" s="193"/>
      <c r="B174" s="11" t="s">
        <v>134</v>
      </c>
      <c r="C174" s="12">
        <v>16</v>
      </c>
      <c r="D174" s="12">
        <v>8</v>
      </c>
      <c r="E174" s="13">
        <v>1</v>
      </c>
    </row>
    <row r="175" spans="1:5" x14ac:dyDescent="0.25">
      <c r="A175" s="193"/>
      <c r="B175" s="11" t="s">
        <v>135</v>
      </c>
      <c r="C175" s="12">
        <v>10</v>
      </c>
      <c r="D175" s="12">
        <v>9</v>
      </c>
      <c r="E175" s="13">
        <v>0.11111111111111099</v>
      </c>
    </row>
    <row r="176" spans="1:5" x14ac:dyDescent="0.25">
      <c r="A176" s="193"/>
      <c r="B176" s="11" t="s">
        <v>136</v>
      </c>
      <c r="C176" s="12">
        <v>0</v>
      </c>
      <c r="D176" s="16"/>
      <c r="E176" s="13">
        <v>0</v>
      </c>
    </row>
    <row r="177" spans="1:5" x14ac:dyDescent="0.25">
      <c r="A177" s="193"/>
      <c r="B177" s="11" t="s">
        <v>137</v>
      </c>
      <c r="C177" s="12">
        <v>0</v>
      </c>
      <c r="D177" s="16"/>
      <c r="E177" s="13">
        <v>0</v>
      </c>
    </row>
    <row r="178" spans="1:5" x14ac:dyDescent="0.25">
      <c r="A178" s="193"/>
      <c r="B178" s="11" t="s">
        <v>138</v>
      </c>
      <c r="C178" s="12">
        <v>0</v>
      </c>
      <c r="D178" s="12">
        <v>1</v>
      </c>
      <c r="E178" s="13">
        <v>-1</v>
      </c>
    </row>
    <row r="179" spans="1:5" x14ac:dyDescent="0.25">
      <c r="A179" s="193"/>
      <c r="B179" s="11" t="s">
        <v>139</v>
      </c>
      <c r="C179" s="12">
        <v>68</v>
      </c>
      <c r="D179" s="12">
        <v>89</v>
      </c>
      <c r="E179" s="13">
        <v>-0.235955056179775</v>
      </c>
    </row>
    <row r="180" spans="1:5" x14ac:dyDescent="0.25">
      <c r="A180" s="193"/>
      <c r="B180" s="11" t="s">
        <v>140</v>
      </c>
      <c r="C180" s="12">
        <v>203</v>
      </c>
      <c r="D180" s="12">
        <v>77</v>
      </c>
      <c r="E180" s="13">
        <v>1.63636363636364</v>
      </c>
    </row>
    <row r="181" spans="1:5" x14ac:dyDescent="0.25">
      <c r="A181" s="193"/>
      <c r="B181" s="11" t="s">
        <v>141</v>
      </c>
      <c r="C181" s="12">
        <v>98</v>
      </c>
      <c r="D181" s="12">
        <v>4</v>
      </c>
      <c r="E181" s="13">
        <v>23.5</v>
      </c>
    </row>
    <row r="182" spans="1:5" x14ac:dyDescent="0.25">
      <c r="A182" s="193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3"/>
      <c r="B183" s="11" t="s">
        <v>143</v>
      </c>
      <c r="C183" s="12">
        <v>0</v>
      </c>
      <c r="D183" s="16"/>
      <c r="E183" s="13">
        <v>0</v>
      </c>
    </row>
    <row r="184" spans="1:5" x14ac:dyDescent="0.25">
      <c r="A184" s="193"/>
      <c r="B184" s="11" t="s">
        <v>144</v>
      </c>
      <c r="C184" s="12">
        <v>2</v>
      </c>
      <c r="D184" s="12">
        <v>1</v>
      </c>
      <c r="E184" s="13">
        <v>1</v>
      </c>
    </row>
    <row r="185" spans="1:5" x14ac:dyDescent="0.25">
      <c r="A185" s="193"/>
      <c r="B185" s="11" t="s">
        <v>145</v>
      </c>
      <c r="C185" s="12">
        <v>0</v>
      </c>
      <c r="D185" s="12">
        <v>1</v>
      </c>
      <c r="E185" s="13">
        <v>-1</v>
      </c>
    </row>
    <row r="186" spans="1:5" x14ac:dyDescent="0.25">
      <c r="A186" s="193"/>
      <c r="B186" s="11" t="s">
        <v>146</v>
      </c>
      <c r="C186" s="12">
        <v>0</v>
      </c>
      <c r="D186" s="16"/>
      <c r="E186" s="13">
        <v>0</v>
      </c>
    </row>
    <row r="187" spans="1:5" x14ac:dyDescent="0.25">
      <c r="A187" s="193"/>
      <c r="B187" s="11" t="s">
        <v>147</v>
      </c>
      <c r="C187" s="12">
        <v>0</v>
      </c>
      <c r="D187" s="16"/>
      <c r="E187" s="13">
        <v>0</v>
      </c>
    </row>
    <row r="188" spans="1:5" x14ac:dyDescent="0.25">
      <c r="A188" s="193"/>
      <c r="B188" s="11" t="s">
        <v>148</v>
      </c>
      <c r="C188" s="12">
        <v>25</v>
      </c>
      <c r="D188" s="12">
        <v>6</v>
      </c>
      <c r="E188" s="13">
        <v>3.1666666666666701</v>
      </c>
    </row>
    <row r="189" spans="1:5" x14ac:dyDescent="0.25">
      <c r="A189" s="193"/>
      <c r="B189" s="11" t="s">
        <v>149</v>
      </c>
      <c r="C189" s="12">
        <v>72</v>
      </c>
      <c r="D189" s="12">
        <v>37</v>
      </c>
      <c r="E189" s="13">
        <v>0.94594594594594605</v>
      </c>
    </row>
    <row r="190" spans="1:5" x14ac:dyDescent="0.25">
      <c r="A190" s="193"/>
      <c r="B190" s="11" t="s">
        <v>150</v>
      </c>
      <c r="C190" s="12">
        <v>10</v>
      </c>
      <c r="D190" s="12">
        <v>2</v>
      </c>
      <c r="E190" s="13">
        <v>4</v>
      </c>
    </row>
    <row r="191" spans="1:5" x14ac:dyDescent="0.25">
      <c r="A191" s="193"/>
      <c r="B191" s="11" t="s">
        <v>151</v>
      </c>
      <c r="C191" s="12">
        <v>116</v>
      </c>
      <c r="D191" s="12">
        <v>83</v>
      </c>
      <c r="E191" s="13">
        <v>0.39759036144578302</v>
      </c>
    </row>
    <row r="192" spans="1:5" x14ac:dyDescent="0.25">
      <c r="A192" s="193"/>
      <c r="B192" s="11" t="s">
        <v>152</v>
      </c>
      <c r="C192" s="12">
        <v>0</v>
      </c>
      <c r="D192" s="16"/>
      <c r="E192" s="13">
        <v>0</v>
      </c>
    </row>
    <row r="193" spans="1:5" x14ac:dyDescent="0.25">
      <c r="A193" s="193"/>
      <c r="B193" s="11" t="s">
        <v>153</v>
      </c>
      <c r="C193" s="12">
        <v>0</v>
      </c>
      <c r="D193" s="16"/>
      <c r="E193" s="13">
        <v>0</v>
      </c>
    </row>
    <row r="194" spans="1:5" x14ac:dyDescent="0.25">
      <c r="A194" s="193"/>
      <c r="B194" s="11" t="s">
        <v>154</v>
      </c>
      <c r="C194" s="12">
        <v>0</v>
      </c>
      <c r="D194" s="16"/>
      <c r="E194" s="13">
        <v>0</v>
      </c>
    </row>
    <row r="195" spans="1:5" x14ac:dyDescent="0.25">
      <c r="A195" s="193"/>
      <c r="B195" s="11" t="s">
        <v>155</v>
      </c>
      <c r="C195" s="12">
        <v>0</v>
      </c>
      <c r="D195" s="16"/>
      <c r="E195" s="13">
        <v>0</v>
      </c>
    </row>
    <row r="196" spans="1:5" x14ac:dyDescent="0.25">
      <c r="A196" s="193"/>
      <c r="B196" s="11" t="s">
        <v>156</v>
      </c>
      <c r="C196" s="12">
        <v>7</v>
      </c>
      <c r="D196" s="12">
        <v>7</v>
      </c>
      <c r="E196" s="13">
        <v>0</v>
      </c>
    </row>
    <row r="197" spans="1:5" x14ac:dyDescent="0.25">
      <c r="A197" s="193"/>
      <c r="B197" s="11" t="s">
        <v>157</v>
      </c>
      <c r="C197" s="12">
        <v>90</v>
      </c>
      <c r="D197" s="12">
        <v>19</v>
      </c>
      <c r="E197" s="13">
        <v>3.7368421052631602</v>
      </c>
    </row>
    <row r="198" spans="1:5" x14ac:dyDescent="0.25">
      <c r="A198" s="193"/>
      <c r="B198" s="11" t="s">
        <v>158</v>
      </c>
      <c r="C198" s="12">
        <v>248</v>
      </c>
      <c r="D198" s="12">
        <v>191</v>
      </c>
      <c r="E198" s="13">
        <v>0.29842931937172801</v>
      </c>
    </row>
    <row r="199" spans="1:5" x14ac:dyDescent="0.25">
      <c r="A199" s="193"/>
      <c r="B199" s="11" t="s">
        <v>159</v>
      </c>
      <c r="C199" s="12">
        <v>0</v>
      </c>
      <c r="D199" s="16"/>
      <c r="E199" s="13">
        <v>0</v>
      </c>
    </row>
    <row r="200" spans="1:5" x14ac:dyDescent="0.25">
      <c r="A200" s="194"/>
      <c r="B200" s="11" t="s">
        <v>160</v>
      </c>
      <c r="C200" s="12">
        <v>0</v>
      </c>
      <c r="D200" s="16"/>
      <c r="E200" s="13">
        <v>0</v>
      </c>
    </row>
    <row r="201" spans="1:5" x14ac:dyDescent="0.25">
      <c r="A201" s="192" t="s">
        <v>161</v>
      </c>
      <c r="B201" s="11" t="s">
        <v>162</v>
      </c>
      <c r="C201" s="12">
        <v>1800</v>
      </c>
      <c r="D201" s="12">
        <v>2236</v>
      </c>
      <c r="E201" s="13">
        <v>-0.19499105545617201</v>
      </c>
    </row>
    <row r="202" spans="1:5" x14ac:dyDescent="0.25">
      <c r="A202" s="193"/>
      <c r="B202" s="11" t="s">
        <v>120</v>
      </c>
      <c r="C202" s="12">
        <v>404</v>
      </c>
      <c r="D202" s="12">
        <v>302</v>
      </c>
      <c r="E202" s="13">
        <v>0.33774834437086099</v>
      </c>
    </row>
    <row r="203" spans="1:5" x14ac:dyDescent="0.25">
      <c r="A203" s="193"/>
      <c r="B203" s="11" t="s">
        <v>163</v>
      </c>
      <c r="C203" s="12">
        <v>366</v>
      </c>
      <c r="D203" s="12">
        <v>321</v>
      </c>
      <c r="E203" s="13">
        <v>0.14018691588785001</v>
      </c>
    </row>
    <row r="204" spans="1:5" x14ac:dyDescent="0.25">
      <c r="A204" s="193"/>
      <c r="B204" s="11" t="s">
        <v>122</v>
      </c>
      <c r="C204" s="12">
        <v>471</v>
      </c>
      <c r="D204" s="12">
        <v>269</v>
      </c>
      <c r="E204" s="13">
        <v>0.75092936802973997</v>
      </c>
    </row>
    <row r="205" spans="1:5" x14ac:dyDescent="0.25">
      <c r="A205" s="193"/>
      <c r="B205" s="11" t="s">
        <v>123</v>
      </c>
      <c r="C205" s="12">
        <v>0</v>
      </c>
      <c r="D205" s="16"/>
      <c r="E205" s="13">
        <v>0</v>
      </c>
    </row>
    <row r="206" spans="1:5" x14ac:dyDescent="0.25">
      <c r="A206" s="193"/>
      <c r="B206" s="11" t="s">
        <v>124</v>
      </c>
      <c r="C206" s="12">
        <v>4</v>
      </c>
      <c r="D206" s="12">
        <v>0</v>
      </c>
      <c r="E206" s="13">
        <v>0</v>
      </c>
    </row>
    <row r="207" spans="1:5" x14ac:dyDescent="0.25">
      <c r="A207" s="193"/>
      <c r="B207" s="11" t="s">
        <v>125</v>
      </c>
      <c r="C207" s="12">
        <v>1700</v>
      </c>
      <c r="D207" s="12">
        <v>1447</v>
      </c>
      <c r="E207" s="13">
        <v>0.17484450587422201</v>
      </c>
    </row>
    <row r="208" spans="1:5" x14ac:dyDescent="0.25">
      <c r="A208" s="193"/>
      <c r="B208" s="11" t="s">
        <v>164</v>
      </c>
      <c r="C208" s="12">
        <v>3</v>
      </c>
      <c r="D208" s="12">
        <v>0</v>
      </c>
      <c r="E208" s="13">
        <v>0</v>
      </c>
    </row>
    <row r="209" spans="1:5" x14ac:dyDescent="0.25">
      <c r="A209" s="193"/>
      <c r="B209" s="11" t="s">
        <v>127</v>
      </c>
      <c r="C209" s="12">
        <v>543</v>
      </c>
      <c r="D209" s="12">
        <v>460</v>
      </c>
      <c r="E209" s="13">
        <v>0.180434782608696</v>
      </c>
    </row>
    <row r="210" spans="1:5" x14ac:dyDescent="0.25">
      <c r="A210" s="193"/>
      <c r="B210" s="11" t="s">
        <v>165</v>
      </c>
      <c r="C210" s="12">
        <v>230</v>
      </c>
      <c r="D210" s="12">
        <v>780</v>
      </c>
      <c r="E210" s="13">
        <v>-0.70512820512820495</v>
      </c>
    </row>
    <row r="211" spans="1:5" x14ac:dyDescent="0.25">
      <c r="A211" s="193"/>
      <c r="B211" s="11" t="s">
        <v>129</v>
      </c>
      <c r="C211" s="12">
        <v>131</v>
      </c>
      <c r="D211" s="12">
        <v>96</v>
      </c>
      <c r="E211" s="13">
        <v>0.36458333333333298</v>
      </c>
    </row>
    <row r="212" spans="1:5" x14ac:dyDescent="0.25">
      <c r="A212" s="193"/>
      <c r="B212" s="11" t="s">
        <v>130</v>
      </c>
      <c r="C212" s="12">
        <v>300</v>
      </c>
      <c r="D212" s="12">
        <v>227</v>
      </c>
      <c r="E212" s="13">
        <v>0.3215859030837</v>
      </c>
    </row>
    <row r="213" spans="1:5" x14ac:dyDescent="0.25">
      <c r="A213" s="193"/>
      <c r="B213" s="11" t="s">
        <v>131</v>
      </c>
      <c r="C213" s="12">
        <v>1</v>
      </c>
      <c r="D213" s="16"/>
      <c r="E213" s="13">
        <v>0</v>
      </c>
    </row>
    <row r="214" spans="1:5" x14ac:dyDescent="0.25">
      <c r="A214" s="193"/>
      <c r="B214" s="11" t="s">
        <v>132</v>
      </c>
      <c r="C214" s="12">
        <v>0</v>
      </c>
      <c r="D214" s="16"/>
      <c r="E214" s="13">
        <v>0</v>
      </c>
    </row>
    <row r="215" spans="1:5" x14ac:dyDescent="0.25">
      <c r="A215" s="193"/>
      <c r="B215" s="11" t="s">
        <v>133</v>
      </c>
      <c r="C215" s="12">
        <v>13</v>
      </c>
      <c r="D215" s="12">
        <v>29</v>
      </c>
      <c r="E215" s="13">
        <v>-0.55172413793103403</v>
      </c>
    </row>
    <row r="216" spans="1:5" x14ac:dyDescent="0.25">
      <c r="A216" s="193"/>
      <c r="B216" s="11" t="s">
        <v>134</v>
      </c>
      <c r="C216" s="12">
        <v>23</v>
      </c>
      <c r="D216" s="12">
        <v>8</v>
      </c>
      <c r="E216" s="13">
        <v>1.875</v>
      </c>
    </row>
    <row r="217" spans="1:5" x14ac:dyDescent="0.25">
      <c r="A217" s="193"/>
      <c r="B217" s="11" t="s">
        <v>135</v>
      </c>
      <c r="C217" s="12">
        <v>10</v>
      </c>
      <c r="D217" s="12">
        <v>9</v>
      </c>
      <c r="E217" s="13">
        <v>0.11111111111111099</v>
      </c>
    </row>
    <row r="218" spans="1:5" x14ac:dyDescent="0.25">
      <c r="A218" s="193"/>
      <c r="B218" s="11" t="s">
        <v>136</v>
      </c>
      <c r="C218" s="12">
        <v>0</v>
      </c>
      <c r="D218" s="16"/>
      <c r="E218" s="13">
        <v>0</v>
      </c>
    </row>
    <row r="219" spans="1:5" x14ac:dyDescent="0.25">
      <c r="A219" s="193"/>
      <c r="B219" s="11" t="s">
        <v>137</v>
      </c>
      <c r="C219" s="12">
        <v>0</v>
      </c>
      <c r="D219" s="16"/>
      <c r="E219" s="13">
        <v>0</v>
      </c>
    </row>
    <row r="220" spans="1:5" x14ac:dyDescent="0.25">
      <c r="A220" s="193"/>
      <c r="B220" s="11" t="s">
        <v>138</v>
      </c>
      <c r="C220" s="12">
        <v>1</v>
      </c>
      <c r="D220" s="12">
        <v>1</v>
      </c>
      <c r="E220" s="13">
        <v>0</v>
      </c>
    </row>
    <row r="221" spans="1:5" x14ac:dyDescent="0.25">
      <c r="A221" s="193"/>
      <c r="B221" s="11" t="s">
        <v>139</v>
      </c>
      <c r="C221" s="12">
        <v>70</v>
      </c>
      <c r="D221" s="12">
        <v>91</v>
      </c>
      <c r="E221" s="13">
        <v>-0.230769230769231</v>
      </c>
    </row>
    <row r="222" spans="1:5" x14ac:dyDescent="0.25">
      <c r="A222" s="193"/>
      <c r="B222" s="11" t="s">
        <v>166</v>
      </c>
      <c r="C222" s="12">
        <v>523</v>
      </c>
      <c r="D222" s="12">
        <v>78</v>
      </c>
      <c r="E222" s="13">
        <v>5.7051282051282097</v>
      </c>
    </row>
    <row r="223" spans="1:5" x14ac:dyDescent="0.25">
      <c r="A223" s="193"/>
      <c r="B223" s="11" t="s">
        <v>141</v>
      </c>
      <c r="C223" s="12">
        <v>75</v>
      </c>
      <c r="D223" s="12">
        <v>14</v>
      </c>
      <c r="E223" s="13">
        <v>4.3571428571428603</v>
      </c>
    </row>
    <row r="224" spans="1:5" x14ac:dyDescent="0.25">
      <c r="A224" s="193"/>
      <c r="B224" s="11" t="s">
        <v>142</v>
      </c>
      <c r="C224" s="12">
        <v>1</v>
      </c>
      <c r="D224" s="12">
        <v>0</v>
      </c>
      <c r="E224" s="13">
        <v>0</v>
      </c>
    </row>
    <row r="225" spans="1:5" x14ac:dyDescent="0.25">
      <c r="A225" s="193"/>
      <c r="B225" s="11" t="s">
        <v>143</v>
      </c>
      <c r="C225" s="12">
        <v>0</v>
      </c>
      <c r="D225" s="16"/>
      <c r="E225" s="13">
        <v>0</v>
      </c>
    </row>
    <row r="226" spans="1:5" x14ac:dyDescent="0.25">
      <c r="A226" s="193"/>
      <c r="B226" s="11" t="s">
        <v>144</v>
      </c>
      <c r="C226" s="12">
        <v>0</v>
      </c>
      <c r="D226" s="12">
        <v>1</v>
      </c>
      <c r="E226" s="13">
        <v>-1</v>
      </c>
    </row>
    <row r="227" spans="1:5" x14ac:dyDescent="0.25">
      <c r="A227" s="193"/>
      <c r="B227" s="11" t="s">
        <v>167</v>
      </c>
      <c r="C227" s="12">
        <v>0</v>
      </c>
      <c r="D227" s="12">
        <v>1</v>
      </c>
      <c r="E227" s="13">
        <v>-1</v>
      </c>
    </row>
    <row r="228" spans="1:5" x14ac:dyDescent="0.25">
      <c r="A228" s="193"/>
      <c r="B228" s="11" t="s">
        <v>146</v>
      </c>
      <c r="C228" s="12">
        <v>0</v>
      </c>
      <c r="D228" s="16"/>
      <c r="E228" s="13">
        <v>0</v>
      </c>
    </row>
    <row r="229" spans="1:5" x14ac:dyDescent="0.25">
      <c r="A229" s="193"/>
      <c r="B229" s="11" t="s">
        <v>147</v>
      </c>
      <c r="C229" s="12">
        <v>0</v>
      </c>
      <c r="D229" s="16"/>
      <c r="E229" s="13">
        <v>0</v>
      </c>
    </row>
    <row r="230" spans="1:5" x14ac:dyDescent="0.25">
      <c r="A230" s="193"/>
      <c r="B230" s="11" t="s">
        <v>148</v>
      </c>
      <c r="C230" s="12">
        <v>30</v>
      </c>
      <c r="D230" s="12">
        <v>7</v>
      </c>
      <c r="E230" s="13">
        <v>3.28571428571429</v>
      </c>
    </row>
    <row r="231" spans="1:5" x14ac:dyDescent="0.25">
      <c r="A231" s="193"/>
      <c r="B231" s="11" t="s">
        <v>149</v>
      </c>
      <c r="C231" s="12">
        <v>81</v>
      </c>
      <c r="D231" s="12">
        <v>39</v>
      </c>
      <c r="E231" s="13">
        <v>1.07692307692308</v>
      </c>
    </row>
    <row r="232" spans="1:5" x14ac:dyDescent="0.25">
      <c r="A232" s="193"/>
      <c r="B232" s="11" t="s">
        <v>150</v>
      </c>
      <c r="C232" s="12">
        <v>15</v>
      </c>
      <c r="D232" s="12">
        <v>2</v>
      </c>
      <c r="E232" s="13">
        <v>6.5</v>
      </c>
    </row>
    <row r="233" spans="1:5" x14ac:dyDescent="0.25">
      <c r="A233" s="193"/>
      <c r="B233" s="11" t="s">
        <v>151</v>
      </c>
      <c r="C233" s="12">
        <v>93</v>
      </c>
      <c r="D233" s="12">
        <v>83</v>
      </c>
      <c r="E233" s="13">
        <v>0.120481927710843</v>
      </c>
    </row>
    <row r="234" spans="1:5" x14ac:dyDescent="0.25">
      <c r="A234" s="193"/>
      <c r="B234" s="11" t="s">
        <v>152</v>
      </c>
      <c r="C234" s="12">
        <v>0</v>
      </c>
      <c r="D234" s="16"/>
      <c r="E234" s="13">
        <v>0</v>
      </c>
    </row>
    <row r="235" spans="1:5" x14ac:dyDescent="0.25">
      <c r="A235" s="193"/>
      <c r="B235" s="11" t="s">
        <v>153</v>
      </c>
      <c r="C235" s="12">
        <v>2</v>
      </c>
      <c r="D235" s="16"/>
      <c r="E235" s="13">
        <v>0</v>
      </c>
    </row>
    <row r="236" spans="1:5" x14ac:dyDescent="0.25">
      <c r="A236" s="193"/>
      <c r="B236" s="11" t="s">
        <v>154</v>
      </c>
      <c r="C236" s="12">
        <v>0</v>
      </c>
      <c r="D236" s="12">
        <v>7</v>
      </c>
      <c r="E236" s="13">
        <v>-1</v>
      </c>
    </row>
    <row r="237" spans="1:5" x14ac:dyDescent="0.25">
      <c r="A237" s="193"/>
      <c r="B237" s="11" t="s">
        <v>155</v>
      </c>
      <c r="C237" s="12">
        <v>0</v>
      </c>
      <c r="D237" s="16"/>
      <c r="E237" s="13">
        <v>0</v>
      </c>
    </row>
    <row r="238" spans="1:5" x14ac:dyDescent="0.25">
      <c r="A238" s="193"/>
      <c r="B238" s="11" t="s">
        <v>156</v>
      </c>
      <c r="C238" s="12">
        <v>10</v>
      </c>
      <c r="D238" s="12">
        <v>7</v>
      </c>
      <c r="E238" s="13">
        <v>0.42857142857142799</v>
      </c>
    </row>
    <row r="239" spans="1:5" x14ac:dyDescent="0.25">
      <c r="A239" s="193"/>
      <c r="B239" s="11" t="s">
        <v>157</v>
      </c>
      <c r="C239" s="12">
        <v>90</v>
      </c>
      <c r="D239" s="12">
        <v>211</v>
      </c>
      <c r="E239" s="13">
        <v>-0.57345971563981002</v>
      </c>
    </row>
    <row r="240" spans="1:5" x14ac:dyDescent="0.25">
      <c r="A240" s="193"/>
      <c r="B240" s="11" t="s">
        <v>158</v>
      </c>
      <c r="C240" s="12">
        <v>183</v>
      </c>
      <c r="D240" s="16"/>
      <c r="E240" s="13">
        <v>0</v>
      </c>
    </row>
    <row r="241" spans="1:5" x14ac:dyDescent="0.25">
      <c r="A241" s="193"/>
      <c r="B241" s="11" t="s">
        <v>159</v>
      </c>
      <c r="C241" s="12">
        <v>0</v>
      </c>
      <c r="D241" s="16"/>
      <c r="E241" s="13">
        <v>0</v>
      </c>
    </row>
    <row r="242" spans="1:5" x14ac:dyDescent="0.25">
      <c r="A242" s="194"/>
      <c r="B242" s="11" t="s">
        <v>160</v>
      </c>
      <c r="C242" s="12">
        <v>0</v>
      </c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3</v>
      </c>
      <c r="D246" s="12">
        <v>0</v>
      </c>
      <c r="E246" s="13">
        <v>0</v>
      </c>
    </row>
    <row r="247" spans="1:5" x14ac:dyDescent="0.25">
      <c r="A247" s="10" t="s">
        <v>170</v>
      </c>
      <c r="B247" s="15"/>
      <c r="C247" s="12">
        <v>1</v>
      </c>
      <c r="D247" s="12">
        <v>0</v>
      </c>
      <c r="E247" s="13">
        <v>0</v>
      </c>
    </row>
    <row r="248" spans="1:5" x14ac:dyDescent="0.25">
      <c r="A248" s="10" t="s">
        <v>171</v>
      </c>
      <c r="B248" s="15"/>
      <c r="C248" s="12">
        <v>39</v>
      </c>
      <c r="D248" s="12">
        <v>19</v>
      </c>
      <c r="E248" s="13">
        <v>1.0526315789473699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152</v>
      </c>
      <c r="D252" s="12">
        <v>149</v>
      </c>
      <c r="E252" s="13">
        <v>2.01342281879195E-2</v>
      </c>
    </row>
    <row r="253" spans="1:5" x14ac:dyDescent="0.25">
      <c r="A253" s="192" t="s">
        <v>174</v>
      </c>
      <c r="B253" s="11" t="s">
        <v>175</v>
      </c>
      <c r="C253" s="12">
        <v>6</v>
      </c>
      <c r="D253" s="16"/>
      <c r="E253" s="13">
        <v>0</v>
      </c>
    </row>
    <row r="254" spans="1:5" x14ac:dyDescent="0.25">
      <c r="A254" s="193"/>
      <c r="B254" s="11" t="s">
        <v>176</v>
      </c>
      <c r="C254" s="12">
        <v>0</v>
      </c>
      <c r="D254" s="16"/>
      <c r="E254" s="13">
        <v>0</v>
      </c>
    </row>
    <row r="255" spans="1:5" x14ac:dyDescent="0.25">
      <c r="A255" s="194"/>
      <c r="B255" s="11" t="s">
        <v>177</v>
      </c>
      <c r="C255" s="12">
        <v>1</v>
      </c>
      <c r="D255" s="12">
        <v>1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10</v>
      </c>
      <c r="E256" s="13">
        <v>-1</v>
      </c>
    </row>
    <row r="257" spans="1:5" x14ac:dyDescent="0.25">
      <c r="A257" s="10" t="s">
        <v>179</v>
      </c>
      <c r="B257" s="15"/>
      <c r="C257" s="12">
        <v>0</v>
      </c>
      <c r="D257" s="16"/>
      <c r="E257" s="13">
        <v>0</v>
      </c>
    </row>
    <row r="258" spans="1:5" x14ac:dyDescent="0.25">
      <c r="A258" s="10" t="s">
        <v>111</v>
      </c>
      <c r="B258" s="15"/>
      <c r="C258" s="12">
        <v>10</v>
      </c>
      <c r="D258" s="12">
        <v>250</v>
      </c>
      <c r="E258" s="13">
        <v>-0.96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25</v>
      </c>
      <c r="D262" s="12">
        <v>26</v>
      </c>
      <c r="E262" s="13">
        <v>-3.8461538461538498E-2</v>
      </c>
    </row>
    <row r="263" spans="1:5" x14ac:dyDescent="0.25">
      <c r="A263" s="192" t="s">
        <v>69</v>
      </c>
      <c r="B263" s="11" t="s">
        <v>182</v>
      </c>
      <c r="C263" s="12">
        <v>585</v>
      </c>
      <c r="D263" s="12">
        <v>56</v>
      </c>
      <c r="E263" s="13">
        <v>9.4464285714285694</v>
      </c>
    </row>
    <row r="264" spans="1:5" x14ac:dyDescent="0.25">
      <c r="A264" s="194"/>
      <c r="B264" s="11" t="s">
        <v>111</v>
      </c>
      <c r="C264" s="12">
        <v>53</v>
      </c>
      <c r="D264" s="12">
        <v>404</v>
      </c>
      <c r="E264" s="13">
        <v>-0.86881188118811903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2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4"/>
      <c r="B272" s="11" t="s">
        <v>189</v>
      </c>
      <c r="C272" s="12">
        <v>58</v>
      </c>
      <c r="D272" s="12">
        <v>55</v>
      </c>
      <c r="E272" s="13">
        <v>5.4545454545454501E-2</v>
      </c>
    </row>
    <row r="273" spans="1:5" x14ac:dyDescent="0.25">
      <c r="A273" s="10" t="s">
        <v>190</v>
      </c>
      <c r="B273" s="15"/>
      <c r="C273" s="12">
        <v>1</v>
      </c>
      <c r="D273" s="12">
        <v>0</v>
      </c>
      <c r="E273" s="13">
        <v>0</v>
      </c>
    </row>
    <row r="274" spans="1:5" x14ac:dyDescent="0.25">
      <c r="A274" s="10" t="s">
        <v>191</v>
      </c>
      <c r="B274" s="15"/>
      <c r="C274" s="16"/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9" t="s">
        <v>198</v>
      </c>
      <c r="B283" s="11" t="s">
        <v>199</v>
      </c>
      <c r="C283" s="16"/>
      <c r="D283" s="16"/>
      <c r="E283" s="21"/>
    </row>
    <row r="284" spans="1:5" x14ac:dyDescent="0.25">
      <c r="A284" s="190"/>
      <c r="B284" s="11" t="s">
        <v>200</v>
      </c>
      <c r="C284" s="12">
        <v>14</v>
      </c>
      <c r="D284" s="12">
        <v>7</v>
      </c>
      <c r="E284" s="22">
        <v>0</v>
      </c>
    </row>
    <row r="285" spans="1:5" x14ac:dyDescent="0.25">
      <c r="A285" s="191"/>
      <c r="B285" s="11" t="s">
        <v>201</v>
      </c>
      <c r="C285" s="12">
        <v>1</v>
      </c>
      <c r="D285" s="12">
        <v>3</v>
      </c>
      <c r="E285" s="22">
        <v>0</v>
      </c>
    </row>
    <row r="286" spans="1:5" x14ac:dyDescent="0.25">
      <c r="A286" s="189" t="s">
        <v>202</v>
      </c>
      <c r="B286" s="11" t="s">
        <v>203</v>
      </c>
      <c r="C286" s="16"/>
      <c r="D286" s="16"/>
      <c r="E286" s="21"/>
    </row>
    <row r="287" spans="1:5" x14ac:dyDescent="0.25">
      <c r="A287" s="190"/>
      <c r="B287" s="11" t="s">
        <v>204</v>
      </c>
      <c r="C287" s="16"/>
      <c r="D287" s="16"/>
      <c r="E287" s="21"/>
    </row>
    <row r="288" spans="1:5" x14ac:dyDescent="0.25">
      <c r="A288" s="191"/>
      <c r="B288" s="11" t="s">
        <v>205</v>
      </c>
      <c r="C288" s="12">
        <v>2</v>
      </c>
      <c r="D288" s="12">
        <v>1</v>
      </c>
      <c r="E288" s="22">
        <v>0</v>
      </c>
    </row>
    <row r="289" spans="1:5" x14ac:dyDescent="0.25">
      <c r="A289" s="20" t="s">
        <v>206</v>
      </c>
      <c r="B289" s="11" t="s">
        <v>207</v>
      </c>
      <c r="C289" s="12">
        <v>2</v>
      </c>
      <c r="D289" s="12">
        <v>4</v>
      </c>
      <c r="E289" s="22">
        <v>0</v>
      </c>
    </row>
    <row r="290" spans="1:5" x14ac:dyDescent="0.25">
      <c r="A290" s="189" t="s">
        <v>208</v>
      </c>
      <c r="B290" s="11" t="s">
        <v>209</v>
      </c>
      <c r="C290" s="12">
        <v>24</v>
      </c>
      <c r="D290" s="12">
        <v>17</v>
      </c>
      <c r="E290" s="22">
        <v>4</v>
      </c>
    </row>
    <row r="291" spans="1:5" x14ac:dyDescent="0.25">
      <c r="A291" s="190"/>
      <c r="B291" s="11" t="s">
        <v>210</v>
      </c>
      <c r="C291" s="16"/>
      <c r="D291" s="16"/>
      <c r="E291" s="21"/>
    </row>
    <row r="292" spans="1:5" x14ac:dyDescent="0.25">
      <c r="A292" s="191"/>
      <c r="B292" s="11" t="s">
        <v>211</v>
      </c>
      <c r="C292" s="12">
        <v>6</v>
      </c>
      <c r="D292" s="12">
        <v>8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2">
        <v>0</v>
      </c>
      <c r="D293" s="12">
        <v>0</v>
      </c>
      <c r="E293" s="22">
        <v>0</v>
      </c>
    </row>
    <row r="294" spans="1:5" x14ac:dyDescent="0.25">
      <c r="A294" s="189" t="s">
        <v>214</v>
      </c>
      <c r="B294" s="11" t="s">
        <v>205</v>
      </c>
      <c r="C294" s="12">
        <v>1</v>
      </c>
      <c r="D294" s="12">
        <v>1</v>
      </c>
      <c r="E294" s="22">
        <v>0</v>
      </c>
    </row>
    <row r="295" spans="1:5" x14ac:dyDescent="0.25">
      <c r="A295" s="190"/>
      <c r="B295" s="11" t="s">
        <v>215</v>
      </c>
      <c r="C295" s="12">
        <v>21</v>
      </c>
      <c r="D295" s="12">
        <v>34</v>
      </c>
      <c r="E295" s="22">
        <v>19</v>
      </c>
    </row>
    <row r="296" spans="1:5" x14ac:dyDescent="0.25">
      <c r="A296" s="191"/>
      <c r="B296" s="11" t="s">
        <v>216</v>
      </c>
      <c r="C296" s="12">
        <v>1</v>
      </c>
      <c r="D296" s="12">
        <v>6</v>
      </c>
      <c r="E296" s="22">
        <v>1</v>
      </c>
    </row>
    <row r="297" spans="1:5" x14ac:dyDescent="0.25">
      <c r="A297" s="189" t="s">
        <v>217</v>
      </c>
      <c r="B297" s="11" t="s">
        <v>218</v>
      </c>
      <c r="C297" s="12">
        <v>76</v>
      </c>
      <c r="D297" s="12">
        <v>60</v>
      </c>
      <c r="E297" s="22">
        <v>43</v>
      </c>
    </row>
    <row r="298" spans="1:5" x14ac:dyDescent="0.25">
      <c r="A298" s="190"/>
      <c r="B298" s="11" t="s">
        <v>219</v>
      </c>
      <c r="C298" s="16"/>
      <c r="D298" s="16"/>
      <c r="E298" s="21"/>
    </row>
    <row r="299" spans="1:5" x14ac:dyDescent="0.25">
      <c r="A299" s="190"/>
      <c r="B299" s="11" t="s">
        <v>220</v>
      </c>
      <c r="C299" s="12">
        <v>324</v>
      </c>
      <c r="D299" s="12">
        <v>373</v>
      </c>
      <c r="E299" s="22">
        <v>122</v>
      </c>
    </row>
    <row r="300" spans="1:5" x14ac:dyDescent="0.25">
      <c r="A300" s="190"/>
      <c r="B300" s="11" t="s">
        <v>221</v>
      </c>
      <c r="C300" s="12">
        <v>457</v>
      </c>
      <c r="D300" s="12">
        <v>455</v>
      </c>
      <c r="E300" s="22">
        <v>0</v>
      </c>
    </row>
    <row r="301" spans="1:5" x14ac:dyDescent="0.25">
      <c r="A301" s="190"/>
      <c r="B301" s="11" t="s">
        <v>222</v>
      </c>
      <c r="C301" s="12">
        <v>79</v>
      </c>
      <c r="D301" s="12">
        <v>20</v>
      </c>
      <c r="E301" s="22">
        <v>33</v>
      </c>
    </row>
    <row r="302" spans="1:5" x14ac:dyDescent="0.25">
      <c r="A302" s="190"/>
      <c r="B302" s="11" t="s">
        <v>223</v>
      </c>
      <c r="C302" s="12">
        <v>379</v>
      </c>
      <c r="D302" s="12">
        <v>442</v>
      </c>
      <c r="E302" s="22">
        <v>154</v>
      </c>
    </row>
    <row r="303" spans="1:5" x14ac:dyDescent="0.25">
      <c r="A303" s="190"/>
      <c r="B303" s="11" t="s">
        <v>224</v>
      </c>
      <c r="C303" s="12">
        <v>103</v>
      </c>
      <c r="D303" s="12">
        <v>104</v>
      </c>
      <c r="E303" s="22">
        <v>0</v>
      </c>
    </row>
    <row r="304" spans="1:5" x14ac:dyDescent="0.25">
      <c r="A304" s="190"/>
      <c r="B304" s="11" t="s">
        <v>225</v>
      </c>
      <c r="C304" s="16"/>
      <c r="D304" s="16"/>
      <c r="E304" s="21"/>
    </row>
    <row r="305" spans="1:5" x14ac:dyDescent="0.25">
      <c r="A305" s="190"/>
      <c r="B305" s="11" t="s">
        <v>226</v>
      </c>
      <c r="C305" s="12">
        <v>535</v>
      </c>
      <c r="D305" s="12">
        <v>33</v>
      </c>
      <c r="E305" s="22">
        <v>269</v>
      </c>
    </row>
    <row r="306" spans="1:5" x14ac:dyDescent="0.25">
      <c r="A306" s="190"/>
      <c r="B306" s="11" t="s">
        <v>227</v>
      </c>
      <c r="C306" s="16"/>
      <c r="D306" s="16"/>
      <c r="E306" s="21"/>
    </row>
    <row r="307" spans="1:5" x14ac:dyDescent="0.25">
      <c r="A307" s="190"/>
      <c r="B307" s="11" t="s">
        <v>228</v>
      </c>
      <c r="C307" s="12">
        <v>1</v>
      </c>
      <c r="D307" s="12">
        <v>1</v>
      </c>
      <c r="E307" s="22">
        <v>0</v>
      </c>
    </row>
    <row r="308" spans="1:5" x14ac:dyDescent="0.25">
      <c r="A308" s="190"/>
      <c r="B308" s="11" t="s">
        <v>229</v>
      </c>
      <c r="C308" s="12">
        <v>398</v>
      </c>
      <c r="D308" s="12">
        <v>435</v>
      </c>
      <c r="E308" s="22">
        <v>168</v>
      </c>
    </row>
    <row r="309" spans="1:5" x14ac:dyDescent="0.25">
      <c r="A309" s="190"/>
      <c r="B309" s="11" t="s">
        <v>230</v>
      </c>
      <c r="C309" s="12">
        <v>328</v>
      </c>
      <c r="D309" s="12">
        <v>332</v>
      </c>
      <c r="E309" s="22">
        <v>0</v>
      </c>
    </row>
    <row r="310" spans="1:5" x14ac:dyDescent="0.25">
      <c r="A310" s="190"/>
      <c r="B310" s="11" t="s">
        <v>231</v>
      </c>
      <c r="C310" s="12">
        <v>6</v>
      </c>
      <c r="D310" s="12">
        <v>6</v>
      </c>
      <c r="E310" s="22">
        <v>3</v>
      </c>
    </row>
    <row r="311" spans="1:5" x14ac:dyDescent="0.25">
      <c r="A311" s="191"/>
      <c r="B311" s="11" t="s">
        <v>232</v>
      </c>
      <c r="C311" s="12">
        <v>27</v>
      </c>
      <c r="D311" s="12">
        <v>20</v>
      </c>
      <c r="E311" s="22">
        <v>0</v>
      </c>
    </row>
    <row r="312" spans="1:5" x14ac:dyDescent="0.25">
      <c r="A312" s="189" t="s">
        <v>233</v>
      </c>
      <c r="B312" s="11" t="s">
        <v>234</v>
      </c>
      <c r="C312" s="16"/>
      <c r="D312" s="16"/>
      <c r="E312" s="21"/>
    </row>
    <row r="313" spans="1:5" x14ac:dyDescent="0.25">
      <c r="A313" s="190"/>
      <c r="B313" s="11" t="s">
        <v>235</v>
      </c>
      <c r="C313" s="12">
        <v>0</v>
      </c>
      <c r="D313" s="12">
        <v>3</v>
      </c>
      <c r="E313" s="22">
        <v>0</v>
      </c>
    </row>
    <row r="314" spans="1:5" x14ac:dyDescent="0.25">
      <c r="A314" s="190"/>
      <c r="B314" s="11" t="s">
        <v>236</v>
      </c>
      <c r="C314" s="16"/>
      <c r="D314" s="16"/>
      <c r="E314" s="21"/>
    </row>
    <row r="315" spans="1:5" x14ac:dyDescent="0.25">
      <c r="A315" s="190"/>
      <c r="B315" s="11" t="s">
        <v>237</v>
      </c>
      <c r="C315" s="16"/>
      <c r="D315" s="16"/>
      <c r="E315" s="21"/>
    </row>
    <row r="316" spans="1:5" x14ac:dyDescent="0.25">
      <c r="A316" s="190"/>
      <c r="B316" s="11" t="s">
        <v>238</v>
      </c>
      <c r="C316" s="12">
        <v>52</v>
      </c>
      <c r="D316" s="12">
        <v>85</v>
      </c>
      <c r="E316" s="22">
        <v>6</v>
      </c>
    </row>
    <row r="317" spans="1:5" x14ac:dyDescent="0.25">
      <c r="A317" s="190"/>
      <c r="B317" s="11" t="s">
        <v>239</v>
      </c>
      <c r="C317" s="16"/>
      <c r="D317" s="16"/>
      <c r="E317" s="21"/>
    </row>
    <row r="318" spans="1:5" x14ac:dyDescent="0.25">
      <c r="A318" s="190"/>
      <c r="B318" s="11" t="s">
        <v>240</v>
      </c>
      <c r="C318" s="16"/>
      <c r="D318" s="16"/>
      <c r="E318" s="21"/>
    </row>
    <row r="319" spans="1:5" x14ac:dyDescent="0.25">
      <c r="A319" s="190"/>
      <c r="B319" s="11" t="s">
        <v>241</v>
      </c>
      <c r="C319" s="12">
        <v>43</v>
      </c>
      <c r="D319" s="12">
        <v>79</v>
      </c>
      <c r="E319" s="22">
        <v>5</v>
      </c>
    </row>
    <row r="320" spans="1:5" x14ac:dyDescent="0.25">
      <c r="A320" s="190"/>
      <c r="B320" s="11" t="s">
        <v>242</v>
      </c>
      <c r="C320" s="16"/>
      <c r="D320" s="16"/>
      <c r="E320" s="21"/>
    </row>
    <row r="321" spans="1:5" x14ac:dyDescent="0.25">
      <c r="A321" s="190"/>
      <c r="B321" s="11" t="s">
        <v>243</v>
      </c>
      <c r="C321" s="12">
        <v>7</v>
      </c>
      <c r="D321" s="12">
        <v>7</v>
      </c>
      <c r="E321" s="22">
        <v>1</v>
      </c>
    </row>
    <row r="322" spans="1:5" x14ac:dyDescent="0.25">
      <c r="A322" s="190"/>
      <c r="B322" s="11" t="s">
        <v>244</v>
      </c>
      <c r="C322" s="12">
        <v>12</v>
      </c>
      <c r="D322" s="12">
        <v>15</v>
      </c>
      <c r="E322" s="22">
        <v>4</v>
      </c>
    </row>
    <row r="323" spans="1:5" x14ac:dyDescent="0.25">
      <c r="A323" s="190"/>
      <c r="B323" s="11" t="s">
        <v>245</v>
      </c>
      <c r="C323" s="16"/>
      <c r="D323" s="16"/>
      <c r="E323" s="21"/>
    </row>
    <row r="324" spans="1:5" x14ac:dyDescent="0.25">
      <c r="A324" s="190"/>
      <c r="B324" s="11" t="s">
        <v>246</v>
      </c>
      <c r="C324" s="16"/>
      <c r="D324" s="16"/>
      <c r="E324" s="21"/>
    </row>
    <row r="325" spans="1:5" x14ac:dyDescent="0.25">
      <c r="A325" s="190"/>
      <c r="B325" s="11" t="s">
        <v>247</v>
      </c>
      <c r="C325" s="12">
        <v>0</v>
      </c>
      <c r="D325" s="12">
        <v>1</v>
      </c>
      <c r="E325" s="22">
        <v>1</v>
      </c>
    </row>
    <row r="326" spans="1:5" x14ac:dyDescent="0.25">
      <c r="A326" s="190"/>
      <c r="B326" s="11" t="s">
        <v>248</v>
      </c>
      <c r="C326" s="16"/>
      <c r="D326" s="16"/>
      <c r="E326" s="21"/>
    </row>
    <row r="327" spans="1:5" x14ac:dyDescent="0.25">
      <c r="A327" s="190"/>
      <c r="B327" s="11" t="s">
        <v>249</v>
      </c>
      <c r="C327" s="16"/>
      <c r="D327" s="16"/>
      <c r="E327" s="21"/>
    </row>
    <row r="328" spans="1:5" x14ac:dyDescent="0.25">
      <c r="A328" s="190"/>
      <c r="B328" s="11" t="s">
        <v>250</v>
      </c>
      <c r="C328" s="16"/>
      <c r="D328" s="16"/>
      <c r="E328" s="21"/>
    </row>
    <row r="329" spans="1:5" x14ac:dyDescent="0.25">
      <c r="A329" s="190"/>
      <c r="B329" s="11" t="s">
        <v>251</v>
      </c>
      <c r="C329" s="16"/>
      <c r="D329" s="16"/>
      <c r="E329" s="21"/>
    </row>
    <row r="330" spans="1:5" x14ac:dyDescent="0.25">
      <c r="A330" s="190"/>
      <c r="B330" s="11" t="s">
        <v>252</v>
      </c>
      <c r="C330" s="12">
        <v>6</v>
      </c>
      <c r="D330" s="12">
        <v>5</v>
      </c>
      <c r="E330" s="22">
        <v>4</v>
      </c>
    </row>
    <row r="331" spans="1:5" x14ac:dyDescent="0.25">
      <c r="A331" s="190"/>
      <c r="B331" s="11" t="s">
        <v>253</v>
      </c>
      <c r="C331" s="12">
        <v>1</v>
      </c>
      <c r="D331" s="12">
        <v>3</v>
      </c>
      <c r="E331" s="22">
        <v>1</v>
      </c>
    </row>
    <row r="332" spans="1:5" x14ac:dyDescent="0.25">
      <c r="A332" s="190"/>
      <c r="B332" s="11" t="s">
        <v>254</v>
      </c>
      <c r="C332" s="16"/>
      <c r="D332" s="16"/>
      <c r="E332" s="21"/>
    </row>
    <row r="333" spans="1:5" x14ac:dyDescent="0.25">
      <c r="A333" s="190"/>
      <c r="B333" s="11" t="s">
        <v>255</v>
      </c>
      <c r="C333" s="12">
        <v>0</v>
      </c>
      <c r="D333" s="12">
        <v>1</v>
      </c>
      <c r="E333" s="22">
        <v>0</v>
      </c>
    </row>
    <row r="334" spans="1:5" x14ac:dyDescent="0.25">
      <c r="A334" s="190"/>
      <c r="B334" s="11" t="s">
        <v>256</v>
      </c>
      <c r="C334" s="16"/>
      <c r="D334" s="16"/>
      <c r="E334" s="21"/>
    </row>
    <row r="335" spans="1:5" x14ac:dyDescent="0.25">
      <c r="A335" s="190"/>
      <c r="B335" s="11" t="s">
        <v>257</v>
      </c>
      <c r="C335" s="12">
        <v>35</v>
      </c>
      <c r="D335" s="12">
        <v>47</v>
      </c>
      <c r="E335" s="22">
        <v>5</v>
      </c>
    </row>
    <row r="336" spans="1:5" x14ac:dyDescent="0.25">
      <c r="A336" s="190"/>
      <c r="B336" s="11" t="s">
        <v>258</v>
      </c>
      <c r="C336" s="12">
        <v>36</v>
      </c>
      <c r="D336" s="12">
        <v>20</v>
      </c>
      <c r="E336" s="22">
        <v>21</v>
      </c>
    </row>
    <row r="337" spans="1:5" x14ac:dyDescent="0.25">
      <c r="A337" s="190"/>
      <c r="B337" s="11" t="s">
        <v>259</v>
      </c>
      <c r="C337" s="16"/>
      <c r="D337" s="16"/>
      <c r="E337" s="21"/>
    </row>
    <row r="338" spans="1:5" x14ac:dyDescent="0.25">
      <c r="A338" s="190"/>
      <c r="B338" s="11" t="s">
        <v>260</v>
      </c>
      <c r="C338" s="12">
        <v>8</v>
      </c>
      <c r="D338" s="12">
        <v>7</v>
      </c>
      <c r="E338" s="22">
        <v>3</v>
      </c>
    </row>
    <row r="339" spans="1:5" x14ac:dyDescent="0.25">
      <c r="A339" s="190"/>
      <c r="B339" s="11" t="s">
        <v>261</v>
      </c>
      <c r="C339" s="16"/>
      <c r="D339" s="16"/>
      <c r="E339" s="21"/>
    </row>
    <row r="340" spans="1:5" x14ac:dyDescent="0.25">
      <c r="A340" s="190"/>
      <c r="B340" s="11" t="s">
        <v>262</v>
      </c>
      <c r="C340" s="12">
        <v>0</v>
      </c>
      <c r="D340" s="12">
        <v>1</v>
      </c>
      <c r="E340" s="22">
        <v>0</v>
      </c>
    </row>
    <row r="341" spans="1:5" x14ac:dyDescent="0.25">
      <c r="A341" s="190"/>
      <c r="B341" s="11" t="s">
        <v>263</v>
      </c>
      <c r="C341" s="12">
        <v>67</v>
      </c>
      <c r="D341" s="12">
        <v>72</v>
      </c>
      <c r="E341" s="22">
        <v>0</v>
      </c>
    </row>
    <row r="342" spans="1:5" x14ac:dyDescent="0.25">
      <c r="A342" s="190"/>
      <c r="B342" s="11" t="s">
        <v>264</v>
      </c>
      <c r="C342" s="12">
        <v>1</v>
      </c>
      <c r="D342" s="12">
        <v>1</v>
      </c>
      <c r="E342" s="22">
        <v>0</v>
      </c>
    </row>
    <row r="343" spans="1:5" x14ac:dyDescent="0.25">
      <c r="A343" s="190"/>
      <c r="B343" s="11" t="s">
        <v>265</v>
      </c>
      <c r="C343" s="16"/>
      <c r="D343" s="16"/>
      <c r="E343" s="21"/>
    </row>
    <row r="344" spans="1:5" x14ac:dyDescent="0.25">
      <c r="A344" s="191"/>
      <c r="B344" s="11" t="s">
        <v>266</v>
      </c>
      <c r="C344" s="12">
        <v>6</v>
      </c>
      <c r="D344" s="12">
        <v>21</v>
      </c>
      <c r="E344" s="22">
        <v>4</v>
      </c>
    </row>
    <row r="345" spans="1:5" x14ac:dyDescent="0.25">
      <c r="A345" s="189" t="s">
        <v>267</v>
      </c>
      <c r="B345" s="11" t="s">
        <v>268</v>
      </c>
      <c r="C345" s="16"/>
      <c r="D345" s="16"/>
      <c r="E345" s="21"/>
    </row>
    <row r="346" spans="1:5" x14ac:dyDescent="0.25">
      <c r="A346" s="190"/>
      <c r="B346" s="11" t="s">
        <v>269</v>
      </c>
      <c r="C346" s="12">
        <v>1</v>
      </c>
      <c r="D346" s="12">
        <v>0</v>
      </c>
      <c r="E346" s="22">
        <v>0</v>
      </c>
    </row>
    <row r="347" spans="1:5" x14ac:dyDescent="0.25">
      <c r="A347" s="190"/>
      <c r="B347" s="11" t="s">
        <v>270</v>
      </c>
      <c r="C347" s="12">
        <v>0</v>
      </c>
      <c r="D347" s="12">
        <v>1</v>
      </c>
      <c r="E347" s="22">
        <v>0</v>
      </c>
    </row>
    <row r="348" spans="1:5" x14ac:dyDescent="0.25">
      <c r="A348" s="190"/>
      <c r="B348" s="11" t="s">
        <v>271</v>
      </c>
      <c r="C348" s="16"/>
      <c r="D348" s="16"/>
      <c r="E348" s="21"/>
    </row>
    <row r="349" spans="1:5" x14ac:dyDescent="0.25">
      <c r="A349" s="190"/>
      <c r="B349" s="11" t="s">
        <v>272</v>
      </c>
      <c r="C349" s="16"/>
      <c r="D349" s="16"/>
      <c r="E349" s="21"/>
    </row>
    <row r="350" spans="1:5" x14ac:dyDescent="0.25">
      <c r="A350" s="190"/>
      <c r="B350" s="11" t="s">
        <v>273</v>
      </c>
      <c r="C350" s="12">
        <v>2</v>
      </c>
      <c r="D350" s="12">
        <v>1</v>
      </c>
      <c r="E350" s="22">
        <v>0</v>
      </c>
    </row>
    <row r="351" spans="1:5" x14ac:dyDescent="0.25">
      <c r="A351" s="190"/>
      <c r="B351" s="11" t="s">
        <v>274</v>
      </c>
      <c r="C351" s="16"/>
      <c r="D351" s="16"/>
      <c r="E351" s="21"/>
    </row>
    <row r="352" spans="1:5" x14ac:dyDescent="0.25">
      <c r="A352" s="190"/>
      <c r="B352" s="11" t="s">
        <v>275</v>
      </c>
      <c r="C352" s="16"/>
      <c r="D352" s="16"/>
      <c r="E352" s="21"/>
    </row>
    <row r="353" spans="1:5" x14ac:dyDescent="0.25">
      <c r="A353" s="190"/>
      <c r="B353" s="11" t="s">
        <v>276</v>
      </c>
      <c r="C353" s="16"/>
      <c r="D353" s="16"/>
      <c r="E353" s="21"/>
    </row>
    <row r="354" spans="1:5" x14ac:dyDescent="0.25">
      <c r="A354" s="190"/>
      <c r="B354" s="11" t="s">
        <v>277</v>
      </c>
      <c r="C354" s="12">
        <v>1</v>
      </c>
      <c r="D354" s="12">
        <v>0</v>
      </c>
      <c r="E354" s="22">
        <v>0</v>
      </c>
    </row>
    <row r="355" spans="1:5" x14ac:dyDescent="0.25">
      <c r="A355" s="191"/>
      <c r="B355" s="11" t="s">
        <v>278</v>
      </c>
      <c r="C355" s="16"/>
      <c r="D355" s="16"/>
      <c r="E355" s="21"/>
    </row>
    <row r="356" spans="1:5" x14ac:dyDescent="0.25">
      <c r="A356" s="189" t="s">
        <v>279</v>
      </c>
      <c r="B356" s="11" t="s">
        <v>280</v>
      </c>
      <c r="C356" s="12">
        <v>11</v>
      </c>
      <c r="D356" s="12">
        <v>8</v>
      </c>
      <c r="E356" s="22">
        <v>2</v>
      </c>
    </row>
    <row r="357" spans="1:5" x14ac:dyDescent="0.25">
      <c r="A357" s="190"/>
      <c r="B357" s="11" t="s">
        <v>281</v>
      </c>
      <c r="C357" s="16"/>
      <c r="D357" s="16"/>
      <c r="E357" s="21"/>
    </row>
    <row r="358" spans="1:5" x14ac:dyDescent="0.25">
      <c r="A358" s="190"/>
      <c r="B358" s="11" t="s">
        <v>282</v>
      </c>
      <c r="C358" s="16"/>
      <c r="D358" s="16"/>
      <c r="E358" s="21"/>
    </row>
    <row r="359" spans="1:5" x14ac:dyDescent="0.25">
      <c r="A359" s="190"/>
      <c r="B359" s="11" t="s">
        <v>283</v>
      </c>
      <c r="C359" s="12">
        <v>5</v>
      </c>
      <c r="D359" s="12">
        <v>4</v>
      </c>
      <c r="E359" s="22">
        <v>0</v>
      </c>
    </row>
    <row r="360" spans="1:5" x14ac:dyDescent="0.25">
      <c r="A360" s="190"/>
      <c r="B360" s="11" t="s">
        <v>284</v>
      </c>
      <c r="C360" s="16"/>
      <c r="D360" s="16"/>
      <c r="E360" s="21"/>
    </row>
    <row r="361" spans="1:5" x14ac:dyDescent="0.25">
      <c r="A361" s="190"/>
      <c r="B361" s="11" t="s">
        <v>285</v>
      </c>
      <c r="C361" s="16"/>
      <c r="D361" s="16"/>
      <c r="E361" s="21"/>
    </row>
    <row r="362" spans="1:5" x14ac:dyDescent="0.25">
      <c r="A362" s="190"/>
      <c r="B362" s="11" t="s">
        <v>286</v>
      </c>
      <c r="C362" s="16"/>
      <c r="D362" s="16"/>
      <c r="E362" s="21"/>
    </row>
    <row r="363" spans="1:5" x14ac:dyDescent="0.25">
      <c r="A363" s="190"/>
      <c r="B363" s="11" t="s">
        <v>287</v>
      </c>
      <c r="C363" s="16"/>
      <c r="D363" s="16"/>
      <c r="E363" s="21"/>
    </row>
    <row r="364" spans="1:5" x14ac:dyDescent="0.25">
      <c r="A364" s="191"/>
      <c r="B364" s="11" t="s">
        <v>288</v>
      </c>
      <c r="C364" s="16"/>
      <c r="D364" s="16"/>
      <c r="E364" s="21"/>
    </row>
    <row r="365" spans="1:5" x14ac:dyDescent="0.25">
      <c r="A365" s="189" t="s">
        <v>289</v>
      </c>
      <c r="B365" s="11" t="s">
        <v>290</v>
      </c>
      <c r="C365" s="16"/>
      <c r="D365" s="16"/>
      <c r="E365" s="21"/>
    </row>
    <row r="366" spans="1:5" x14ac:dyDescent="0.25">
      <c r="A366" s="190"/>
      <c r="B366" s="11" t="s">
        <v>291</v>
      </c>
      <c r="C366" s="12">
        <v>3</v>
      </c>
      <c r="D366" s="12">
        <v>2</v>
      </c>
      <c r="E366" s="22">
        <v>0</v>
      </c>
    </row>
    <row r="367" spans="1:5" x14ac:dyDescent="0.25">
      <c r="A367" s="190"/>
      <c r="B367" s="11" t="s">
        <v>292</v>
      </c>
      <c r="C367" s="12">
        <v>1</v>
      </c>
      <c r="D367" s="12">
        <v>2</v>
      </c>
      <c r="E367" s="22">
        <v>0</v>
      </c>
    </row>
    <row r="368" spans="1:5" x14ac:dyDescent="0.25">
      <c r="A368" s="190"/>
      <c r="B368" s="11" t="s">
        <v>293</v>
      </c>
      <c r="C368" s="12">
        <v>7</v>
      </c>
      <c r="D368" s="12">
        <v>5</v>
      </c>
      <c r="E368" s="22">
        <v>0</v>
      </c>
    </row>
    <row r="369" spans="1:5" x14ac:dyDescent="0.25">
      <c r="A369" s="190"/>
      <c r="B369" s="11" t="s">
        <v>209</v>
      </c>
      <c r="C369" s="12">
        <v>2</v>
      </c>
      <c r="D369" s="12">
        <v>2</v>
      </c>
      <c r="E369" s="22">
        <v>0</v>
      </c>
    </row>
    <row r="370" spans="1:5" x14ac:dyDescent="0.25">
      <c r="A370" s="190"/>
      <c r="B370" s="11" t="s">
        <v>294</v>
      </c>
      <c r="C370" s="16"/>
      <c r="D370" s="16"/>
      <c r="E370" s="21"/>
    </row>
    <row r="371" spans="1:5" x14ac:dyDescent="0.25">
      <c r="A371" s="190"/>
      <c r="B371" s="11" t="s">
        <v>295</v>
      </c>
      <c r="C371" s="16"/>
      <c r="D371" s="16"/>
      <c r="E371" s="21"/>
    </row>
    <row r="372" spans="1:5" x14ac:dyDescent="0.25">
      <c r="A372" s="190"/>
      <c r="B372" s="11" t="s">
        <v>296</v>
      </c>
      <c r="C372" s="12">
        <v>1</v>
      </c>
      <c r="D372" s="12">
        <v>0</v>
      </c>
      <c r="E372" s="22">
        <v>0</v>
      </c>
    </row>
    <row r="373" spans="1:5" x14ac:dyDescent="0.25">
      <c r="A373" s="190"/>
      <c r="B373" s="11" t="s">
        <v>297</v>
      </c>
      <c r="C373" s="12">
        <v>4</v>
      </c>
      <c r="D373" s="12">
        <v>2</v>
      </c>
      <c r="E373" s="22">
        <v>0</v>
      </c>
    </row>
    <row r="374" spans="1:5" x14ac:dyDescent="0.25">
      <c r="A374" s="190"/>
      <c r="B374" s="11" t="s">
        <v>298</v>
      </c>
      <c r="C374" s="16"/>
      <c r="D374" s="16"/>
      <c r="E374" s="21"/>
    </row>
    <row r="375" spans="1:5" x14ac:dyDescent="0.25">
      <c r="A375" s="190"/>
      <c r="B375" s="11" t="s">
        <v>299</v>
      </c>
      <c r="C375" s="16"/>
      <c r="D375" s="16"/>
      <c r="E375" s="21"/>
    </row>
    <row r="376" spans="1:5" x14ac:dyDescent="0.25">
      <c r="A376" s="190"/>
      <c r="B376" s="11" t="s">
        <v>300</v>
      </c>
      <c r="C376" s="16"/>
      <c r="D376" s="16"/>
      <c r="E376" s="21"/>
    </row>
    <row r="377" spans="1:5" x14ac:dyDescent="0.25">
      <c r="A377" s="191"/>
      <c r="B377" s="11" t="s">
        <v>301</v>
      </c>
      <c r="C377" s="12">
        <v>2</v>
      </c>
      <c r="D377" s="12">
        <v>1</v>
      </c>
      <c r="E377" s="22">
        <v>0</v>
      </c>
    </row>
  </sheetData>
  <sheetProtection algorithmName="SHA-512" hashValue="lkuZ86ABzk5iNeQW1LqM3s4xe5B1AHdaDJlqxAgDELnunq5Rjkj+gPrLrU5g2CFbpct6szM2dG4AkwH1zbOjeg==" saltValue="wVMHQJ3OcSD7U1psvLwevg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A3EBD-1366-49D4-B017-C93411EF0E20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L3hnGLtrDXr5+mWYY34jJPucKlYSwi6gb5vOBMKnlx0yDguoxJt3wJA3K4DijrW0NLO/wNE5QsS35AH1MPOa8Q==" saltValue="64Hm1QQZ3JxQLj+QNsTks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B55C-7FED-4F39-8CF2-B357D46BDF4C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qeIQEzSY7sPP1BvlmzYdmQr/vmfhvfi/bCMmGiD2+FgMx01n5J9Tg4g4lp97LkD/ntK1hTZbREpYyvWDD9l+dg==" saltValue="NVjEK0eXNUTD5sk9RKrfy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942F-4718-40BD-AE76-F55C58CB09CC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1</v>
      </c>
      <c r="N6" s="183">
        <f>DatosMedioAmbiente!C55</f>
        <v>45</v>
      </c>
      <c r="O6" s="183">
        <f>DatosMedioAmbiente!C57</f>
        <v>0</v>
      </c>
      <c r="P6" s="183">
        <f>DatosMedioAmbiente!C59</f>
        <v>3</v>
      </c>
      <c r="Q6" s="183">
        <f>DatosMedioAmbiente!C61</f>
        <v>2</v>
      </c>
      <c r="R6" s="183">
        <f>DatosMedioAmbiente!C63</f>
        <v>5</v>
      </c>
      <c r="S6" s="181"/>
      <c r="U6" s="184">
        <f>DatosMedioAmbiente!C54</f>
        <v>0</v>
      </c>
      <c r="V6" s="184">
        <f>DatosMedioAmbiente!C56</f>
        <v>2</v>
      </c>
      <c r="W6" s="184">
        <f>DatosMedioAmbiente!C58</f>
        <v>0</v>
      </c>
      <c r="X6" s="184">
        <f>DatosMedioAmbiente!C60</f>
        <v>1</v>
      </c>
      <c r="Y6" s="184">
        <f>DatosMedioAmbiente!C62</f>
        <v>2</v>
      </c>
      <c r="Z6" s="184">
        <f>DatosMedioAmbiente!C64</f>
        <v>3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2bPZZbAHLS4PFbr1So2ANjeJdjagf0ziYqX9ZB6+8BvcNMBljFIuZsVOrZFzEesr4xiFgbzopxVrU8LCcUD7Ig==" saltValue="iJzWlV7c5klqITd9iRei7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B269-94E2-4C40-A4AF-165D38E435F5}">
  <sheetPr codeName="Hoja20"/>
  <dimension ref="A1:BI17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1628</v>
      </c>
      <c r="G2" s="76" t="s">
        <v>1629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649</v>
      </c>
      <c r="AO2" s="76" t="s">
        <v>647</v>
      </c>
      <c r="AT2" s="76" t="s">
        <v>649</v>
      </c>
      <c r="AV2" s="76" t="s">
        <v>647</v>
      </c>
      <c r="AW2" s="76" t="s">
        <v>1204</v>
      </c>
      <c r="AX2" s="76" t="s">
        <v>1205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1662</v>
      </c>
      <c r="G3" s="76" t="s">
        <v>1630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1629</v>
      </c>
      <c r="M3" s="76" t="s">
        <v>1634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651</v>
      </c>
      <c r="AO3" s="76" t="s">
        <v>649</v>
      </c>
      <c r="AT3" s="76" t="s">
        <v>657</v>
      </c>
      <c r="AV3" s="76" t="s">
        <v>649</v>
      </c>
      <c r="AW3" s="76" t="s">
        <v>1205</v>
      </c>
      <c r="AX3" s="76" t="s">
        <v>1207</v>
      </c>
      <c r="BA3" s="76" t="s">
        <v>1812</v>
      </c>
      <c r="BC3" s="76" t="s">
        <v>1814</v>
      </c>
      <c r="BD3" s="76" t="s">
        <v>334</v>
      </c>
      <c r="BF3" s="76" t="s">
        <v>114</v>
      </c>
      <c r="BG3" s="76" t="s">
        <v>114</v>
      </c>
      <c r="BH3" s="76" t="s">
        <v>1164</v>
      </c>
      <c r="BI3" s="76" t="s">
        <v>1169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1632</v>
      </c>
      <c r="F4" s="76" t="s">
        <v>1636</v>
      </c>
      <c r="G4" s="76" t="s">
        <v>978</v>
      </c>
      <c r="H4" s="76" t="s">
        <v>1630</v>
      </c>
      <c r="I4" s="76" t="s">
        <v>1630</v>
      </c>
      <c r="J4" s="76" t="s">
        <v>1636</v>
      </c>
      <c r="K4" s="76" t="s">
        <v>1630</v>
      </c>
      <c r="L4" s="76" t="s">
        <v>1630</v>
      </c>
      <c r="M4" s="76" t="s">
        <v>978</v>
      </c>
      <c r="O4" s="76" t="s">
        <v>1630</v>
      </c>
      <c r="P4" s="76" t="s">
        <v>1683</v>
      </c>
      <c r="Q4" s="76" t="s">
        <v>1686</v>
      </c>
      <c r="R4" s="76" t="s">
        <v>1062</v>
      </c>
      <c r="S4" s="76" t="s">
        <v>1683</v>
      </c>
      <c r="T4" s="76" t="s">
        <v>1683</v>
      </c>
      <c r="V4" s="76" t="s">
        <v>31</v>
      </c>
      <c r="W4" s="76" t="s">
        <v>1777</v>
      </c>
      <c r="AA4" s="76" t="s">
        <v>1153</v>
      </c>
      <c r="AB4" s="76" t="s">
        <v>1157</v>
      </c>
      <c r="AC4" s="76" t="s">
        <v>1160</v>
      </c>
      <c r="AD4" s="76" t="s">
        <v>651</v>
      </c>
      <c r="AE4" s="76" t="s">
        <v>1207</v>
      </c>
      <c r="AF4" s="76" t="s">
        <v>1147</v>
      </c>
      <c r="AI4" s="76" t="s">
        <v>232</v>
      </c>
      <c r="AL4" s="76" t="s">
        <v>651</v>
      </c>
      <c r="AM4" s="76" t="s">
        <v>651</v>
      </c>
      <c r="AN4" s="76" t="s">
        <v>657</v>
      </c>
      <c r="AO4" s="76" t="s">
        <v>651</v>
      </c>
      <c r="AV4" s="76" t="s">
        <v>651</v>
      </c>
      <c r="AW4" s="76" t="s">
        <v>1207</v>
      </c>
      <c r="AX4" s="76" t="s">
        <v>615</v>
      </c>
      <c r="BA4" s="76" t="s">
        <v>1813</v>
      </c>
      <c r="BC4" s="76" t="s">
        <v>989</v>
      </c>
      <c r="BD4" s="76" t="s">
        <v>962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978</v>
      </c>
      <c r="F5" s="76" t="s">
        <v>978</v>
      </c>
      <c r="G5" s="76" t="s">
        <v>1643</v>
      </c>
      <c r="H5" s="76" t="s">
        <v>1635</v>
      </c>
      <c r="I5" s="76" t="s">
        <v>1632</v>
      </c>
      <c r="J5" s="76" t="s">
        <v>978</v>
      </c>
      <c r="K5" s="76" t="s">
        <v>1632</v>
      </c>
      <c r="L5" s="76" t="s">
        <v>1632</v>
      </c>
      <c r="M5" s="76" t="s">
        <v>1652</v>
      </c>
      <c r="O5" s="76" t="s">
        <v>1632</v>
      </c>
      <c r="P5" s="76" t="s">
        <v>1686</v>
      </c>
      <c r="R5" s="76" t="s">
        <v>1063</v>
      </c>
      <c r="S5" s="76" t="s">
        <v>1686</v>
      </c>
      <c r="T5" s="76" t="s">
        <v>1686</v>
      </c>
      <c r="V5" s="76" t="s">
        <v>32</v>
      </c>
      <c r="AB5" s="76" t="s">
        <v>1155</v>
      </c>
      <c r="AC5" s="76" t="s">
        <v>1161</v>
      </c>
      <c r="AD5" s="76" t="s">
        <v>653</v>
      </c>
      <c r="AE5" s="76" t="s">
        <v>615</v>
      </c>
      <c r="AF5" s="76" t="s">
        <v>1215</v>
      </c>
      <c r="AI5" s="76" t="s">
        <v>238</v>
      </c>
      <c r="AL5" s="76" t="s">
        <v>655</v>
      </c>
      <c r="AM5" s="76" t="s">
        <v>653</v>
      </c>
      <c r="AO5" s="76" t="s">
        <v>655</v>
      </c>
      <c r="AV5" s="76" t="s">
        <v>655</v>
      </c>
      <c r="AW5" s="76" t="s">
        <v>615</v>
      </c>
      <c r="AX5" s="76" t="s">
        <v>1208</v>
      </c>
      <c r="BC5" s="76" t="s">
        <v>990</v>
      </c>
      <c r="BD5" s="76" t="s">
        <v>964</v>
      </c>
    </row>
    <row r="6" spans="1:61" x14ac:dyDescent="0.2">
      <c r="A6" s="76" t="s">
        <v>1771</v>
      </c>
      <c r="B6" s="76" t="s">
        <v>110</v>
      </c>
      <c r="C6" s="76" t="s">
        <v>1754</v>
      </c>
      <c r="D6" s="76" t="s">
        <v>1635</v>
      </c>
      <c r="E6" s="76" t="s">
        <v>1641</v>
      </c>
      <c r="F6" s="76" t="s">
        <v>1663</v>
      </c>
      <c r="G6" s="76" t="s">
        <v>1646</v>
      </c>
      <c r="H6" s="76" t="s">
        <v>978</v>
      </c>
      <c r="I6" s="76" t="s">
        <v>1636</v>
      </c>
      <c r="J6" s="76" t="s">
        <v>1642</v>
      </c>
      <c r="K6" s="76" t="s">
        <v>1641</v>
      </c>
      <c r="L6" s="76" t="s">
        <v>1634</v>
      </c>
      <c r="O6" s="76" t="s">
        <v>1636</v>
      </c>
      <c r="R6" s="76" t="s">
        <v>1064</v>
      </c>
      <c r="V6" s="76" t="s">
        <v>33</v>
      </c>
      <c r="AD6" s="76" t="s">
        <v>655</v>
      </c>
      <c r="AE6" s="76" t="s">
        <v>1208</v>
      </c>
      <c r="AI6" s="76" t="s">
        <v>241</v>
      </c>
      <c r="AL6" s="76" t="s">
        <v>657</v>
      </c>
      <c r="AM6" s="76" t="s">
        <v>655</v>
      </c>
      <c r="AO6" s="76" t="s">
        <v>657</v>
      </c>
      <c r="AV6" s="76" t="s">
        <v>657</v>
      </c>
      <c r="AW6" s="76" t="s">
        <v>1208</v>
      </c>
      <c r="BC6" s="76" t="s">
        <v>993</v>
      </c>
      <c r="BD6" s="76" t="s">
        <v>965</v>
      </c>
    </row>
    <row r="7" spans="1:61" x14ac:dyDescent="0.2">
      <c r="B7" s="76" t="s">
        <v>111</v>
      </c>
      <c r="C7" s="76" t="s">
        <v>1755</v>
      </c>
      <c r="D7" s="76" t="s">
        <v>1636</v>
      </c>
      <c r="E7" s="76" t="s">
        <v>1642</v>
      </c>
      <c r="F7" s="76" t="s">
        <v>1643</v>
      </c>
      <c r="G7" s="76" t="s">
        <v>1648</v>
      </c>
      <c r="H7" s="76" t="s">
        <v>1642</v>
      </c>
      <c r="I7" s="76" t="s">
        <v>978</v>
      </c>
      <c r="J7" s="76" t="s">
        <v>1643</v>
      </c>
      <c r="K7" s="76" t="s">
        <v>1642</v>
      </c>
      <c r="L7" s="76" t="s">
        <v>1636</v>
      </c>
      <c r="O7" s="76" t="s">
        <v>978</v>
      </c>
      <c r="R7" s="76" t="s">
        <v>1065</v>
      </c>
      <c r="AD7" s="76" t="s">
        <v>657</v>
      </c>
      <c r="AI7" s="76" t="s">
        <v>111</v>
      </c>
      <c r="AM7" s="76" t="s">
        <v>657</v>
      </c>
      <c r="AO7" s="76" t="s">
        <v>659</v>
      </c>
      <c r="BC7" s="76" t="s">
        <v>1815</v>
      </c>
      <c r="BD7" s="76" t="s">
        <v>966</v>
      </c>
    </row>
    <row r="8" spans="1:61" x14ac:dyDescent="0.2">
      <c r="C8" s="76" t="s">
        <v>1756</v>
      </c>
      <c r="D8" s="76" t="s">
        <v>978</v>
      </c>
      <c r="E8" s="76" t="s">
        <v>1646</v>
      </c>
      <c r="F8" s="76" t="s">
        <v>1644</v>
      </c>
      <c r="G8" s="76" t="s">
        <v>111</v>
      </c>
      <c r="H8" s="76" t="s">
        <v>1643</v>
      </c>
      <c r="I8" s="76" t="s">
        <v>1640</v>
      </c>
      <c r="J8" s="76" t="s">
        <v>1646</v>
      </c>
      <c r="K8" s="76" t="s">
        <v>1644</v>
      </c>
      <c r="L8" s="76" t="s">
        <v>1641</v>
      </c>
      <c r="O8" s="76" t="s">
        <v>1642</v>
      </c>
      <c r="R8" s="76" t="s">
        <v>1066</v>
      </c>
      <c r="AD8" s="76" t="s">
        <v>659</v>
      </c>
      <c r="BC8" s="76" t="s">
        <v>995</v>
      </c>
      <c r="BD8" s="76" t="s">
        <v>518</v>
      </c>
    </row>
    <row r="9" spans="1:61" x14ac:dyDescent="0.2">
      <c r="C9" s="76" t="s">
        <v>209</v>
      </c>
      <c r="D9" s="76" t="s">
        <v>1640</v>
      </c>
      <c r="F9" s="76" t="s">
        <v>1645</v>
      </c>
      <c r="H9" s="76" t="s">
        <v>1645</v>
      </c>
      <c r="I9" s="76" t="s">
        <v>1642</v>
      </c>
      <c r="J9" s="76" t="s">
        <v>1648</v>
      </c>
      <c r="K9" s="76" t="s">
        <v>1652</v>
      </c>
      <c r="L9" s="76" t="s">
        <v>1642</v>
      </c>
      <c r="O9" s="76" t="s">
        <v>1643</v>
      </c>
      <c r="R9" s="76" t="s">
        <v>1067</v>
      </c>
      <c r="BC9" s="76" t="s">
        <v>980</v>
      </c>
      <c r="BD9" s="76" t="s">
        <v>967</v>
      </c>
    </row>
    <row r="10" spans="1:61" x14ac:dyDescent="0.2">
      <c r="C10" s="76" t="s">
        <v>1757</v>
      </c>
      <c r="D10" s="76" t="s">
        <v>1642</v>
      </c>
      <c r="F10" s="76" t="s">
        <v>111</v>
      </c>
      <c r="H10" s="76" t="s">
        <v>1646</v>
      </c>
      <c r="I10" s="76" t="s">
        <v>1643</v>
      </c>
      <c r="J10" s="76" t="s">
        <v>111</v>
      </c>
      <c r="L10" s="76" t="s">
        <v>1646</v>
      </c>
      <c r="O10" s="76" t="s">
        <v>1646</v>
      </c>
      <c r="R10" s="76" t="s">
        <v>1069</v>
      </c>
      <c r="BD10" s="76" t="s">
        <v>968</v>
      </c>
    </row>
    <row r="11" spans="1:61" x14ac:dyDescent="0.2">
      <c r="C11" s="76" t="s">
        <v>289</v>
      </c>
      <c r="D11" s="76" t="s">
        <v>1643</v>
      </c>
      <c r="H11" s="76" t="s">
        <v>1648</v>
      </c>
      <c r="I11" s="76" t="s">
        <v>1646</v>
      </c>
      <c r="L11" s="76" t="s">
        <v>1648</v>
      </c>
      <c r="O11" s="76" t="s">
        <v>1648</v>
      </c>
      <c r="BD11" s="76" t="s">
        <v>651</v>
      </c>
    </row>
    <row r="12" spans="1:61" x14ac:dyDescent="0.2">
      <c r="D12" s="76" t="s">
        <v>1644</v>
      </c>
      <c r="H12" s="76" t="s">
        <v>111</v>
      </c>
      <c r="I12" s="76" t="s">
        <v>1648</v>
      </c>
      <c r="O12" s="76" t="s">
        <v>111</v>
      </c>
      <c r="BD12" s="76" t="s">
        <v>969</v>
      </c>
    </row>
    <row r="13" spans="1:61" x14ac:dyDescent="0.2">
      <c r="D13" s="76" t="s">
        <v>1645</v>
      </c>
      <c r="I13" s="76" t="s">
        <v>1652</v>
      </c>
      <c r="BD13" s="76" t="s">
        <v>970</v>
      </c>
    </row>
    <row r="14" spans="1:61" x14ac:dyDescent="0.2">
      <c r="D14" s="76" t="s">
        <v>1646</v>
      </c>
      <c r="I14" s="76" t="s">
        <v>111</v>
      </c>
      <c r="BD14" s="76" t="s">
        <v>971</v>
      </c>
    </row>
    <row r="15" spans="1:61" x14ac:dyDescent="0.2">
      <c r="D15" s="76" t="s">
        <v>1648</v>
      </c>
      <c r="BD15" s="76" t="s">
        <v>974</v>
      </c>
    </row>
    <row r="16" spans="1:61" x14ac:dyDescent="0.2">
      <c r="D16" s="76" t="s">
        <v>1652</v>
      </c>
      <c r="BD16" s="76" t="s">
        <v>975</v>
      </c>
    </row>
    <row r="17" spans="4:4" x14ac:dyDescent="0.2">
      <c r="D17" s="76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4C502-2F71-4F0C-8390-D29F22D0E983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1897</v>
      </c>
      <c r="D4" s="93">
        <f>SUM(DatosViolenciaGénero!D63:D69)</f>
        <v>618</v>
      </c>
    </row>
    <row r="5" spans="2:4" x14ac:dyDescent="0.2">
      <c r="B5" s="92" t="s">
        <v>1630</v>
      </c>
      <c r="C5" s="93">
        <f>SUM(DatosViolenciaGénero!C70:C73)</f>
        <v>62</v>
      </c>
      <c r="D5" s="93">
        <f>SUM(DatosViolenciaGénero!D70:D73)</f>
        <v>101</v>
      </c>
    </row>
    <row r="6" spans="2:4" ht="12.75" customHeight="1" x14ac:dyDescent="0.2">
      <c r="B6" s="92" t="s">
        <v>1682</v>
      </c>
      <c r="C6" s="93">
        <f>DatosViolenciaGénero!C74</f>
        <v>0</v>
      </c>
      <c r="D6" s="93">
        <f>DatosViolenciaGénero!D74</f>
        <v>0</v>
      </c>
    </row>
    <row r="7" spans="2:4" ht="12.75" customHeight="1" x14ac:dyDescent="0.2">
      <c r="B7" s="92" t="s">
        <v>1683</v>
      </c>
      <c r="C7" s="93">
        <f>SUM(DatosViolenciaGénero!C75:C77)</f>
        <v>7</v>
      </c>
      <c r="D7" s="93">
        <f>SUM(DatosViolenciaGénero!D75:D77)</f>
        <v>3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337</v>
      </c>
      <c r="D10" s="93">
        <f>SUM(DatosViolenciaGénero!D79:D80)</f>
        <v>203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18</v>
      </c>
    </row>
    <row r="16" spans="2:4" ht="13.5" thickBot="1" x14ac:dyDescent="0.25">
      <c r="B16" s="96" t="s">
        <v>1689</v>
      </c>
      <c r="C16" s="97">
        <f>DatosViolenciaGénero!C39</f>
        <v>249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ECD6-6D23-404D-A7C2-A246D6085653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321</v>
      </c>
      <c r="D4" s="93">
        <f>SUM(DatosViolenciaDoméstica!D48:D54)</f>
        <v>59</v>
      </c>
    </row>
    <row r="5" spans="2:4" x14ac:dyDescent="0.2">
      <c r="B5" s="92" t="s">
        <v>1630</v>
      </c>
      <c r="C5" s="93">
        <f>SUM(DatosViolenciaDoméstica!C55:C58)</f>
        <v>10</v>
      </c>
      <c r="D5" s="93">
        <f>SUM(DatosViolenciaDoméstica!D55:D58)</f>
        <v>2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1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24</v>
      </c>
      <c r="D10" s="93">
        <f>SUM(DatosViolenciaDoméstica!D64:D65)</f>
        <v>17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5</v>
      </c>
    </row>
    <row r="16" spans="2:4" ht="13.5" thickBot="1" x14ac:dyDescent="0.25">
      <c r="B16" s="96" t="s">
        <v>1689</v>
      </c>
      <c r="C16" s="97">
        <f>DatosViolenciaDoméstica!C34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6D4F-D872-421C-808B-06B2E4396F14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423</v>
      </c>
      <c r="E5" s="82" t="s">
        <v>1667</v>
      </c>
      <c r="F5" s="83">
        <f>DatosMenores!C105+DatosMenores!C106</f>
        <v>24</v>
      </c>
    </row>
    <row r="6" spans="2:6" ht="33.75" x14ac:dyDescent="0.2">
      <c r="B6" s="240"/>
      <c r="C6" s="80" t="s">
        <v>1012</v>
      </c>
      <c r="D6" s="81">
        <f>DatosMenores!C87</f>
        <v>1248</v>
      </c>
      <c r="E6" s="84" t="s">
        <v>1668</v>
      </c>
      <c r="F6" s="83">
        <f>DatosMenores!C107</f>
        <v>49</v>
      </c>
    </row>
    <row r="7" spans="2:6" ht="33.75" x14ac:dyDescent="0.2">
      <c r="B7" s="239" t="s">
        <v>1669</v>
      </c>
      <c r="C7" s="80" t="s">
        <v>1018</v>
      </c>
      <c r="D7" s="81">
        <f>DatosMenores!C88</f>
        <v>0</v>
      </c>
      <c r="E7" s="84" t="s">
        <v>1670</v>
      </c>
      <c r="F7" s="83">
        <f>DatosMenores!C108</f>
        <v>0</v>
      </c>
    </row>
    <row r="8" spans="2:6" ht="33.75" x14ac:dyDescent="0.2">
      <c r="B8" s="240"/>
      <c r="C8" s="80" t="s">
        <v>1012</v>
      </c>
      <c r="D8" s="81">
        <f>DatosMenores!C89</f>
        <v>12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141</v>
      </c>
      <c r="E9" s="84" t="s">
        <v>1672</v>
      </c>
      <c r="F9" s="83">
        <f>DatosMenores!C110</f>
        <v>0</v>
      </c>
    </row>
    <row r="10" spans="2:6" ht="22.5" x14ac:dyDescent="0.2">
      <c r="B10" s="240"/>
      <c r="C10" s="80" t="s">
        <v>1012</v>
      </c>
      <c r="D10" s="81">
        <f>DatosMenores!C91</f>
        <v>999</v>
      </c>
      <c r="E10" s="84" t="s">
        <v>1673</v>
      </c>
      <c r="F10" s="83">
        <f>DatosMenores!C111</f>
        <v>1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143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35</v>
      </c>
    </row>
    <row r="14" spans="2:6" x14ac:dyDescent="0.2">
      <c r="B14" s="240"/>
      <c r="C14" s="80" t="s">
        <v>1012</v>
      </c>
      <c r="D14" s="81">
        <f>DatosMenores!C95</f>
        <v>2</v>
      </c>
    </row>
    <row r="15" spans="2:6" x14ac:dyDescent="0.2">
      <c r="B15" s="239" t="s">
        <v>1677</v>
      </c>
      <c r="C15" s="80" t="s">
        <v>1018</v>
      </c>
      <c r="D15" s="81">
        <f>DatosMenores!C96</f>
        <v>2</v>
      </c>
    </row>
    <row r="16" spans="2:6" x14ac:dyDescent="0.2">
      <c r="B16" s="240"/>
      <c r="C16" s="80" t="s">
        <v>1012</v>
      </c>
      <c r="D16" s="81">
        <f>DatosMenores!C97</f>
        <v>6</v>
      </c>
    </row>
    <row r="17" spans="2:4" x14ac:dyDescent="0.2">
      <c r="B17" s="239" t="s">
        <v>1678</v>
      </c>
      <c r="C17" s="80" t="s">
        <v>1018</v>
      </c>
      <c r="D17" s="81">
        <f>DatosMenores!C98</f>
        <v>5</v>
      </c>
    </row>
    <row r="18" spans="2:4" x14ac:dyDescent="0.2">
      <c r="B18" s="240"/>
      <c r="C18" s="80" t="s">
        <v>1012</v>
      </c>
      <c r="D18" s="81">
        <f>DatosMenores!C99</f>
        <v>5</v>
      </c>
    </row>
    <row r="19" spans="2:4" ht="22.5" x14ac:dyDescent="0.2">
      <c r="B19" s="85" t="s">
        <v>1679</v>
      </c>
      <c r="C19" s="86"/>
      <c r="D19" s="81">
        <f>DatosMenores!C100</f>
        <v>14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82B4-D248-4F52-8B4D-BFDB071058DF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2" t="s">
        <v>1628</v>
      </c>
      <c r="C11" s="242"/>
      <c r="D11" s="59">
        <f>DatosDelitos!C5+DatosDelitos!C13-DatosDelitos!C17</f>
        <v>12132</v>
      </c>
      <c r="E11" s="60">
        <f>DatosDelitos!H5+DatosDelitos!H13-DatosDelitos!H17</f>
        <v>254</v>
      </c>
      <c r="F11" s="60">
        <f>DatosDelitos!I5+DatosDelitos!I13-DatosDelitos!I17</f>
        <v>163</v>
      </c>
      <c r="G11" s="60">
        <f>DatosDelitos!J5+DatosDelitos!J13-DatosDelitos!J17</f>
        <v>9</v>
      </c>
      <c r="H11" s="61">
        <f>DatosDelitos!K5+DatosDelitos!K13-DatosDelitos!K17</f>
        <v>9</v>
      </c>
      <c r="I11" s="61">
        <f>DatosDelitos!L5+DatosDelitos!L13-DatosDelitos!L17</f>
        <v>2</v>
      </c>
      <c r="J11" s="61">
        <f>DatosDelitos!M5+DatosDelitos!M13-DatosDelitos!M17</f>
        <v>1</v>
      </c>
      <c r="K11" s="61">
        <f>DatosDelitos!O5+DatosDelitos!O13-DatosDelitos!O17</f>
        <v>13</v>
      </c>
      <c r="L11" s="62">
        <f>DatosDelitos!P5+DatosDelitos!P13-DatosDelitos!P17</f>
        <v>266</v>
      </c>
    </row>
    <row r="12" spans="2:13" ht="13.35" customHeight="1" x14ac:dyDescent="0.2">
      <c r="B12" s="243" t="s">
        <v>329</v>
      </c>
      <c r="C12" s="243"/>
      <c r="D12" s="63">
        <f>DatosDelitos!C10</f>
        <v>1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1395</v>
      </c>
      <c r="E15" s="64">
        <f>DatosDelitos!H17+DatosDelitos!H44</f>
        <v>210</v>
      </c>
      <c r="F15" s="64">
        <f>DatosDelitos!I16+DatosDelitos!I44</f>
        <v>43</v>
      </c>
      <c r="G15" s="64">
        <f>DatosDelitos!J17+DatosDelitos!J44</f>
        <v>3</v>
      </c>
      <c r="H15" s="64">
        <f>DatosDelitos!K17+DatosDelitos!K44</f>
        <v>9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7</v>
      </c>
      <c r="L15" s="65">
        <f>DatosDelitos!P17+DatosDelitos!P44</f>
        <v>535</v>
      </c>
    </row>
    <row r="16" spans="2:13" ht="13.35" customHeight="1" x14ac:dyDescent="0.2">
      <c r="B16" s="243" t="s">
        <v>1630</v>
      </c>
      <c r="C16" s="243"/>
      <c r="D16" s="63">
        <f>DatosDelitos!C30</f>
        <v>714</v>
      </c>
      <c r="E16" s="64">
        <f>DatosDelitos!H30</f>
        <v>86</v>
      </c>
      <c r="F16" s="64">
        <f>DatosDelitos!I30</f>
        <v>99</v>
      </c>
      <c r="G16" s="64">
        <f>DatosDelitos!J30</f>
        <v>1</v>
      </c>
      <c r="H16" s="64">
        <f>DatosDelitos!K30</f>
        <v>5</v>
      </c>
      <c r="I16" s="64">
        <f>DatosDelitos!L30</f>
        <v>0</v>
      </c>
      <c r="J16" s="64">
        <f>DatosDelitos!M30</f>
        <v>0</v>
      </c>
      <c r="K16" s="64">
        <f>DatosDelitos!O30</f>
        <v>0</v>
      </c>
      <c r="L16" s="65">
        <f>DatosDelitos!P30</f>
        <v>381</v>
      </c>
    </row>
    <row r="17" spans="2:12" ht="13.35" customHeight="1" x14ac:dyDescent="0.2">
      <c r="B17" s="244" t="s">
        <v>1631</v>
      </c>
      <c r="C17" s="244"/>
      <c r="D17" s="63">
        <f>DatosDelitos!C42-DatosDelitos!C44</f>
        <v>28</v>
      </c>
      <c r="E17" s="64">
        <f>DatosDelitos!H42-DatosDelitos!H44</f>
        <v>1</v>
      </c>
      <c r="F17" s="64">
        <f>DatosDelitos!I42-DatosDelitos!I44</f>
        <v>3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35" customHeight="1" x14ac:dyDescent="0.2">
      <c r="B18" s="243" t="s">
        <v>1632</v>
      </c>
      <c r="C18" s="243"/>
      <c r="D18" s="63">
        <f>DatosDelitos!C50</f>
        <v>410</v>
      </c>
      <c r="E18" s="64">
        <f>DatosDelitos!H50</f>
        <v>78</v>
      </c>
      <c r="F18" s="64">
        <f>DatosDelitos!I50</f>
        <v>39</v>
      </c>
      <c r="G18" s="64">
        <f>DatosDelitos!J50</f>
        <v>24</v>
      </c>
      <c r="H18" s="64">
        <f>DatosDelitos!K50</f>
        <v>18</v>
      </c>
      <c r="I18" s="64">
        <f>DatosDelitos!L50</f>
        <v>0</v>
      </c>
      <c r="J18" s="64">
        <f>DatosDelitos!M50</f>
        <v>0</v>
      </c>
      <c r="K18" s="64">
        <f>DatosDelitos!O50</f>
        <v>1</v>
      </c>
      <c r="L18" s="65">
        <f>DatosDelitos!P50</f>
        <v>51</v>
      </c>
    </row>
    <row r="19" spans="2:12" ht="13.35" customHeight="1" x14ac:dyDescent="0.2">
      <c r="B19" s="243" t="s">
        <v>1633</v>
      </c>
      <c r="C19" s="243"/>
      <c r="D19" s="63">
        <f>DatosDelitos!C72</f>
        <v>1</v>
      </c>
      <c r="E19" s="64">
        <f>DatosDelitos!H72</f>
        <v>1</v>
      </c>
      <c r="F19" s="64">
        <f>DatosDelitos!I72</f>
        <v>1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3" t="s">
        <v>1634</v>
      </c>
      <c r="C20" s="243"/>
      <c r="D20" s="63">
        <f>DatosDelitos!C74</f>
        <v>64</v>
      </c>
      <c r="E20" s="64">
        <f>DatosDelitos!H74</f>
        <v>10</v>
      </c>
      <c r="F20" s="64">
        <f>DatosDelitos!I74</f>
        <v>2</v>
      </c>
      <c r="G20" s="64">
        <f>DatosDelitos!J74</f>
        <v>0</v>
      </c>
      <c r="H20" s="64">
        <f>DatosDelitos!K74</f>
        <v>1</v>
      </c>
      <c r="I20" s="64">
        <f>DatosDelitos!L74</f>
        <v>1</v>
      </c>
      <c r="J20" s="64">
        <f>DatosDelitos!M74</f>
        <v>0</v>
      </c>
      <c r="K20" s="64">
        <f>DatosDelitos!O74</f>
        <v>0</v>
      </c>
      <c r="L20" s="65">
        <f>DatosDelitos!P74</f>
        <v>2</v>
      </c>
    </row>
    <row r="21" spans="2:12" ht="13.35" customHeight="1" x14ac:dyDescent="0.2">
      <c r="B21" s="244" t="s">
        <v>1635</v>
      </c>
      <c r="C21" s="244"/>
      <c r="D21" s="63">
        <f>DatosDelitos!C82</f>
        <v>131</v>
      </c>
      <c r="E21" s="64">
        <f>DatosDelitos!H82</f>
        <v>3</v>
      </c>
      <c r="F21" s="64">
        <f>DatosDelitos!I82</f>
        <v>3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44</v>
      </c>
    </row>
    <row r="22" spans="2:12" ht="13.35" customHeight="1" x14ac:dyDescent="0.2">
      <c r="B22" s="243" t="s">
        <v>1636</v>
      </c>
      <c r="C22" s="243"/>
      <c r="D22" s="63">
        <f>DatosDelitos!C85</f>
        <v>524</v>
      </c>
      <c r="E22" s="64">
        <f>DatosDelitos!H85</f>
        <v>179</v>
      </c>
      <c r="F22" s="64">
        <f>DatosDelitos!I85</f>
        <v>90</v>
      </c>
      <c r="G22" s="64">
        <f>DatosDelitos!J85</f>
        <v>0</v>
      </c>
      <c r="H22" s="64">
        <f>DatosDelitos!K85</f>
        <v>1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86</v>
      </c>
    </row>
    <row r="23" spans="2:12" ht="13.35" customHeight="1" x14ac:dyDescent="0.2">
      <c r="B23" s="243" t="s">
        <v>978</v>
      </c>
      <c r="C23" s="243"/>
      <c r="D23" s="63">
        <f>DatosDelitos!C97</f>
        <v>5453</v>
      </c>
      <c r="E23" s="64">
        <f>DatosDelitos!H97</f>
        <v>1285</v>
      </c>
      <c r="F23" s="64">
        <f>DatosDelitos!I97</f>
        <v>674</v>
      </c>
      <c r="G23" s="64">
        <f>DatosDelitos!J97</f>
        <v>0</v>
      </c>
      <c r="H23" s="64">
        <f>DatosDelitos!K97</f>
        <v>0</v>
      </c>
      <c r="I23" s="64">
        <f>DatosDelitos!L97</f>
        <v>1</v>
      </c>
      <c r="J23" s="64">
        <f>DatosDelitos!M97</f>
        <v>0</v>
      </c>
      <c r="K23" s="64">
        <f>DatosDelitos!O97</f>
        <v>33</v>
      </c>
      <c r="L23" s="65">
        <f>DatosDelitos!P97</f>
        <v>690</v>
      </c>
    </row>
    <row r="24" spans="2:12" ht="27" customHeight="1" x14ac:dyDescent="0.2">
      <c r="B24" s="243" t="s">
        <v>1637</v>
      </c>
      <c r="C24" s="243"/>
      <c r="D24" s="63">
        <f>DatosDelitos!C131</f>
        <v>8</v>
      </c>
      <c r="E24" s="64">
        <f>DatosDelitos!H131</f>
        <v>2</v>
      </c>
      <c r="F24" s="64">
        <f>DatosDelitos!I131</f>
        <v>2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4</v>
      </c>
    </row>
    <row r="25" spans="2:12" ht="13.35" customHeight="1" x14ac:dyDescent="0.2">
      <c r="B25" s="243" t="s">
        <v>1638</v>
      </c>
      <c r="C25" s="243"/>
      <c r="D25" s="63">
        <f>DatosDelitos!C137</f>
        <v>29</v>
      </c>
      <c r="E25" s="64">
        <f>DatosDelitos!H137</f>
        <v>23</v>
      </c>
      <c r="F25" s="64">
        <f>DatosDelitos!I137</f>
        <v>18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1</v>
      </c>
    </row>
    <row r="26" spans="2:12" ht="13.35" customHeight="1" x14ac:dyDescent="0.2">
      <c r="B26" s="244" t="s">
        <v>1639</v>
      </c>
      <c r="C26" s="244"/>
      <c r="D26" s="63">
        <f>DatosDelitos!C144</f>
        <v>5</v>
      </c>
      <c r="E26" s="64">
        <f>DatosDelitos!H144</f>
        <v>3</v>
      </c>
      <c r="F26" s="64">
        <f>DatosDelitos!I144</f>
        <v>1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0</v>
      </c>
    </row>
    <row r="27" spans="2:12" ht="38.25" customHeight="1" x14ac:dyDescent="0.2">
      <c r="B27" s="243" t="s">
        <v>1640</v>
      </c>
      <c r="C27" s="243"/>
      <c r="D27" s="63">
        <f>DatosDelitos!C147</f>
        <v>107</v>
      </c>
      <c r="E27" s="64">
        <f>DatosDelitos!H147</f>
        <v>82</v>
      </c>
      <c r="F27" s="64">
        <f>DatosDelitos!I147</f>
        <v>34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25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47</v>
      </c>
      <c r="E28" s="64">
        <f>DatosDelitos!H156+SUM(DatosDelitos!H167:H172)</f>
        <v>10</v>
      </c>
      <c r="F28" s="64">
        <f>DatosDelitos!I156+SUM(DatosDelitos!I167:I172)</f>
        <v>4</v>
      </c>
      <c r="G28" s="64">
        <f>DatosDelitos!J156+SUM(DatosDelitos!J167:J172)</f>
        <v>1</v>
      </c>
      <c r="H28" s="64">
        <f>DatosDelitos!K156+SUM(DatosDelitos!K167:K172)</f>
        <v>2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1</v>
      </c>
      <c r="L28" s="64">
        <f>DatosDelitos!P156+SUM(DatosDelitos!P167:Q172)</f>
        <v>9</v>
      </c>
    </row>
    <row r="29" spans="2:12" ht="13.35" customHeight="1" x14ac:dyDescent="0.2">
      <c r="B29" s="243" t="s">
        <v>1642</v>
      </c>
      <c r="C29" s="243"/>
      <c r="D29" s="63">
        <f>SUM(DatosDelitos!C173:C177)</f>
        <v>334</v>
      </c>
      <c r="E29" s="64">
        <f>SUM(DatosDelitos!H173:H177)</f>
        <v>150</v>
      </c>
      <c r="F29" s="64">
        <f>SUM(DatosDelitos!I173:I177)</f>
        <v>73</v>
      </c>
      <c r="G29" s="64">
        <f>SUM(DatosDelitos!J173:J177)</f>
        <v>3</v>
      </c>
      <c r="H29" s="64">
        <f>SUM(DatosDelitos!K173:K177)</f>
        <v>2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12</v>
      </c>
      <c r="L29" s="64">
        <f>SUM(DatosDelitos!P173:P177)</f>
        <v>95</v>
      </c>
    </row>
    <row r="30" spans="2:12" ht="13.35" customHeight="1" x14ac:dyDescent="0.2">
      <c r="B30" s="243" t="s">
        <v>1643</v>
      </c>
      <c r="C30" s="243"/>
      <c r="D30" s="63">
        <f>DatosDelitos!C178</f>
        <v>191</v>
      </c>
      <c r="E30" s="64">
        <f>DatosDelitos!H178</f>
        <v>126</v>
      </c>
      <c r="F30" s="64">
        <f>DatosDelitos!I178</f>
        <v>73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881</v>
      </c>
    </row>
    <row r="31" spans="2:12" ht="13.35" customHeight="1" x14ac:dyDescent="0.2">
      <c r="B31" s="243" t="s">
        <v>1644</v>
      </c>
      <c r="C31" s="243"/>
      <c r="D31" s="63">
        <f>DatosDelitos!C186</f>
        <v>227</v>
      </c>
      <c r="E31" s="64">
        <f>DatosDelitos!H186</f>
        <v>42</v>
      </c>
      <c r="F31" s="64">
        <f>DatosDelitos!I186</f>
        <v>31</v>
      </c>
      <c r="G31" s="64">
        <f>DatosDelitos!J186</f>
        <v>1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35</v>
      </c>
    </row>
    <row r="32" spans="2:12" ht="13.35" customHeight="1" x14ac:dyDescent="0.2">
      <c r="B32" s="243" t="s">
        <v>1645</v>
      </c>
      <c r="C32" s="243"/>
      <c r="D32" s="63">
        <f>DatosDelitos!C201</f>
        <v>134</v>
      </c>
      <c r="E32" s="64">
        <f>DatosDelitos!H201</f>
        <v>39</v>
      </c>
      <c r="F32" s="64">
        <f>DatosDelitos!I201</f>
        <v>30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40</v>
      </c>
    </row>
    <row r="33" spans="2:13" ht="13.35" customHeight="1" x14ac:dyDescent="0.2">
      <c r="B33" s="243" t="s">
        <v>1646</v>
      </c>
      <c r="C33" s="243"/>
      <c r="D33" s="63">
        <f>DatosDelitos!C223</f>
        <v>724</v>
      </c>
      <c r="E33" s="64">
        <f>DatosDelitos!H223</f>
        <v>249</v>
      </c>
      <c r="F33" s="64">
        <f>DatosDelitos!I223</f>
        <v>160</v>
      </c>
      <c r="G33" s="64">
        <f>DatosDelitos!J223</f>
        <v>0</v>
      </c>
      <c r="H33" s="64">
        <f>DatosDelitos!K223</f>
        <v>1</v>
      </c>
      <c r="I33" s="64">
        <f>DatosDelitos!L223</f>
        <v>0</v>
      </c>
      <c r="J33" s="64">
        <f>DatosDelitos!M223</f>
        <v>0</v>
      </c>
      <c r="K33" s="64">
        <f>DatosDelitos!O223</f>
        <v>12</v>
      </c>
      <c r="L33" s="64">
        <f>DatosDelitos!P223</f>
        <v>387</v>
      </c>
    </row>
    <row r="34" spans="2:13" ht="13.35" customHeight="1" x14ac:dyDescent="0.2">
      <c r="B34" s="243" t="s">
        <v>1647</v>
      </c>
      <c r="C34" s="243"/>
      <c r="D34" s="63">
        <f>DatosDelitos!C244</f>
        <v>7</v>
      </c>
      <c r="E34" s="64">
        <f>DatosDelitos!H244</f>
        <v>0</v>
      </c>
      <c r="F34" s="64">
        <f>DatosDelitos!I244</f>
        <v>0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3" t="s">
        <v>1648</v>
      </c>
      <c r="C35" s="243"/>
      <c r="D35" s="63">
        <f>DatosDelitos!C271</f>
        <v>175</v>
      </c>
      <c r="E35" s="64">
        <f>DatosDelitos!H271</f>
        <v>118</v>
      </c>
      <c r="F35" s="64">
        <f>DatosDelitos!I271</f>
        <v>93</v>
      </c>
      <c r="G35" s="64">
        <f>DatosDelitos!J271</f>
        <v>0</v>
      </c>
      <c r="H35" s="64">
        <f>DatosDelitos!K271</f>
        <v>1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159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14</v>
      </c>
      <c r="E38" s="64">
        <f>DatosDelitos!H312+DatosDelitos!H318+DatosDelitos!H320</f>
        <v>14</v>
      </c>
      <c r="F38" s="64">
        <f>DatosDelitos!I312+DatosDelitos!I318+DatosDelitos!I320</f>
        <v>4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1</v>
      </c>
    </row>
    <row r="39" spans="2:13" ht="13.35" customHeight="1" x14ac:dyDescent="0.2">
      <c r="B39" s="243" t="s">
        <v>1652</v>
      </c>
      <c r="C39" s="243"/>
      <c r="D39" s="63">
        <f>DatosDelitos!C323</f>
        <v>4855</v>
      </c>
      <c r="E39" s="64">
        <f>DatosDelitos!H323</f>
        <v>137</v>
      </c>
      <c r="F39" s="64">
        <f>DatosDelitos!I323</f>
        <v>2</v>
      </c>
      <c r="G39" s="64">
        <f>DatosDelitos!J323</f>
        <v>6</v>
      </c>
      <c r="H39" s="64">
        <f>DatosDelitos!K323</f>
        <v>0</v>
      </c>
      <c r="I39" s="64">
        <f>DatosDelitos!L323</f>
        <v>3</v>
      </c>
      <c r="J39" s="64">
        <f>DatosDelitos!M323</f>
        <v>0</v>
      </c>
      <c r="K39" s="64">
        <f>DatosDelitos!O323</f>
        <v>0</v>
      </c>
      <c r="L39" s="64">
        <f>DatosDelitos!P323</f>
        <v>15</v>
      </c>
    </row>
    <row r="40" spans="2:13" ht="13.35" customHeight="1" x14ac:dyDescent="0.2">
      <c r="B40" s="243" t="s">
        <v>1653</v>
      </c>
      <c r="C40" s="243"/>
      <c r="D40" s="63">
        <f>DatosDelitos!C325</f>
        <v>0</v>
      </c>
      <c r="E40" s="63">
        <f>DatosDelitos!H325</f>
        <v>0</v>
      </c>
      <c r="F40" s="63">
        <f>DatosDelitos!I325</f>
        <v>1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6" t="s">
        <v>956</v>
      </c>
      <c r="C43" s="246"/>
      <c r="D43" s="66">
        <f>SUM(D11:D42)</f>
        <v>27710</v>
      </c>
      <c r="E43" s="66">
        <f t="shared" ref="E43:L43" si="0">SUM(E11:E42)</f>
        <v>3102</v>
      </c>
      <c r="F43" s="66">
        <f t="shared" si="0"/>
        <v>1643</v>
      </c>
      <c r="G43" s="66">
        <f t="shared" si="0"/>
        <v>48</v>
      </c>
      <c r="H43" s="66">
        <f t="shared" si="0"/>
        <v>49</v>
      </c>
      <c r="I43" s="66">
        <f t="shared" si="0"/>
        <v>7</v>
      </c>
      <c r="J43" s="66">
        <f t="shared" si="0"/>
        <v>1</v>
      </c>
      <c r="K43" s="66">
        <f t="shared" si="0"/>
        <v>79</v>
      </c>
      <c r="L43" s="66">
        <f t="shared" si="0"/>
        <v>3707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5" t="s">
        <v>1657</v>
      </c>
      <c r="C50" s="245"/>
      <c r="D50" s="69">
        <f>DatosDelitos!F13-DatosDelitos!F17</f>
        <v>42</v>
      </c>
      <c r="E50" s="69">
        <f>DatosDelitos!G13-DatosDelitos!G17</f>
        <v>27</v>
      </c>
    </row>
    <row r="51" spans="2:5" ht="13.35" customHeight="1" x14ac:dyDescent="0.2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5" t="s">
        <v>1629</v>
      </c>
      <c r="C54" s="245"/>
      <c r="D54" s="69">
        <f>DatosDelitos!F17+DatosDelitos!F44</f>
        <v>1325</v>
      </c>
      <c r="E54" s="69">
        <f>DatosDelitos!G17+DatosDelitos!G44</f>
        <v>540</v>
      </c>
    </row>
    <row r="55" spans="2:5" ht="13.35" customHeight="1" x14ac:dyDescent="0.25">
      <c r="B55" s="245" t="s">
        <v>1630</v>
      </c>
      <c r="C55" s="245"/>
      <c r="D55" s="69">
        <f>DatosDelitos!F30</f>
        <v>126</v>
      </c>
      <c r="E55" s="69">
        <f>DatosDelitos!G30</f>
        <v>182</v>
      </c>
    </row>
    <row r="56" spans="2:5" ht="13.35" customHeight="1" x14ac:dyDescent="0.25">
      <c r="B56" s="245" t="s">
        <v>1631</v>
      </c>
      <c r="C56" s="245"/>
      <c r="D56" s="69">
        <f>DatosDelitos!F42-DatosDelitos!F44</f>
        <v>0</v>
      </c>
      <c r="E56" s="69">
        <f>DatosDelitos!G42-DatosDelitos!G44</f>
        <v>0</v>
      </c>
    </row>
    <row r="57" spans="2:5" ht="13.35" customHeight="1" x14ac:dyDescent="0.25">
      <c r="B57" s="245" t="s">
        <v>1632</v>
      </c>
      <c r="C57" s="245"/>
      <c r="D57" s="69">
        <f>DatosDelitos!F50</f>
        <v>8</v>
      </c>
      <c r="E57" s="69">
        <f>DatosDelitos!G50</f>
        <v>3</v>
      </c>
    </row>
    <row r="58" spans="2:5" ht="13.35" customHeight="1" x14ac:dyDescent="0.2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5" t="s">
        <v>1658</v>
      </c>
      <c r="C59" s="245"/>
      <c r="D59" s="69">
        <f>DatosDelitos!F74</f>
        <v>0</v>
      </c>
      <c r="E59" s="69">
        <f>DatosDelitos!G74</f>
        <v>0</v>
      </c>
    </row>
    <row r="60" spans="2:5" ht="13.35" customHeight="1" x14ac:dyDescent="0.25">
      <c r="B60" s="245" t="s">
        <v>1635</v>
      </c>
      <c r="C60" s="245"/>
      <c r="D60" s="69">
        <f>DatosDelitos!F82</f>
        <v>4</v>
      </c>
      <c r="E60" s="69">
        <f>DatosDelitos!G82</f>
        <v>13</v>
      </c>
    </row>
    <row r="61" spans="2:5" ht="13.35" customHeight="1" x14ac:dyDescent="0.25">
      <c r="B61" s="245" t="s">
        <v>1636</v>
      </c>
      <c r="C61" s="245"/>
      <c r="D61" s="69">
        <f>DatosDelitos!F85</f>
        <v>6</v>
      </c>
      <c r="E61" s="69">
        <f>DatosDelitos!G85</f>
        <v>4</v>
      </c>
    </row>
    <row r="62" spans="2:5" ht="13.35" customHeight="1" x14ac:dyDescent="0.25">
      <c r="B62" s="245" t="s">
        <v>978</v>
      </c>
      <c r="C62" s="245"/>
      <c r="D62" s="69">
        <f>DatosDelitos!F97</f>
        <v>200</v>
      </c>
      <c r="E62" s="69">
        <f>DatosDelitos!G97</f>
        <v>120</v>
      </c>
    </row>
    <row r="63" spans="2:5" ht="27" customHeight="1" x14ac:dyDescent="0.2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5" t="s">
        <v>1640</v>
      </c>
      <c r="C66" s="245"/>
      <c r="D66" s="69">
        <f>DatosDelitos!F147</f>
        <v>3</v>
      </c>
      <c r="E66" s="69">
        <f>DatosDelitos!G147</f>
        <v>1</v>
      </c>
    </row>
    <row r="67" spans="2:5" ht="13.35" customHeight="1" x14ac:dyDescent="0.25">
      <c r="B67" s="245" t="s">
        <v>1641</v>
      </c>
      <c r="C67" s="245"/>
      <c r="D67" s="69">
        <f>DatosDelitos!F156+SUM(DatosDelitos!F167:G172)</f>
        <v>1</v>
      </c>
      <c r="E67" s="69">
        <f>DatosDelitos!G156+SUM(DatosDelitos!G167:H172)</f>
        <v>0</v>
      </c>
    </row>
    <row r="68" spans="2:5" ht="13.35" customHeight="1" x14ac:dyDescent="0.25">
      <c r="B68" s="245" t="s">
        <v>1642</v>
      </c>
      <c r="C68" s="245"/>
      <c r="D68" s="69">
        <f>SUM(DatosDelitos!F173:G177)</f>
        <v>1</v>
      </c>
      <c r="E68" s="69">
        <f>SUM(DatosDelitos!G173:H177)</f>
        <v>151</v>
      </c>
    </row>
    <row r="69" spans="2:5" ht="13.35" customHeight="1" x14ac:dyDescent="0.25">
      <c r="B69" s="245" t="s">
        <v>1643</v>
      </c>
      <c r="C69" s="245"/>
      <c r="D69" s="69">
        <f>DatosDelitos!F178</f>
        <v>903</v>
      </c>
      <c r="E69" s="69">
        <f>DatosDelitos!G178</f>
        <v>631</v>
      </c>
    </row>
    <row r="70" spans="2:5" ht="13.35" customHeight="1" x14ac:dyDescent="0.25">
      <c r="B70" s="245" t="s">
        <v>1644</v>
      </c>
      <c r="C70" s="245"/>
      <c r="D70" s="69">
        <f>DatosDelitos!F186</f>
        <v>7</v>
      </c>
      <c r="E70" s="69">
        <f>DatosDelitos!G186</f>
        <v>4</v>
      </c>
    </row>
    <row r="71" spans="2:5" ht="13.35" customHeight="1" x14ac:dyDescent="0.25">
      <c r="B71" s="245" t="s">
        <v>1645</v>
      </c>
      <c r="C71" s="245"/>
      <c r="D71" s="69">
        <f>DatosDelitos!F201</f>
        <v>13</v>
      </c>
      <c r="E71" s="69">
        <f>DatosDelitos!G201</f>
        <v>12</v>
      </c>
    </row>
    <row r="72" spans="2:5" ht="13.35" customHeight="1" x14ac:dyDescent="0.25">
      <c r="B72" s="245" t="s">
        <v>1646</v>
      </c>
      <c r="C72" s="245"/>
      <c r="D72" s="69">
        <f>DatosDelitos!F223</f>
        <v>313</v>
      </c>
      <c r="E72" s="69">
        <f>DatosDelitos!G223</f>
        <v>191</v>
      </c>
    </row>
    <row r="73" spans="2:5" ht="13.35" customHeight="1" x14ac:dyDescent="0.2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5" t="s">
        <v>1648</v>
      </c>
      <c r="C74" s="245"/>
      <c r="D74" s="69">
        <f>DatosDelitos!F271</f>
        <v>78</v>
      </c>
      <c r="E74" s="69">
        <f>DatosDelitos!G271</f>
        <v>58</v>
      </c>
    </row>
    <row r="75" spans="2:5" ht="38.25" customHeight="1" x14ac:dyDescent="0.2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5" t="s">
        <v>1652</v>
      </c>
      <c r="C78" s="245"/>
      <c r="D78" s="69">
        <f>DatosDelitos!F323</f>
        <v>30</v>
      </c>
      <c r="E78" s="69">
        <f>DatosDelitos!G323</f>
        <v>0</v>
      </c>
    </row>
    <row r="79" spans="2:5" ht="15" customHeight="1" x14ac:dyDescent="0.2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7" t="s">
        <v>1660</v>
      </c>
      <c r="C82" s="247"/>
      <c r="D82" s="69">
        <f>SUM(D49:D81)</f>
        <v>3060</v>
      </c>
      <c r="E82" s="69">
        <f>SUM(E49:E81)</f>
        <v>1937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5" t="s">
        <v>1628</v>
      </c>
      <c r="C87" s="245"/>
      <c r="D87" s="69">
        <f>DatosDelitos!N5+DatosDelitos!N13-DatosDelitos!N17</f>
        <v>64</v>
      </c>
    </row>
    <row r="88" spans="2:13" ht="13.35" customHeight="1" x14ac:dyDescent="0.25">
      <c r="B88" s="245" t="s">
        <v>329</v>
      </c>
      <c r="C88" s="245"/>
      <c r="D88" s="69">
        <f>DatosDelitos!N10</f>
        <v>0</v>
      </c>
    </row>
    <row r="89" spans="2:13" ht="13.35" customHeight="1" x14ac:dyDescent="0.25">
      <c r="B89" s="245" t="s">
        <v>347</v>
      </c>
      <c r="C89" s="245"/>
      <c r="D89" s="69">
        <f>DatosDelitos!N20</f>
        <v>0</v>
      </c>
    </row>
    <row r="90" spans="2:13" ht="13.35" customHeight="1" x14ac:dyDescent="0.25">
      <c r="B90" s="245" t="s">
        <v>352</v>
      </c>
      <c r="C90" s="245"/>
      <c r="D90" s="69">
        <f>DatosDelitos!N23</f>
        <v>0</v>
      </c>
    </row>
    <row r="91" spans="2:13" ht="13.35" customHeight="1" x14ac:dyDescent="0.25">
      <c r="B91" s="245" t="s">
        <v>1662</v>
      </c>
      <c r="C91" s="245"/>
      <c r="D91" s="69">
        <f>SUM(DatosDelitos!N17,DatosDelitos!N44)</f>
        <v>17</v>
      </c>
    </row>
    <row r="92" spans="2:13" ht="13.35" customHeight="1" x14ac:dyDescent="0.25">
      <c r="B92" s="245" t="s">
        <v>1630</v>
      </c>
      <c r="C92" s="245"/>
      <c r="D92" s="69">
        <f>DatosDelitos!N30</f>
        <v>6</v>
      </c>
    </row>
    <row r="93" spans="2:13" ht="13.35" customHeight="1" x14ac:dyDescent="0.25">
      <c r="B93" s="245" t="s">
        <v>1631</v>
      </c>
      <c r="C93" s="245"/>
      <c r="D93" s="69">
        <f>DatosDelitos!N42-DatosDelitos!N44</f>
        <v>1</v>
      </c>
    </row>
    <row r="94" spans="2:13" ht="13.35" customHeight="1" x14ac:dyDescent="0.25">
      <c r="B94" s="245" t="s">
        <v>1632</v>
      </c>
      <c r="C94" s="245"/>
      <c r="D94" s="69">
        <f>DatosDelitos!N50</f>
        <v>2</v>
      </c>
    </row>
    <row r="95" spans="2:13" ht="13.35" customHeight="1" x14ac:dyDescent="0.25">
      <c r="B95" s="245" t="s">
        <v>1633</v>
      </c>
      <c r="C95" s="245"/>
      <c r="D95" s="69">
        <f>DatosDelitos!N72</f>
        <v>0</v>
      </c>
    </row>
    <row r="96" spans="2:13" ht="27" customHeight="1" x14ac:dyDescent="0.25">
      <c r="B96" s="245" t="s">
        <v>1658</v>
      </c>
      <c r="C96" s="245"/>
      <c r="D96" s="69">
        <f>DatosDelitos!N74</f>
        <v>1</v>
      </c>
    </row>
    <row r="97" spans="2:4" ht="13.35" customHeight="1" x14ac:dyDescent="0.25">
      <c r="B97" s="245" t="s">
        <v>1635</v>
      </c>
      <c r="C97" s="245"/>
      <c r="D97" s="69">
        <f>DatosDelitos!N82</f>
        <v>0</v>
      </c>
    </row>
    <row r="98" spans="2:4" ht="13.35" customHeight="1" x14ac:dyDescent="0.25">
      <c r="B98" s="245" t="s">
        <v>1636</v>
      </c>
      <c r="C98" s="245"/>
      <c r="D98" s="69">
        <f>DatosDelitos!N85</f>
        <v>39</v>
      </c>
    </row>
    <row r="99" spans="2:4" ht="13.35" customHeight="1" x14ac:dyDescent="0.25">
      <c r="B99" s="245" t="s">
        <v>978</v>
      </c>
      <c r="C99" s="245"/>
      <c r="D99" s="69">
        <f>DatosDelitos!N97</f>
        <v>12</v>
      </c>
    </row>
    <row r="100" spans="2:4" ht="27" customHeight="1" x14ac:dyDescent="0.25">
      <c r="B100" s="245" t="s">
        <v>1659</v>
      </c>
      <c r="C100" s="245"/>
      <c r="D100" s="69">
        <f>DatosDelitos!N131</f>
        <v>2</v>
      </c>
    </row>
    <row r="101" spans="2:4" ht="13.35" customHeight="1" x14ac:dyDescent="0.25">
      <c r="B101" s="245" t="s">
        <v>1638</v>
      </c>
      <c r="C101" s="245"/>
      <c r="D101" s="69">
        <f>DatosDelitos!N137</f>
        <v>1</v>
      </c>
    </row>
    <row r="102" spans="2:4" ht="13.35" customHeight="1" x14ac:dyDescent="0.25">
      <c r="B102" s="245" t="s">
        <v>1639</v>
      </c>
      <c r="C102" s="245"/>
      <c r="D102" s="69">
        <f>DatosDelitos!N144</f>
        <v>0</v>
      </c>
    </row>
    <row r="103" spans="2:4" ht="13.35" customHeight="1" x14ac:dyDescent="0.25">
      <c r="B103" s="245" t="s">
        <v>1663</v>
      </c>
      <c r="C103" s="245"/>
      <c r="D103" s="69">
        <f>DatosDelitos!N148</f>
        <v>71</v>
      </c>
    </row>
    <row r="104" spans="2:4" ht="13.35" customHeight="1" x14ac:dyDescent="0.25">
      <c r="B104" s="245" t="s">
        <v>1206</v>
      </c>
      <c r="C104" s="245"/>
      <c r="D104" s="69">
        <f>SUM(DatosDelitos!N149,DatosDelitos!N150)</f>
        <v>0</v>
      </c>
    </row>
    <row r="105" spans="2:4" ht="13.35" customHeight="1" x14ac:dyDescent="0.25">
      <c r="B105" s="245" t="s">
        <v>1204</v>
      </c>
      <c r="C105" s="245"/>
      <c r="D105" s="69">
        <f>SUM(DatosDelitos!N151:N155)</f>
        <v>8</v>
      </c>
    </row>
    <row r="106" spans="2:4" ht="13.35" customHeight="1" x14ac:dyDescent="0.25">
      <c r="B106" s="245" t="s">
        <v>1641</v>
      </c>
      <c r="C106" s="245"/>
      <c r="D106" s="69">
        <f>SUM(SUM(DatosDelitos!N157:N160),SUM(DatosDelitos!N167:N172))</f>
        <v>0</v>
      </c>
    </row>
    <row r="107" spans="2:4" ht="13.35" customHeight="1" x14ac:dyDescent="0.25">
      <c r="B107" s="245" t="s">
        <v>1664</v>
      </c>
      <c r="C107" s="245"/>
      <c r="D107" s="69">
        <f>SUM(DatosDelitos!N161:N165)</f>
        <v>9</v>
      </c>
    </row>
    <row r="108" spans="2:4" ht="13.35" customHeight="1" x14ac:dyDescent="0.25">
      <c r="B108" s="245" t="s">
        <v>1642</v>
      </c>
      <c r="C108" s="245"/>
      <c r="D108" s="69">
        <f>SUM(DatosDelitos!N173:N177)</f>
        <v>0</v>
      </c>
    </row>
    <row r="109" spans="2:4" ht="13.35" customHeight="1" x14ac:dyDescent="0.25">
      <c r="B109" s="245" t="s">
        <v>1643</v>
      </c>
      <c r="C109" s="245"/>
      <c r="D109" s="69">
        <f>DatosDelitos!N178</f>
        <v>49</v>
      </c>
    </row>
    <row r="110" spans="2:4" ht="13.35" customHeight="1" x14ac:dyDescent="0.25">
      <c r="B110" s="245" t="s">
        <v>1644</v>
      </c>
      <c r="C110" s="245"/>
      <c r="D110" s="69">
        <f>DatosDelitos!N186</f>
        <v>14</v>
      </c>
    </row>
    <row r="111" spans="2:4" ht="13.35" customHeight="1" x14ac:dyDescent="0.25">
      <c r="B111" s="245" t="s">
        <v>1645</v>
      </c>
      <c r="C111" s="245"/>
      <c r="D111" s="69">
        <f>DatosDelitos!N201</f>
        <v>18</v>
      </c>
    </row>
    <row r="112" spans="2:4" ht="13.35" customHeight="1" x14ac:dyDescent="0.25">
      <c r="B112" s="245" t="s">
        <v>1646</v>
      </c>
      <c r="C112" s="245"/>
      <c r="D112" s="69">
        <f>DatosDelitos!N223</f>
        <v>3</v>
      </c>
    </row>
    <row r="113" spans="2:4" ht="13.35" customHeight="1" x14ac:dyDescent="0.25">
      <c r="B113" s="245" t="s">
        <v>1647</v>
      </c>
      <c r="C113" s="245"/>
      <c r="D113" s="69">
        <f>DatosDelitos!N244</f>
        <v>5</v>
      </c>
    </row>
    <row r="114" spans="2:4" ht="13.35" customHeight="1" x14ac:dyDescent="0.25">
      <c r="B114" s="245" t="s">
        <v>1648</v>
      </c>
      <c r="C114" s="245"/>
      <c r="D114" s="69">
        <f>DatosDelitos!N271</f>
        <v>2</v>
      </c>
    </row>
    <row r="115" spans="2:4" ht="38.25" customHeight="1" x14ac:dyDescent="0.25">
      <c r="B115" s="245" t="s">
        <v>1649</v>
      </c>
      <c r="C115" s="245"/>
      <c r="D115" s="69">
        <f>DatosDelitos!N301</f>
        <v>0</v>
      </c>
    </row>
    <row r="116" spans="2:4" ht="13.35" customHeight="1" x14ac:dyDescent="0.25">
      <c r="B116" s="245" t="s">
        <v>1650</v>
      </c>
      <c r="C116" s="245"/>
      <c r="D116" s="69">
        <f>DatosDelitos!N305</f>
        <v>0</v>
      </c>
    </row>
    <row r="117" spans="2:4" ht="13.35" customHeight="1" x14ac:dyDescent="0.25">
      <c r="B117" s="245" t="s">
        <v>1651</v>
      </c>
      <c r="C117" s="245"/>
      <c r="D117" s="69">
        <f>DatosDelitos!N312+DatosDelitos!N320</f>
        <v>0</v>
      </c>
    </row>
    <row r="118" spans="2:4" ht="13.35" customHeight="1" x14ac:dyDescent="0.25">
      <c r="B118" s="245" t="s">
        <v>918</v>
      </c>
      <c r="C118" s="245"/>
      <c r="D118" s="69">
        <f>DatosDelitos!N318</f>
        <v>0</v>
      </c>
    </row>
    <row r="119" spans="2:4" ht="14.1" customHeight="1" x14ac:dyDescent="0.25">
      <c r="B119" s="245" t="s">
        <v>1652</v>
      </c>
      <c r="C119" s="245"/>
      <c r="D119" s="69">
        <f>DatosDelitos!N323</f>
        <v>5</v>
      </c>
    </row>
    <row r="120" spans="2:4" ht="12.75" customHeight="1" x14ac:dyDescent="0.25">
      <c r="B120" s="247" t="s">
        <v>1653</v>
      </c>
      <c r="C120" s="247"/>
      <c r="D120" s="69">
        <f>DatosDelitos!N325</f>
        <v>0</v>
      </c>
    </row>
    <row r="121" spans="2:4" ht="15" customHeight="1" x14ac:dyDescent="0.25">
      <c r="B121" s="247" t="s">
        <v>952</v>
      </c>
      <c r="C121" s="247"/>
      <c r="D121" s="69">
        <f>DatosDelitos!N337</f>
        <v>0</v>
      </c>
    </row>
    <row r="122" spans="2:4" ht="15" customHeight="1" x14ac:dyDescent="0.25">
      <c r="B122" s="247" t="s">
        <v>1654</v>
      </c>
      <c r="C122" s="247"/>
      <c r="D122" s="69">
        <f>DatosDelitos!N339</f>
        <v>0</v>
      </c>
    </row>
    <row r="123" spans="2:4" ht="15" customHeight="1" x14ac:dyDescent="0.25">
      <c r="B123" s="245" t="s">
        <v>1660</v>
      </c>
      <c r="C123" s="245"/>
      <c r="D123" s="69">
        <f>SUM(D87:D122)</f>
        <v>329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57</v>
      </c>
      <c r="D5" s="24">
        <v>35</v>
      </c>
      <c r="E5" s="25">
        <v>0.628571428571428</v>
      </c>
      <c r="F5" s="24">
        <v>0</v>
      </c>
      <c r="G5" s="24">
        <v>0</v>
      </c>
      <c r="H5" s="24">
        <v>6</v>
      </c>
      <c r="I5" s="24">
        <v>7</v>
      </c>
      <c r="J5" s="24">
        <v>6</v>
      </c>
      <c r="K5" s="24">
        <v>4</v>
      </c>
      <c r="L5" s="24">
        <v>2</v>
      </c>
      <c r="M5" s="24">
        <v>1</v>
      </c>
      <c r="N5" s="24">
        <v>0</v>
      </c>
      <c r="O5" s="24">
        <v>6</v>
      </c>
      <c r="P5" s="26">
        <v>13</v>
      </c>
    </row>
    <row r="6" spans="1:16" x14ac:dyDescent="0.25">
      <c r="A6" s="27" t="s">
        <v>319</v>
      </c>
      <c r="B6" s="27" t="s">
        <v>320</v>
      </c>
      <c r="C6" s="12">
        <v>20</v>
      </c>
      <c r="D6" s="12">
        <v>11</v>
      </c>
      <c r="E6" s="28">
        <v>0.81818181818181801</v>
      </c>
      <c r="F6" s="12">
        <v>0</v>
      </c>
      <c r="G6" s="12">
        <v>0</v>
      </c>
      <c r="H6" s="12">
        <v>0</v>
      </c>
      <c r="I6" s="12">
        <v>0</v>
      </c>
      <c r="J6" s="12">
        <v>4</v>
      </c>
      <c r="K6" s="12">
        <v>3</v>
      </c>
      <c r="L6" s="12">
        <v>2</v>
      </c>
      <c r="M6" s="12">
        <v>0</v>
      </c>
      <c r="N6" s="12">
        <v>0</v>
      </c>
      <c r="O6" s="12">
        <v>4</v>
      </c>
      <c r="P6" s="22">
        <v>7</v>
      </c>
    </row>
    <row r="7" spans="1:16" x14ac:dyDescent="0.25">
      <c r="A7" s="27" t="s">
        <v>321</v>
      </c>
      <c r="B7" s="27" t="s">
        <v>322</v>
      </c>
      <c r="C7" s="12">
        <v>2</v>
      </c>
      <c r="D7" s="12">
        <v>1</v>
      </c>
      <c r="E7" s="28">
        <v>1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1</v>
      </c>
      <c r="L7" s="12">
        <v>0</v>
      </c>
      <c r="M7" s="12">
        <v>1</v>
      </c>
      <c r="N7" s="12">
        <v>0</v>
      </c>
      <c r="O7" s="12">
        <v>2</v>
      </c>
      <c r="P7" s="22">
        <v>0</v>
      </c>
    </row>
    <row r="8" spans="1:16" x14ac:dyDescent="0.25">
      <c r="A8" s="27" t="s">
        <v>323</v>
      </c>
      <c r="B8" s="27" t="s">
        <v>324</v>
      </c>
      <c r="C8" s="12">
        <v>28</v>
      </c>
      <c r="D8" s="12">
        <v>15</v>
      </c>
      <c r="E8" s="28">
        <v>0.86666666666666703</v>
      </c>
      <c r="F8" s="12">
        <v>0</v>
      </c>
      <c r="G8" s="12">
        <v>0</v>
      </c>
      <c r="H8" s="12">
        <v>6</v>
      </c>
      <c r="I8" s="12">
        <v>7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6</v>
      </c>
    </row>
    <row r="9" spans="1:16" x14ac:dyDescent="0.25">
      <c r="A9" s="27" t="s">
        <v>325</v>
      </c>
      <c r="B9" s="27" t="s">
        <v>326</v>
      </c>
      <c r="C9" s="12">
        <v>7</v>
      </c>
      <c r="D9" s="12">
        <v>8</v>
      </c>
      <c r="E9" s="28">
        <v>-0.125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1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1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13153</v>
      </c>
      <c r="D13" s="24">
        <v>12481</v>
      </c>
      <c r="E13" s="25">
        <v>5.38418395961862E-2</v>
      </c>
      <c r="F13" s="24">
        <v>967</v>
      </c>
      <c r="G13" s="24">
        <v>430</v>
      </c>
      <c r="H13" s="24">
        <v>413</v>
      </c>
      <c r="I13" s="24">
        <v>255</v>
      </c>
      <c r="J13" s="24">
        <v>5</v>
      </c>
      <c r="K13" s="24">
        <v>11</v>
      </c>
      <c r="L13" s="24">
        <v>0</v>
      </c>
      <c r="M13" s="24">
        <v>0</v>
      </c>
      <c r="N13" s="24">
        <v>79</v>
      </c>
      <c r="O13" s="24">
        <v>14</v>
      </c>
      <c r="P13" s="26">
        <v>692</v>
      </c>
    </row>
    <row r="14" spans="1:16" x14ac:dyDescent="0.25">
      <c r="A14" s="27" t="s">
        <v>333</v>
      </c>
      <c r="B14" s="27" t="s">
        <v>334</v>
      </c>
      <c r="C14" s="12">
        <v>9099</v>
      </c>
      <c r="D14" s="12">
        <v>7751</v>
      </c>
      <c r="E14" s="28">
        <v>0.173913043478261</v>
      </c>
      <c r="F14" s="12">
        <v>34</v>
      </c>
      <c r="G14" s="12">
        <v>27</v>
      </c>
      <c r="H14" s="12">
        <v>220</v>
      </c>
      <c r="I14" s="12">
        <v>140</v>
      </c>
      <c r="J14" s="12">
        <v>2</v>
      </c>
      <c r="K14" s="12">
        <v>3</v>
      </c>
      <c r="L14" s="12">
        <v>0</v>
      </c>
      <c r="M14" s="12">
        <v>0</v>
      </c>
      <c r="N14" s="12">
        <v>63</v>
      </c>
      <c r="O14" s="12">
        <v>6</v>
      </c>
      <c r="P14" s="22">
        <v>243</v>
      </c>
    </row>
    <row r="15" spans="1:16" x14ac:dyDescent="0.25">
      <c r="A15" s="27" t="s">
        <v>335</v>
      </c>
      <c r="B15" s="27" t="s">
        <v>336</v>
      </c>
      <c r="C15" s="12">
        <v>52</v>
      </c>
      <c r="D15" s="12">
        <v>39</v>
      </c>
      <c r="E15" s="28">
        <v>0.33333333333333298</v>
      </c>
      <c r="F15" s="12">
        <v>1</v>
      </c>
      <c r="G15" s="12">
        <v>0</v>
      </c>
      <c r="H15" s="12">
        <v>11</v>
      </c>
      <c r="I15" s="12">
        <v>6</v>
      </c>
      <c r="J15" s="12">
        <v>1</v>
      </c>
      <c r="K15" s="12">
        <v>2</v>
      </c>
      <c r="L15" s="12">
        <v>0</v>
      </c>
      <c r="M15" s="12">
        <v>0</v>
      </c>
      <c r="N15" s="12">
        <v>0</v>
      </c>
      <c r="O15" s="12">
        <v>1</v>
      </c>
      <c r="P15" s="22">
        <v>1</v>
      </c>
    </row>
    <row r="16" spans="1:16" x14ac:dyDescent="0.25">
      <c r="A16" s="27" t="s">
        <v>337</v>
      </c>
      <c r="B16" s="27" t="s">
        <v>338</v>
      </c>
      <c r="C16" s="12">
        <v>2924</v>
      </c>
      <c r="D16" s="12">
        <v>3535</v>
      </c>
      <c r="E16" s="28">
        <v>-0.172842998585573</v>
      </c>
      <c r="F16" s="12">
        <v>7</v>
      </c>
      <c r="G16" s="12">
        <v>0</v>
      </c>
      <c r="H16" s="12">
        <v>16</v>
      </c>
      <c r="I16" s="12">
        <v>9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2">
        <v>9</v>
      </c>
    </row>
    <row r="17" spans="1:16" ht="33.75" x14ac:dyDescent="0.25">
      <c r="A17" s="27" t="s">
        <v>339</v>
      </c>
      <c r="B17" s="27" t="s">
        <v>340</v>
      </c>
      <c r="C17" s="12">
        <v>1078</v>
      </c>
      <c r="D17" s="12">
        <v>1152</v>
      </c>
      <c r="E17" s="28">
        <v>-6.4236111111111105E-2</v>
      </c>
      <c r="F17" s="12">
        <v>925</v>
      </c>
      <c r="G17" s="12">
        <v>403</v>
      </c>
      <c r="H17" s="12">
        <v>165</v>
      </c>
      <c r="I17" s="12">
        <v>99</v>
      </c>
      <c r="J17" s="12">
        <v>2</v>
      </c>
      <c r="K17" s="12">
        <v>6</v>
      </c>
      <c r="L17" s="12">
        <v>0</v>
      </c>
      <c r="M17" s="12">
        <v>0</v>
      </c>
      <c r="N17" s="12">
        <v>15</v>
      </c>
      <c r="O17" s="12">
        <v>7</v>
      </c>
      <c r="P17" s="22">
        <v>439</v>
      </c>
    </row>
    <row r="18" spans="1:16" x14ac:dyDescent="0.25">
      <c r="A18" s="27" t="s">
        <v>341</v>
      </c>
      <c r="B18" s="27" t="s">
        <v>342</v>
      </c>
      <c r="C18" s="12">
        <v>0</v>
      </c>
      <c r="D18" s="12">
        <v>4</v>
      </c>
      <c r="E18" s="28">
        <v>-1</v>
      </c>
      <c r="F18" s="12">
        <v>0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714</v>
      </c>
      <c r="D30" s="24">
        <v>648</v>
      </c>
      <c r="E30" s="25">
        <v>0.101851851851852</v>
      </c>
      <c r="F30" s="24">
        <v>126</v>
      </c>
      <c r="G30" s="24">
        <v>182</v>
      </c>
      <c r="H30" s="24">
        <v>86</v>
      </c>
      <c r="I30" s="24">
        <v>99</v>
      </c>
      <c r="J30" s="24">
        <v>1</v>
      </c>
      <c r="K30" s="24">
        <v>5</v>
      </c>
      <c r="L30" s="24">
        <v>0</v>
      </c>
      <c r="M30" s="24">
        <v>0</v>
      </c>
      <c r="N30" s="24">
        <v>6</v>
      </c>
      <c r="O30" s="24">
        <v>0</v>
      </c>
      <c r="P30" s="26">
        <v>381</v>
      </c>
    </row>
    <row r="31" spans="1:16" x14ac:dyDescent="0.25">
      <c r="A31" s="27" t="s">
        <v>364</v>
      </c>
      <c r="B31" s="27" t="s">
        <v>365</v>
      </c>
      <c r="C31" s="12">
        <v>17</v>
      </c>
      <c r="D31" s="12">
        <v>14</v>
      </c>
      <c r="E31" s="28">
        <v>0.214285714285714</v>
      </c>
      <c r="F31" s="12">
        <v>0</v>
      </c>
      <c r="G31" s="12">
        <v>0</v>
      </c>
      <c r="H31" s="12">
        <v>1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2</v>
      </c>
    </row>
    <row r="32" spans="1:16" x14ac:dyDescent="0.25">
      <c r="A32" s="27" t="s">
        <v>366</v>
      </c>
      <c r="B32" s="27" t="s">
        <v>367</v>
      </c>
      <c r="C32" s="12">
        <v>4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357</v>
      </c>
      <c r="D33" s="12">
        <v>328</v>
      </c>
      <c r="E33" s="28">
        <v>8.84146341463415E-2</v>
      </c>
      <c r="F33" s="12">
        <v>53</v>
      </c>
      <c r="G33" s="12">
        <v>61</v>
      </c>
      <c r="H33" s="12">
        <v>35</v>
      </c>
      <c r="I33" s="12">
        <v>29</v>
      </c>
      <c r="J33" s="12">
        <v>1</v>
      </c>
      <c r="K33" s="12">
        <v>2</v>
      </c>
      <c r="L33" s="12">
        <v>0</v>
      </c>
      <c r="M33" s="12">
        <v>0</v>
      </c>
      <c r="N33" s="12">
        <v>1</v>
      </c>
      <c r="O33" s="12">
        <v>0</v>
      </c>
      <c r="P33" s="22">
        <v>170</v>
      </c>
    </row>
    <row r="34" spans="1:16" x14ac:dyDescent="0.25">
      <c r="A34" s="27" t="s">
        <v>370</v>
      </c>
      <c r="B34" s="27" t="s">
        <v>371</v>
      </c>
      <c r="C34" s="12">
        <v>31</v>
      </c>
      <c r="D34" s="12">
        <v>28</v>
      </c>
      <c r="E34" s="28">
        <v>0.107142857142857</v>
      </c>
      <c r="F34" s="12">
        <v>4</v>
      </c>
      <c r="G34" s="12">
        <v>4</v>
      </c>
      <c r="H34" s="12">
        <v>2</v>
      </c>
      <c r="I34" s="12">
        <v>4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22">
        <v>10</v>
      </c>
    </row>
    <row r="35" spans="1:16" x14ac:dyDescent="0.25">
      <c r="A35" s="27" t="s">
        <v>372</v>
      </c>
      <c r="B35" s="27" t="s">
        <v>373</v>
      </c>
      <c r="C35" s="12">
        <v>103</v>
      </c>
      <c r="D35" s="12">
        <v>112</v>
      </c>
      <c r="E35" s="28">
        <v>-8.0357142857142905E-2</v>
      </c>
      <c r="F35" s="12">
        <v>8</v>
      </c>
      <c r="G35" s="12">
        <v>18</v>
      </c>
      <c r="H35" s="12">
        <v>11</v>
      </c>
      <c r="I35" s="12">
        <v>10</v>
      </c>
      <c r="J35" s="12">
        <v>0</v>
      </c>
      <c r="K35" s="12">
        <v>0</v>
      </c>
      <c r="L35" s="12">
        <v>0</v>
      </c>
      <c r="M35" s="12">
        <v>0</v>
      </c>
      <c r="N35" s="12">
        <v>5</v>
      </c>
      <c r="O35" s="12">
        <v>0</v>
      </c>
      <c r="P35" s="22">
        <v>46</v>
      </c>
    </row>
    <row r="36" spans="1:16" ht="22.5" x14ac:dyDescent="0.25">
      <c r="A36" s="27" t="s">
        <v>374</v>
      </c>
      <c r="B36" s="27" t="s">
        <v>375</v>
      </c>
      <c r="C36" s="12">
        <v>16</v>
      </c>
      <c r="D36" s="12">
        <v>12</v>
      </c>
      <c r="E36" s="28">
        <v>0.33333333333333298</v>
      </c>
      <c r="F36" s="12">
        <v>41</v>
      </c>
      <c r="G36" s="12">
        <v>60</v>
      </c>
      <c r="H36" s="12">
        <v>9</v>
      </c>
      <c r="I36" s="12">
        <v>32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22">
        <v>95</v>
      </c>
    </row>
    <row r="37" spans="1:16" ht="22.5" x14ac:dyDescent="0.25">
      <c r="A37" s="27" t="s">
        <v>376</v>
      </c>
      <c r="B37" s="27" t="s">
        <v>377</v>
      </c>
      <c r="C37" s="12">
        <v>2</v>
      </c>
      <c r="D37" s="12">
        <v>1</v>
      </c>
      <c r="E37" s="28">
        <v>1</v>
      </c>
      <c r="F37" s="12">
        <v>6</v>
      </c>
      <c r="G37" s="12">
        <v>22</v>
      </c>
      <c r="H37" s="12">
        <v>1</v>
      </c>
      <c r="I37" s="12">
        <v>9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27</v>
      </c>
    </row>
    <row r="38" spans="1:16" ht="22.5" x14ac:dyDescent="0.25">
      <c r="A38" s="27" t="s">
        <v>378</v>
      </c>
      <c r="B38" s="27" t="s">
        <v>379</v>
      </c>
      <c r="C38" s="12">
        <v>10</v>
      </c>
      <c r="D38" s="12">
        <v>1</v>
      </c>
      <c r="E38" s="28">
        <v>9</v>
      </c>
      <c r="F38" s="12">
        <v>7</v>
      </c>
      <c r="G38" s="12">
        <v>7</v>
      </c>
      <c r="H38" s="12">
        <v>2</v>
      </c>
      <c r="I38" s="12">
        <v>2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7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174</v>
      </c>
      <c r="D41" s="12">
        <v>152</v>
      </c>
      <c r="E41" s="28">
        <v>0.144736842105263</v>
      </c>
      <c r="F41" s="12">
        <v>7</v>
      </c>
      <c r="G41" s="12">
        <v>10</v>
      </c>
      <c r="H41" s="12">
        <v>25</v>
      </c>
      <c r="I41" s="12">
        <v>11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 s="22">
        <v>24</v>
      </c>
    </row>
    <row r="42" spans="1:16" x14ac:dyDescent="0.25">
      <c r="A42" s="199" t="s">
        <v>386</v>
      </c>
      <c r="B42" s="200"/>
      <c r="C42" s="24">
        <v>345</v>
      </c>
      <c r="D42" s="24">
        <v>167</v>
      </c>
      <c r="E42" s="25">
        <v>1.0658682634730501</v>
      </c>
      <c r="F42" s="24">
        <v>400</v>
      </c>
      <c r="G42" s="24">
        <v>137</v>
      </c>
      <c r="H42" s="24">
        <v>46</v>
      </c>
      <c r="I42" s="24">
        <v>37</v>
      </c>
      <c r="J42" s="24">
        <v>1</v>
      </c>
      <c r="K42" s="24">
        <v>3</v>
      </c>
      <c r="L42" s="24">
        <v>0</v>
      </c>
      <c r="M42" s="24">
        <v>0</v>
      </c>
      <c r="N42" s="24">
        <v>3</v>
      </c>
      <c r="O42" s="24">
        <v>0</v>
      </c>
      <c r="P42" s="26">
        <v>96</v>
      </c>
    </row>
    <row r="43" spans="1:16" x14ac:dyDescent="0.25">
      <c r="A43" s="27" t="s">
        <v>387</v>
      </c>
      <c r="B43" s="27" t="s">
        <v>388</v>
      </c>
      <c r="C43" s="12">
        <v>1</v>
      </c>
      <c r="D43" s="12">
        <v>10</v>
      </c>
      <c r="E43" s="28">
        <v>-0.9</v>
      </c>
      <c r="F43" s="12">
        <v>0</v>
      </c>
      <c r="G43" s="12">
        <v>0</v>
      </c>
      <c r="H43" s="12">
        <v>0</v>
      </c>
      <c r="I43" s="12">
        <v>2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317</v>
      </c>
      <c r="D44" s="12">
        <v>140</v>
      </c>
      <c r="E44" s="28">
        <v>1.26428571428571</v>
      </c>
      <c r="F44" s="12">
        <v>400</v>
      </c>
      <c r="G44" s="12">
        <v>137</v>
      </c>
      <c r="H44" s="12">
        <v>45</v>
      </c>
      <c r="I44" s="12">
        <v>34</v>
      </c>
      <c r="J44" s="12">
        <v>1</v>
      </c>
      <c r="K44" s="12">
        <v>3</v>
      </c>
      <c r="L44" s="12">
        <v>0</v>
      </c>
      <c r="M44" s="12">
        <v>0</v>
      </c>
      <c r="N44" s="12">
        <v>2</v>
      </c>
      <c r="O44" s="12">
        <v>0</v>
      </c>
      <c r="P44" s="22">
        <v>96</v>
      </c>
    </row>
    <row r="45" spans="1:16" x14ac:dyDescent="0.25">
      <c r="A45" s="27" t="s">
        <v>391</v>
      </c>
      <c r="B45" s="27" t="s">
        <v>392</v>
      </c>
      <c r="C45" s="12">
        <v>4</v>
      </c>
      <c r="D45" s="12">
        <v>4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0</v>
      </c>
      <c r="D46" s="12">
        <v>3</v>
      </c>
      <c r="E46" s="28">
        <v>-1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21</v>
      </c>
      <c r="D48" s="12">
        <v>9</v>
      </c>
      <c r="E48" s="28">
        <v>1.3333333333333299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2</v>
      </c>
      <c r="D49" s="12">
        <v>1</v>
      </c>
      <c r="E49" s="28">
        <v>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410</v>
      </c>
      <c r="D50" s="24">
        <v>342</v>
      </c>
      <c r="E50" s="25">
        <v>0.198830409356725</v>
      </c>
      <c r="F50" s="24">
        <v>8</v>
      </c>
      <c r="G50" s="24">
        <v>3</v>
      </c>
      <c r="H50" s="24">
        <v>78</v>
      </c>
      <c r="I50" s="24">
        <v>39</v>
      </c>
      <c r="J50" s="24">
        <v>24</v>
      </c>
      <c r="K50" s="24">
        <v>18</v>
      </c>
      <c r="L50" s="24">
        <v>0</v>
      </c>
      <c r="M50" s="24">
        <v>0</v>
      </c>
      <c r="N50" s="24">
        <v>2</v>
      </c>
      <c r="O50" s="24">
        <v>1</v>
      </c>
      <c r="P50" s="26">
        <v>51</v>
      </c>
    </row>
    <row r="51" spans="1:16" x14ac:dyDescent="0.25">
      <c r="A51" s="27" t="s">
        <v>402</v>
      </c>
      <c r="B51" s="27" t="s">
        <v>403</v>
      </c>
      <c r="C51" s="12">
        <v>252</v>
      </c>
      <c r="D51" s="12">
        <v>216</v>
      </c>
      <c r="E51" s="28">
        <v>0.16666666666666699</v>
      </c>
      <c r="F51" s="12">
        <v>3</v>
      </c>
      <c r="G51" s="12">
        <v>1</v>
      </c>
      <c r="H51" s="12">
        <v>47</v>
      </c>
      <c r="I51" s="12">
        <v>17</v>
      </c>
      <c r="J51" s="12">
        <v>15</v>
      </c>
      <c r="K51" s="12">
        <v>6</v>
      </c>
      <c r="L51" s="12">
        <v>0</v>
      </c>
      <c r="M51" s="12">
        <v>0</v>
      </c>
      <c r="N51" s="12">
        <v>1</v>
      </c>
      <c r="O51" s="12">
        <v>1</v>
      </c>
      <c r="P51" s="22">
        <v>15</v>
      </c>
    </row>
    <row r="52" spans="1:16" x14ac:dyDescent="0.25">
      <c r="A52" s="27" t="s">
        <v>404</v>
      </c>
      <c r="B52" s="27" t="s">
        <v>405</v>
      </c>
      <c r="C52" s="12">
        <v>3</v>
      </c>
      <c r="D52" s="12">
        <v>3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2">
        <v>1</v>
      </c>
    </row>
    <row r="53" spans="1:16" x14ac:dyDescent="0.25">
      <c r="A53" s="27" t="s">
        <v>406</v>
      </c>
      <c r="B53" s="27" t="s">
        <v>407</v>
      </c>
      <c r="C53" s="12">
        <v>56</v>
      </c>
      <c r="D53" s="12">
        <v>55</v>
      </c>
      <c r="E53" s="28">
        <v>1.8181818181818198E-2</v>
      </c>
      <c r="F53" s="12">
        <v>0</v>
      </c>
      <c r="G53" s="12">
        <v>0</v>
      </c>
      <c r="H53" s="12">
        <v>10</v>
      </c>
      <c r="I53" s="12">
        <v>6</v>
      </c>
      <c r="J53" s="12">
        <v>4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22">
        <v>14</v>
      </c>
    </row>
    <row r="54" spans="1:16" ht="22.5" x14ac:dyDescent="0.25">
      <c r="A54" s="27" t="s">
        <v>408</v>
      </c>
      <c r="B54" s="27" t="s">
        <v>409</v>
      </c>
      <c r="C54" s="12">
        <v>1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3</v>
      </c>
      <c r="D55" s="12">
        <v>4</v>
      </c>
      <c r="E55" s="28">
        <v>-0.25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1</v>
      </c>
    </row>
    <row r="56" spans="1:16" x14ac:dyDescent="0.25">
      <c r="A56" s="27" t="s">
        <v>412</v>
      </c>
      <c r="B56" s="27" t="s">
        <v>413</v>
      </c>
      <c r="C56" s="12">
        <v>17</v>
      </c>
      <c r="D56" s="12">
        <v>8</v>
      </c>
      <c r="E56" s="28">
        <v>1.125</v>
      </c>
      <c r="F56" s="12">
        <v>0</v>
      </c>
      <c r="G56" s="12">
        <v>0</v>
      </c>
      <c r="H56" s="12">
        <v>4</v>
      </c>
      <c r="I56" s="12">
        <v>2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7</v>
      </c>
      <c r="D57" s="12">
        <v>16</v>
      </c>
      <c r="E57" s="28">
        <v>-0.5625</v>
      </c>
      <c r="F57" s="12">
        <v>4</v>
      </c>
      <c r="G57" s="12">
        <v>2</v>
      </c>
      <c r="H57" s="12">
        <v>6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5</v>
      </c>
    </row>
    <row r="58" spans="1:16" ht="22.5" x14ac:dyDescent="0.25">
      <c r="A58" s="27" t="s">
        <v>416</v>
      </c>
      <c r="B58" s="27" t="s">
        <v>417</v>
      </c>
      <c r="C58" s="12">
        <v>3</v>
      </c>
      <c r="D58" s="12">
        <v>4</v>
      </c>
      <c r="E58" s="28">
        <v>-0.25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0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2</v>
      </c>
    </row>
    <row r="60" spans="1:16" ht="22.5" x14ac:dyDescent="0.25">
      <c r="A60" s="27" t="s">
        <v>420</v>
      </c>
      <c r="B60" s="27" t="s">
        <v>421</v>
      </c>
      <c r="C60" s="12">
        <v>0</v>
      </c>
      <c r="D60" s="12">
        <v>1</v>
      </c>
      <c r="E60" s="28">
        <v>-1</v>
      </c>
      <c r="F60" s="12">
        <v>0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1</v>
      </c>
    </row>
    <row r="61" spans="1:16" ht="33.75" x14ac:dyDescent="0.25">
      <c r="A61" s="27" t="s">
        <v>422</v>
      </c>
      <c r="B61" s="27" t="s">
        <v>423</v>
      </c>
      <c r="C61" s="12">
        <v>1</v>
      </c>
      <c r="D61" s="12">
        <v>0</v>
      </c>
      <c r="E61" s="28">
        <v>0</v>
      </c>
      <c r="F61" s="12">
        <v>0</v>
      </c>
      <c r="G61" s="12">
        <v>0</v>
      </c>
      <c r="H61" s="12">
        <v>1</v>
      </c>
      <c r="I61" s="12">
        <v>5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2</v>
      </c>
    </row>
    <row r="62" spans="1:16" x14ac:dyDescent="0.25">
      <c r="A62" s="27" t="s">
        <v>424</v>
      </c>
      <c r="B62" s="27" t="s">
        <v>425</v>
      </c>
      <c r="C62" s="12">
        <v>13</v>
      </c>
      <c r="D62" s="12">
        <v>6</v>
      </c>
      <c r="E62" s="28">
        <v>1.1666666666666701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13</v>
      </c>
      <c r="D63" s="12">
        <v>13</v>
      </c>
      <c r="E63" s="28">
        <v>0</v>
      </c>
      <c r="F63" s="12">
        <v>0</v>
      </c>
      <c r="G63" s="12">
        <v>0</v>
      </c>
      <c r="H63" s="12">
        <v>3</v>
      </c>
      <c r="I63" s="12">
        <v>2</v>
      </c>
      <c r="J63" s="12">
        <v>2</v>
      </c>
      <c r="K63" s="12">
        <v>6</v>
      </c>
      <c r="L63" s="12">
        <v>0</v>
      </c>
      <c r="M63" s="12">
        <v>0</v>
      </c>
      <c r="N63" s="12">
        <v>0</v>
      </c>
      <c r="O63" s="12">
        <v>0</v>
      </c>
      <c r="P63" s="22">
        <v>5</v>
      </c>
    </row>
    <row r="64" spans="1:16" ht="22.5" x14ac:dyDescent="0.25">
      <c r="A64" s="27" t="s">
        <v>428</v>
      </c>
      <c r="B64" s="27" t="s">
        <v>429</v>
      </c>
      <c r="C64" s="12">
        <v>26</v>
      </c>
      <c r="D64" s="12">
        <v>12</v>
      </c>
      <c r="E64" s="28">
        <v>1.1666666666666701</v>
      </c>
      <c r="F64" s="12">
        <v>1</v>
      </c>
      <c r="G64" s="12">
        <v>0</v>
      </c>
      <c r="H64" s="12">
        <v>4</v>
      </c>
      <c r="I64" s="12">
        <v>3</v>
      </c>
      <c r="J64" s="12">
        <v>1</v>
      </c>
      <c r="K64" s="12">
        <v>2</v>
      </c>
      <c r="L64" s="12">
        <v>0</v>
      </c>
      <c r="M64" s="12">
        <v>0</v>
      </c>
      <c r="N64" s="12">
        <v>1</v>
      </c>
      <c r="O64" s="12">
        <v>0</v>
      </c>
      <c r="P64" s="22">
        <v>4</v>
      </c>
    </row>
    <row r="65" spans="1:16" ht="33.75" x14ac:dyDescent="0.25">
      <c r="A65" s="27" t="s">
        <v>430</v>
      </c>
      <c r="B65" s="27" t="s">
        <v>431</v>
      </c>
      <c r="C65" s="12">
        <v>0</v>
      </c>
      <c r="D65" s="12">
        <v>1</v>
      </c>
      <c r="E65" s="28">
        <v>-1</v>
      </c>
      <c r="F65" s="12">
        <v>0</v>
      </c>
      <c r="G65" s="12">
        <v>0</v>
      </c>
      <c r="H65" s="12">
        <v>0</v>
      </c>
      <c r="I65" s="12">
        <v>2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2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9</v>
      </c>
      <c r="D67" s="12">
        <v>1</v>
      </c>
      <c r="E67" s="28">
        <v>8</v>
      </c>
      <c r="F67" s="12">
        <v>0</v>
      </c>
      <c r="G67" s="12">
        <v>0</v>
      </c>
      <c r="H67" s="12">
        <v>1</v>
      </c>
      <c r="I67" s="12">
        <v>0</v>
      </c>
      <c r="J67" s="12">
        <v>0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2">
        <v>1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3</v>
      </c>
      <c r="D70" s="12">
        <v>2</v>
      </c>
      <c r="E70" s="28">
        <v>0.5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1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9" t="s">
        <v>444</v>
      </c>
      <c r="B72" s="200"/>
      <c r="C72" s="24">
        <v>1</v>
      </c>
      <c r="D72" s="24">
        <v>5</v>
      </c>
      <c r="E72" s="25">
        <v>-0.8</v>
      </c>
      <c r="F72" s="24">
        <v>0</v>
      </c>
      <c r="G72" s="24">
        <v>0</v>
      </c>
      <c r="H72" s="24">
        <v>1</v>
      </c>
      <c r="I72" s="24">
        <v>1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1</v>
      </c>
      <c r="D73" s="12">
        <v>5</v>
      </c>
      <c r="E73" s="28">
        <v>-0.8</v>
      </c>
      <c r="F73" s="12">
        <v>0</v>
      </c>
      <c r="G73" s="12">
        <v>0</v>
      </c>
      <c r="H73" s="12">
        <v>1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9" t="s">
        <v>447</v>
      </c>
      <c r="B74" s="200"/>
      <c r="C74" s="24">
        <v>64</v>
      </c>
      <c r="D74" s="24">
        <v>68</v>
      </c>
      <c r="E74" s="25">
        <v>-5.8823529411764698E-2</v>
      </c>
      <c r="F74" s="24">
        <v>0</v>
      </c>
      <c r="G74" s="24">
        <v>0</v>
      </c>
      <c r="H74" s="24">
        <v>10</v>
      </c>
      <c r="I74" s="24">
        <v>2</v>
      </c>
      <c r="J74" s="24">
        <v>0</v>
      </c>
      <c r="K74" s="24">
        <v>1</v>
      </c>
      <c r="L74" s="24">
        <v>1</v>
      </c>
      <c r="M74" s="24">
        <v>0</v>
      </c>
      <c r="N74" s="24">
        <v>1</v>
      </c>
      <c r="O74" s="24">
        <v>0</v>
      </c>
      <c r="P74" s="26">
        <v>2</v>
      </c>
    </row>
    <row r="75" spans="1:16" x14ac:dyDescent="0.25">
      <c r="A75" s="27" t="s">
        <v>448</v>
      </c>
      <c r="B75" s="27" t="s">
        <v>449</v>
      </c>
      <c r="C75" s="12">
        <v>19</v>
      </c>
      <c r="D75" s="12">
        <v>15</v>
      </c>
      <c r="E75" s="28">
        <v>0.266666666666667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2</v>
      </c>
    </row>
    <row r="76" spans="1:16" ht="33.75" x14ac:dyDescent="0.25">
      <c r="A76" s="27" t="s">
        <v>450</v>
      </c>
      <c r="B76" s="27" t="s">
        <v>451</v>
      </c>
      <c r="C76" s="12">
        <v>0</v>
      </c>
      <c r="D76" s="12">
        <v>0</v>
      </c>
      <c r="E76" s="28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17</v>
      </c>
      <c r="D77" s="12">
        <v>22</v>
      </c>
      <c r="E77" s="28">
        <v>-0.22727272727272699</v>
      </c>
      <c r="F77" s="12">
        <v>0</v>
      </c>
      <c r="G77" s="12">
        <v>0</v>
      </c>
      <c r="H77" s="12">
        <v>3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2</v>
      </c>
      <c r="E78" s="28">
        <v>-1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25</v>
      </c>
      <c r="D79" s="12">
        <v>3</v>
      </c>
      <c r="E79" s="28">
        <v>7.3333333333333304</v>
      </c>
      <c r="F79" s="12">
        <v>0</v>
      </c>
      <c r="G79" s="12">
        <v>0</v>
      </c>
      <c r="H79" s="12">
        <v>7</v>
      </c>
      <c r="I79" s="12">
        <v>1</v>
      </c>
      <c r="J79" s="12">
        <v>0</v>
      </c>
      <c r="K79" s="12">
        <v>1</v>
      </c>
      <c r="L79" s="12">
        <v>0</v>
      </c>
      <c r="M79" s="12">
        <v>0</v>
      </c>
      <c r="N79" s="12">
        <v>1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3</v>
      </c>
      <c r="D80" s="12">
        <v>1</v>
      </c>
      <c r="E80" s="28">
        <v>2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25</v>
      </c>
      <c r="E81" s="28">
        <v>-1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9" t="s">
        <v>462</v>
      </c>
      <c r="B82" s="200"/>
      <c r="C82" s="24">
        <v>131</v>
      </c>
      <c r="D82" s="24">
        <v>106</v>
      </c>
      <c r="E82" s="25">
        <v>0.23584905660377301</v>
      </c>
      <c r="F82" s="24">
        <v>4</v>
      </c>
      <c r="G82" s="24">
        <v>13</v>
      </c>
      <c r="H82" s="24">
        <v>3</v>
      </c>
      <c r="I82" s="24">
        <v>3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44</v>
      </c>
    </row>
    <row r="83" spans="1:16" x14ac:dyDescent="0.25">
      <c r="A83" s="27" t="s">
        <v>463</v>
      </c>
      <c r="B83" s="27" t="s">
        <v>464</v>
      </c>
      <c r="C83" s="12">
        <v>46</v>
      </c>
      <c r="D83" s="12">
        <v>24</v>
      </c>
      <c r="E83" s="28">
        <v>0.91666666666666696</v>
      </c>
      <c r="F83" s="12">
        <v>0</v>
      </c>
      <c r="G83" s="12">
        <v>0</v>
      </c>
      <c r="H83" s="12">
        <v>2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85</v>
      </c>
      <c r="D84" s="12">
        <v>82</v>
      </c>
      <c r="E84" s="28">
        <v>3.65853658536585E-2</v>
      </c>
      <c r="F84" s="12">
        <v>4</v>
      </c>
      <c r="G84" s="12">
        <v>13</v>
      </c>
      <c r="H84" s="12">
        <v>1</v>
      </c>
      <c r="I84" s="12">
        <v>1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44</v>
      </c>
    </row>
    <row r="85" spans="1:16" x14ac:dyDescent="0.25">
      <c r="A85" s="199" t="s">
        <v>467</v>
      </c>
      <c r="B85" s="200"/>
      <c r="C85" s="24">
        <v>524</v>
      </c>
      <c r="D85" s="24">
        <v>499</v>
      </c>
      <c r="E85" s="25">
        <v>5.0100200400801598E-2</v>
      </c>
      <c r="F85" s="24">
        <v>6</v>
      </c>
      <c r="G85" s="24">
        <v>4</v>
      </c>
      <c r="H85" s="24">
        <v>179</v>
      </c>
      <c r="I85" s="24">
        <v>90</v>
      </c>
      <c r="J85" s="24">
        <v>0</v>
      </c>
      <c r="K85" s="24">
        <v>1</v>
      </c>
      <c r="L85" s="24">
        <v>0</v>
      </c>
      <c r="M85" s="24">
        <v>0</v>
      </c>
      <c r="N85" s="24">
        <v>39</v>
      </c>
      <c r="O85" s="24">
        <v>0</v>
      </c>
      <c r="P85" s="26">
        <v>86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4</v>
      </c>
      <c r="D89" s="12">
        <v>10</v>
      </c>
      <c r="E89" s="28">
        <v>-0.6</v>
      </c>
      <c r="F89" s="12">
        <v>0</v>
      </c>
      <c r="G89" s="12">
        <v>0</v>
      </c>
      <c r="H89" s="12">
        <v>0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1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40</v>
      </c>
      <c r="D91" s="12">
        <v>31</v>
      </c>
      <c r="E91" s="28">
        <v>0.29032258064516098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2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230</v>
      </c>
      <c r="D92" s="12">
        <v>201</v>
      </c>
      <c r="E92" s="28">
        <v>0.144278606965174</v>
      </c>
      <c r="F92" s="12">
        <v>0</v>
      </c>
      <c r="G92" s="12">
        <v>0</v>
      </c>
      <c r="H92" s="12">
        <v>69</v>
      </c>
      <c r="I92" s="12">
        <v>36</v>
      </c>
      <c r="J92" s="12">
        <v>0</v>
      </c>
      <c r="K92" s="12">
        <v>1</v>
      </c>
      <c r="L92" s="12">
        <v>0</v>
      </c>
      <c r="M92" s="12">
        <v>0</v>
      </c>
      <c r="N92" s="12">
        <v>36</v>
      </c>
      <c r="O92" s="12">
        <v>0</v>
      </c>
      <c r="P92" s="22">
        <v>58</v>
      </c>
    </row>
    <row r="93" spans="1:16" x14ac:dyDescent="0.25">
      <c r="A93" s="27" t="s">
        <v>482</v>
      </c>
      <c r="B93" s="27" t="s">
        <v>483</v>
      </c>
      <c r="C93" s="12">
        <v>18</v>
      </c>
      <c r="D93" s="12">
        <v>19</v>
      </c>
      <c r="E93" s="28">
        <v>-5.2631578947368397E-2</v>
      </c>
      <c r="F93" s="12">
        <v>1</v>
      </c>
      <c r="G93" s="12">
        <v>1</v>
      </c>
      <c r="H93" s="12">
        <v>5</v>
      </c>
      <c r="I93" s="12">
        <v>2</v>
      </c>
      <c r="J93" s="12">
        <v>0</v>
      </c>
      <c r="K93" s="12">
        <v>0</v>
      </c>
      <c r="L93" s="12">
        <v>0</v>
      </c>
      <c r="M93" s="12">
        <v>0</v>
      </c>
      <c r="N93" s="12">
        <v>1</v>
      </c>
      <c r="O93" s="12">
        <v>0</v>
      </c>
      <c r="P93" s="22">
        <v>4</v>
      </c>
    </row>
    <row r="94" spans="1:16" x14ac:dyDescent="0.25">
      <c r="A94" s="27" t="s">
        <v>484</v>
      </c>
      <c r="B94" s="27" t="s">
        <v>485</v>
      </c>
      <c r="C94" s="12">
        <v>227</v>
      </c>
      <c r="D94" s="12">
        <v>232</v>
      </c>
      <c r="E94" s="28">
        <v>-2.1551724137931001E-2</v>
      </c>
      <c r="F94" s="12">
        <v>1</v>
      </c>
      <c r="G94" s="12">
        <v>0</v>
      </c>
      <c r="H94" s="12">
        <v>105</v>
      </c>
      <c r="I94" s="12">
        <v>51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24</v>
      </c>
    </row>
    <row r="95" spans="1:16" ht="22.5" x14ac:dyDescent="0.25">
      <c r="A95" s="27" t="s">
        <v>486</v>
      </c>
      <c r="B95" s="27" t="s">
        <v>487</v>
      </c>
      <c r="C95" s="12">
        <v>4</v>
      </c>
      <c r="D95" s="12">
        <v>6</v>
      </c>
      <c r="E95" s="28">
        <v>-0.33333333333333298</v>
      </c>
      <c r="F95" s="12">
        <v>4</v>
      </c>
      <c r="G95" s="12">
        <v>3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0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5453</v>
      </c>
      <c r="D97" s="24">
        <v>4805</v>
      </c>
      <c r="E97" s="25">
        <v>0.13485952133194601</v>
      </c>
      <c r="F97" s="24">
        <v>200</v>
      </c>
      <c r="G97" s="24">
        <v>120</v>
      </c>
      <c r="H97" s="24">
        <v>1285</v>
      </c>
      <c r="I97" s="24">
        <v>674</v>
      </c>
      <c r="J97" s="24">
        <v>0</v>
      </c>
      <c r="K97" s="24">
        <v>0</v>
      </c>
      <c r="L97" s="24">
        <v>1</v>
      </c>
      <c r="M97" s="24">
        <v>0</v>
      </c>
      <c r="N97" s="24">
        <v>12</v>
      </c>
      <c r="O97" s="24">
        <v>33</v>
      </c>
      <c r="P97" s="26">
        <v>690</v>
      </c>
    </row>
    <row r="98" spans="1:16" x14ac:dyDescent="0.25">
      <c r="A98" s="27" t="s">
        <v>491</v>
      </c>
      <c r="B98" s="27" t="s">
        <v>492</v>
      </c>
      <c r="C98" s="12">
        <v>814</v>
      </c>
      <c r="D98" s="12">
        <v>657</v>
      </c>
      <c r="E98" s="28">
        <v>0.23896499238964999</v>
      </c>
      <c r="F98" s="12">
        <v>46</v>
      </c>
      <c r="G98" s="12">
        <v>26</v>
      </c>
      <c r="H98" s="12">
        <v>235</v>
      </c>
      <c r="I98" s="12">
        <v>123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2</v>
      </c>
      <c r="P98" s="22">
        <v>134</v>
      </c>
    </row>
    <row r="99" spans="1:16" x14ac:dyDescent="0.25">
      <c r="A99" s="27" t="s">
        <v>493</v>
      </c>
      <c r="B99" s="27" t="s">
        <v>494</v>
      </c>
      <c r="C99" s="12">
        <v>754</v>
      </c>
      <c r="D99" s="12">
        <v>701</v>
      </c>
      <c r="E99" s="28">
        <v>7.5606276747503601E-2</v>
      </c>
      <c r="F99" s="12">
        <v>75</v>
      </c>
      <c r="G99" s="12">
        <v>37</v>
      </c>
      <c r="H99" s="12">
        <v>320</v>
      </c>
      <c r="I99" s="12">
        <v>134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3</v>
      </c>
      <c r="P99" s="22">
        <v>144</v>
      </c>
    </row>
    <row r="100" spans="1:16" ht="33.75" x14ac:dyDescent="0.25">
      <c r="A100" s="27" t="s">
        <v>495</v>
      </c>
      <c r="B100" s="27" t="s">
        <v>496</v>
      </c>
      <c r="C100" s="12">
        <v>67</v>
      </c>
      <c r="D100" s="12">
        <v>40</v>
      </c>
      <c r="E100" s="28">
        <v>0.67500000000000004</v>
      </c>
      <c r="F100" s="12">
        <v>11</v>
      </c>
      <c r="G100" s="12">
        <v>12</v>
      </c>
      <c r="H100" s="12">
        <v>31</v>
      </c>
      <c r="I100" s="12">
        <v>45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9</v>
      </c>
      <c r="P100" s="22">
        <v>46</v>
      </c>
    </row>
    <row r="101" spans="1:16" ht="22.5" x14ac:dyDescent="0.25">
      <c r="A101" s="27" t="s">
        <v>497</v>
      </c>
      <c r="B101" s="27" t="s">
        <v>498</v>
      </c>
      <c r="C101" s="12">
        <v>387</v>
      </c>
      <c r="D101" s="12">
        <v>267</v>
      </c>
      <c r="E101" s="28">
        <v>0.449438202247191</v>
      </c>
      <c r="F101" s="12">
        <v>35</v>
      </c>
      <c r="G101" s="12">
        <v>21</v>
      </c>
      <c r="H101" s="12">
        <v>101</v>
      </c>
      <c r="I101" s="12">
        <v>40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19</v>
      </c>
      <c r="P101" s="22">
        <v>80</v>
      </c>
    </row>
    <row r="102" spans="1:16" x14ac:dyDescent="0.25">
      <c r="A102" s="27" t="s">
        <v>499</v>
      </c>
      <c r="B102" s="27" t="s">
        <v>500</v>
      </c>
      <c r="C102" s="12">
        <v>114</v>
      </c>
      <c r="D102" s="12">
        <v>59</v>
      </c>
      <c r="E102" s="28">
        <v>0.93220338983050799</v>
      </c>
      <c r="F102" s="12">
        <v>1</v>
      </c>
      <c r="G102" s="12">
        <v>1</v>
      </c>
      <c r="H102" s="12">
        <v>15</v>
      </c>
      <c r="I102" s="12">
        <v>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5</v>
      </c>
    </row>
    <row r="103" spans="1:16" ht="22.5" x14ac:dyDescent="0.25">
      <c r="A103" s="27" t="s">
        <v>501</v>
      </c>
      <c r="B103" s="27" t="s">
        <v>502</v>
      </c>
      <c r="C103" s="12">
        <v>35</v>
      </c>
      <c r="D103" s="12">
        <v>20</v>
      </c>
      <c r="E103" s="28">
        <v>0.75</v>
      </c>
      <c r="F103" s="12">
        <v>1</v>
      </c>
      <c r="G103" s="12">
        <v>2</v>
      </c>
      <c r="H103" s="12">
        <v>11</v>
      </c>
      <c r="I103" s="12">
        <v>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11</v>
      </c>
    </row>
    <row r="104" spans="1:16" x14ac:dyDescent="0.25">
      <c r="A104" s="27" t="s">
        <v>503</v>
      </c>
      <c r="B104" s="27" t="s">
        <v>504</v>
      </c>
      <c r="C104" s="12">
        <v>266</v>
      </c>
      <c r="D104" s="12">
        <v>205</v>
      </c>
      <c r="E104" s="28">
        <v>0.29756097560975597</v>
      </c>
      <c r="F104" s="12">
        <v>0</v>
      </c>
      <c r="G104" s="12">
        <v>0</v>
      </c>
      <c r="H104" s="12">
        <v>8</v>
      </c>
      <c r="I104" s="12">
        <v>2</v>
      </c>
      <c r="J104" s="12">
        <v>0</v>
      </c>
      <c r="K104" s="12">
        <v>0</v>
      </c>
      <c r="L104" s="12">
        <v>1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2088</v>
      </c>
      <c r="D105" s="12">
        <v>2001</v>
      </c>
      <c r="E105" s="28">
        <v>4.3478260869565202E-2</v>
      </c>
      <c r="F105" s="12">
        <v>12</v>
      </c>
      <c r="G105" s="12">
        <v>7</v>
      </c>
      <c r="H105" s="12">
        <v>399</v>
      </c>
      <c r="I105" s="12">
        <v>211</v>
      </c>
      <c r="J105" s="12">
        <v>0</v>
      </c>
      <c r="K105" s="12">
        <v>0</v>
      </c>
      <c r="L105" s="12">
        <v>0</v>
      </c>
      <c r="M105" s="12">
        <v>0</v>
      </c>
      <c r="N105" s="12">
        <v>7</v>
      </c>
      <c r="O105" s="12">
        <v>0</v>
      </c>
      <c r="P105" s="22">
        <v>127</v>
      </c>
    </row>
    <row r="106" spans="1:16" ht="22.5" x14ac:dyDescent="0.25">
      <c r="A106" s="27" t="s">
        <v>507</v>
      </c>
      <c r="B106" s="27" t="s">
        <v>508</v>
      </c>
      <c r="C106" s="12">
        <v>392</v>
      </c>
      <c r="D106" s="12">
        <v>366</v>
      </c>
      <c r="E106" s="28">
        <v>7.10382513661202E-2</v>
      </c>
      <c r="F106" s="12">
        <v>1</v>
      </c>
      <c r="G106" s="12">
        <v>1</v>
      </c>
      <c r="H106" s="12">
        <v>71</v>
      </c>
      <c r="I106" s="12">
        <v>36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2">
        <v>20</v>
      </c>
    </row>
    <row r="107" spans="1:16" ht="22.5" x14ac:dyDescent="0.25">
      <c r="A107" s="27" t="s">
        <v>509</v>
      </c>
      <c r="B107" s="27" t="s">
        <v>510</v>
      </c>
      <c r="C107" s="12">
        <v>11</v>
      </c>
      <c r="D107" s="12">
        <v>10</v>
      </c>
      <c r="E107" s="28">
        <v>0.1</v>
      </c>
      <c r="F107" s="12">
        <v>0</v>
      </c>
      <c r="G107" s="12">
        <v>0</v>
      </c>
      <c r="H107" s="12">
        <v>0</v>
      </c>
      <c r="I107" s="12">
        <v>4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22</v>
      </c>
    </row>
    <row r="108" spans="1:16" x14ac:dyDescent="0.25">
      <c r="A108" s="27" t="s">
        <v>511</v>
      </c>
      <c r="B108" s="27" t="s">
        <v>512</v>
      </c>
      <c r="C108" s="12">
        <v>4</v>
      </c>
      <c r="D108" s="12">
        <v>8</v>
      </c>
      <c r="E108" s="28">
        <v>-0.5</v>
      </c>
      <c r="F108" s="12">
        <v>0</v>
      </c>
      <c r="G108" s="12">
        <v>0</v>
      </c>
      <c r="H108" s="12">
        <v>2</v>
      </c>
      <c r="I108" s="12">
        <v>2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1</v>
      </c>
    </row>
    <row r="109" spans="1:16" x14ac:dyDescent="0.25">
      <c r="A109" s="27" t="s">
        <v>513</v>
      </c>
      <c r="B109" s="27" t="s">
        <v>514</v>
      </c>
      <c r="C109" s="12">
        <v>7</v>
      </c>
      <c r="D109" s="12">
        <v>2</v>
      </c>
      <c r="E109" s="28">
        <v>2.5</v>
      </c>
      <c r="F109" s="12">
        <v>0</v>
      </c>
      <c r="G109" s="12">
        <v>0</v>
      </c>
      <c r="H109" s="12">
        <v>1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2">
        <v>2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426</v>
      </c>
      <c r="D111" s="12">
        <v>426</v>
      </c>
      <c r="E111" s="28">
        <v>0</v>
      </c>
      <c r="F111" s="12">
        <v>16</v>
      </c>
      <c r="G111" s="12">
        <v>13</v>
      </c>
      <c r="H111" s="12">
        <v>69</v>
      </c>
      <c r="I111" s="12">
        <v>39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80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5</v>
      </c>
      <c r="D114" s="12">
        <v>3</v>
      </c>
      <c r="E114" s="28">
        <v>0.66666666666666696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11</v>
      </c>
      <c r="D115" s="12">
        <v>2</v>
      </c>
      <c r="E115" s="28">
        <v>4.5</v>
      </c>
      <c r="F115" s="12">
        <v>0</v>
      </c>
      <c r="G115" s="12">
        <v>0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1</v>
      </c>
    </row>
    <row r="116" spans="1:16" ht="22.5" x14ac:dyDescent="0.25">
      <c r="A116" s="27" t="s">
        <v>527</v>
      </c>
      <c r="B116" s="27" t="s">
        <v>528</v>
      </c>
      <c r="C116" s="12">
        <v>7</v>
      </c>
      <c r="D116" s="12">
        <v>0</v>
      </c>
      <c r="E116" s="28">
        <v>0</v>
      </c>
      <c r="F116" s="12">
        <v>0</v>
      </c>
      <c r="G116" s="12">
        <v>0</v>
      </c>
      <c r="H116" s="12">
        <v>0</v>
      </c>
      <c r="I116" s="12">
        <v>1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1</v>
      </c>
    </row>
    <row r="117" spans="1:16" ht="22.5" x14ac:dyDescent="0.25">
      <c r="A117" s="27" t="s">
        <v>529</v>
      </c>
      <c r="B117" s="27" t="s">
        <v>530</v>
      </c>
      <c r="C117" s="12">
        <v>3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5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1</v>
      </c>
      <c r="D119" s="12">
        <v>1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2</v>
      </c>
      <c r="D120" s="12">
        <v>0</v>
      </c>
      <c r="E120" s="28">
        <v>0</v>
      </c>
      <c r="F120" s="12">
        <v>0</v>
      </c>
      <c r="G120" s="12">
        <v>0</v>
      </c>
      <c r="H120" s="12">
        <v>1</v>
      </c>
      <c r="I120" s="12">
        <v>2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17</v>
      </c>
      <c r="D121" s="12">
        <v>15</v>
      </c>
      <c r="E121" s="28">
        <v>0.133333333333333</v>
      </c>
      <c r="F121" s="12">
        <v>0</v>
      </c>
      <c r="G121" s="12">
        <v>0</v>
      </c>
      <c r="H121" s="12">
        <v>11</v>
      </c>
      <c r="I121" s="12">
        <v>8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13</v>
      </c>
    </row>
    <row r="122" spans="1:16" x14ac:dyDescent="0.25">
      <c r="A122" s="27" t="s">
        <v>539</v>
      </c>
      <c r="B122" s="27" t="s">
        <v>540</v>
      </c>
      <c r="C122" s="12">
        <v>14</v>
      </c>
      <c r="D122" s="12">
        <v>7</v>
      </c>
      <c r="E122" s="28">
        <v>1</v>
      </c>
      <c r="F122" s="12">
        <v>0</v>
      </c>
      <c r="G122" s="12">
        <v>0</v>
      </c>
      <c r="H122" s="12">
        <v>1</v>
      </c>
      <c r="I122" s="12">
        <v>3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1</v>
      </c>
      <c r="D124" s="12">
        <v>1</v>
      </c>
      <c r="E124" s="28">
        <v>0</v>
      </c>
      <c r="F124" s="12">
        <v>0</v>
      </c>
      <c r="G124" s="12">
        <v>0</v>
      </c>
      <c r="H124" s="12">
        <v>0</v>
      </c>
      <c r="I124" s="12">
        <v>1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21</v>
      </c>
      <c r="D126" s="12">
        <v>9</v>
      </c>
      <c r="E126" s="28">
        <v>1.3333333333333299</v>
      </c>
      <c r="F126" s="12">
        <v>0</v>
      </c>
      <c r="G126" s="12">
        <v>0</v>
      </c>
      <c r="H126" s="12">
        <v>6</v>
      </c>
      <c r="I126" s="12">
        <v>4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2">
        <v>2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1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3</v>
      </c>
      <c r="E128" s="28">
        <v>-1</v>
      </c>
      <c r="F128" s="12">
        <v>1</v>
      </c>
      <c r="G128" s="12">
        <v>0</v>
      </c>
      <c r="H128" s="12">
        <v>1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1</v>
      </c>
      <c r="D130" s="12">
        <v>2</v>
      </c>
      <c r="E130" s="28">
        <v>-0.5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1</v>
      </c>
    </row>
    <row r="131" spans="1:16" x14ac:dyDescent="0.25">
      <c r="A131" s="199" t="s">
        <v>557</v>
      </c>
      <c r="B131" s="200"/>
      <c r="C131" s="24">
        <v>8</v>
      </c>
      <c r="D131" s="24">
        <v>4</v>
      </c>
      <c r="E131" s="25">
        <v>1</v>
      </c>
      <c r="F131" s="24">
        <v>0</v>
      </c>
      <c r="G131" s="24">
        <v>0</v>
      </c>
      <c r="H131" s="24">
        <v>2</v>
      </c>
      <c r="I131" s="24">
        <v>2</v>
      </c>
      <c r="J131" s="24">
        <v>0</v>
      </c>
      <c r="K131" s="24">
        <v>0</v>
      </c>
      <c r="L131" s="24">
        <v>0</v>
      </c>
      <c r="M131" s="24">
        <v>0</v>
      </c>
      <c r="N131" s="24">
        <v>2</v>
      </c>
      <c r="O131" s="24">
        <v>0</v>
      </c>
      <c r="P131" s="26">
        <v>4</v>
      </c>
    </row>
    <row r="132" spans="1:16" x14ac:dyDescent="0.25">
      <c r="A132" s="27" t="s">
        <v>558</v>
      </c>
      <c r="B132" s="27" t="s">
        <v>559</v>
      </c>
      <c r="C132" s="12">
        <v>6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2</v>
      </c>
      <c r="O132" s="12">
        <v>0</v>
      </c>
      <c r="P132" s="22">
        <v>1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2</v>
      </c>
      <c r="D134" s="12">
        <v>3</v>
      </c>
      <c r="E134" s="28">
        <v>-0.33333333333333298</v>
      </c>
      <c r="F134" s="12">
        <v>0</v>
      </c>
      <c r="G134" s="12">
        <v>0</v>
      </c>
      <c r="H134" s="12">
        <v>2</v>
      </c>
      <c r="I134" s="12">
        <v>2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2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1</v>
      </c>
      <c r="E135" s="28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1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29</v>
      </c>
      <c r="D137" s="24">
        <v>16</v>
      </c>
      <c r="E137" s="25">
        <v>0.8125</v>
      </c>
      <c r="F137" s="24">
        <v>0</v>
      </c>
      <c r="G137" s="24">
        <v>0</v>
      </c>
      <c r="H137" s="24">
        <v>23</v>
      </c>
      <c r="I137" s="24">
        <v>18</v>
      </c>
      <c r="J137" s="24">
        <v>0</v>
      </c>
      <c r="K137" s="24">
        <v>0</v>
      </c>
      <c r="L137" s="24">
        <v>0</v>
      </c>
      <c r="M137" s="24">
        <v>0</v>
      </c>
      <c r="N137" s="24">
        <v>1</v>
      </c>
      <c r="O137" s="24">
        <v>0</v>
      </c>
      <c r="P137" s="26">
        <v>1</v>
      </c>
    </row>
    <row r="138" spans="1:16" ht="22.5" x14ac:dyDescent="0.25">
      <c r="A138" s="27" t="s">
        <v>569</v>
      </c>
      <c r="B138" s="27" t="s">
        <v>570</v>
      </c>
      <c r="C138" s="12">
        <v>4</v>
      </c>
      <c r="D138" s="12">
        <v>0</v>
      </c>
      <c r="E138" s="28">
        <v>0</v>
      </c>
      <c r="F138" s="12">
        <v>0</v>
      </c>
      <c r="G138" s="12">
        <v>0</v>
      </c>
      <c r="H138" s="12">
        <v>1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0</v>
      </c>
      <c r="D139" s="12">
        <v>1</v>
      </c>
      <c r="E139" s="28">
        <v>-1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25</v>
      </c>
      <c r="D142" s="12">
        <v>15</v>
      </c>
      <c r="E142" s="28">
        <v>0.66666666666666696</v>
      </c>
      <c r="F142" s="12">
        <v>0</v>
      </c>
      <c r="G142" s="12">
        <v>0</v>
      </c>
      <c r="H142" s="12">
        <v>22</v>
      </c>
      <c r="I142" s="12">
        <v>16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2">
        <v>1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0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0</v>
      </c>
    </row>
    <row r="144" spans="1:16" x14ac:dyDescent="0.25">
      <c r="A144" s="199" t="s">
        <v>581</v>
      </c>
      <c r="B144" s="200"/>
      <c r="C144" s="24">
        <v>5</v>
      </c>
      <c r="D144" s="24">
        <v>5</v>
      </c>
      <c r="E144" s="25">
        <v>0</v>
      </c>
      <c r="F144" s="24">
        <v>0</v>
      </c>
      <c r="G144" s="24">
        <v>0</v>
      </c>
      <c r="H144" s="24">
        <v>3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0</v>
      </c>
    </row>
    <row r="145" spans="1:16" ht="22.5" x14ac:dyDescent="0.25">
      <c r="A145" s="27" t="s">
        <v>582</v>
      </c>
      <c r="B145" s="27" t="s">
        <v>583</v>
      </c>
      <c r="C145" s="12">
        <v>5</v>
      </c>
      <c r="D145" s="12">
        <v>5</v>
      </c>
      <c r="E145" s="28">
        <v>0</v>
      </c>
      <c r="F145" s="12">
        <v>0</v>
      </c>
      <c r="G145" s="12">
        <v>0</v>
      </c>
      <c r="H145" s="12">
        <v>3</v>
      </c>
      <c r="I145" s="12">
        <v>1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9" t="s">
        <v>586</v>
      </c>
      <c r="B147" s="200"/>
      <c r="C147" s="24">
        <v>107</v>
      </c>
      <c r="D147" s="24">
        <v>93</v>
      </c>
      <c r="E147" s="25">
        <v>0.15053763440860199</v>
      </c>
      <c r="F147" s="24">
        <v>3</v>
      </c>
      <c r="G147" s="24">
        <v>1</v>
      </c>
      <c r="H147" s="24">
        <v>82</v>
      </c>
      <c r="I147" s="24">
        <v>34</v>
      </c>
      <c r="J147" s="24">
        <v>0</v>
      </c>
      <c r="K147" s="24">
        <v>0</v>
      </c>
      <c r="L147" s="24">
        <v>0</v>
      </c>
      <c r="M147" s="24">
        <v>0</v>
      </c>
      <c r="N147" s="24">
        <v>79</v>
      </c>
      <c r="O147" s="24">
        <v>0</v>
      </c>
      <c r="P147" s="26">
        <v>25</v>
      </c>
    </row>
    <row r="148" spans="1:16" ht="22.5" x14ac:dyDescent="0.25">
      <c r="A148" s="27" t="s">
        <v>587</v>
      </c>
      <c r="B148" s="27" t="s">
        <v>588</v>
      </c>
      <c r="C148" s="12">
        <v>61</v>
      </c>
      <c r="D148" s="12">
        <v>53</v>
      </c>
      <c r="E148" s="28">
        <v>0.15094339622641501</v>
      </c>
      <c r="F148" s="12">
        <v>1</v>
      </c>
      <c r="G148" s="12">
        <v>0</v>
      </c>
      <c r="H148" s="12">
        <v>56</v>
      </c>
      <c r="I148" s="12">
        <v>26</v>
      </c>
      <c r="J148" s="12">
        <v>0</v>
      </c>
      <c r="K148" s="12">
        <v>0</v>
      </c>
      <c r="L148" s="12">
        <v>0</v>
      </c>
      <c r="M148" s="12">
        <v>0</v>
      </c>
      <c r="N148" s="12">
        <v>71</v>
      </c>
      <c r="O148" s="12">
        <v>0</v>
      </c>
      <c r="P148" s="22">
        <v>21</v>
      </c>
    </row>
    <row r="149" spans="1:16" x14ac:dyDescent="0.25">
      <c r="A149" s="27" t="s">
        <v>589</v>
      </c>
      <c r="B149" s="27" t="s">
        <v>590</v>
      </c>
      <c r="C149" s="12">
        <v>12</v>
      </c>
      <c r="D149" s="12">
        <v>23</v>
      </c>
      <c r="E149" s="28">
        <v>-0.47826086956521702</v>
      </c>
      <c r="F149" s="12">
        <v>0</v>
      </c>
      <c r="G149" s="12">
        <v>0</v>
      </c>
      <c r="H149" s="12">
        <v>10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0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2</v>
      </c>
      <c r="D151" s="12">
        <v>0</v>
      </c>
      <c r="E151" s="28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5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1</v>
      </c>
      <c r="E152" s="28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4</v>
      </c>
      <c r="D153" s="12">
        <v>0</v>
      </c>
      <c r="E153" s="28">
        <v>0</v>
      </c>
      <c r="F153" s="12">
        <v>0</v>
      </c>
      <c r="G153" s="12">
        <v>0</v>
      </c>
      <c r="H153" s="12">
        <v>2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18</v>
      </c>
      <c r="D154" s="12">
        <v>10</v>
      </c>
      <c r="E154" s="28">
        <v>0.8</v>
      </c>
      <c r="F154" s="12">
        <v>1</v>
      </c>
      <c r="G154" s="12">
        <v>1</v>
      </c>
      <c r="H154" s="12">
        <v>9</v>
      </c>
      <c r="I154" s="12">
        <v>8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2">
        <v>4</v>
      </c>
    </row>
    <row r="155" spans="1:16" ht="22.5" x14ac:dyDescent="0.25">
      <c r="A155" s="27" t="s">
        <v>601</v>
      </c>
      <c r="B155" s="27" t="s">
        <v>602</v>
      </c>
      <c r="C155" s="12">
        <v>10</v>
      </c>
      <c r="D155" s="12">
        <v>6</v>
      </c>
      <c r="E155" s="28">
        <v>0.66666666666666696</v>
      </c>
      <c r="F155" s="12">
        <v>1</v>
      </c>
      <c r="G155" s="12">
        <v>0</v>
      </c>
      <c r="H155" s="12">
        <v>5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2">
        <v>0</v>
      </c>
    </row>
    <row r="156" spans="1:16" x14ac:dyDescent="0.25">
      <c r="A156" s="199" t="s">
        <v>603</v>
      </c>
      <c r="B156" s="200"/>
      <c r="C156" s="24">
        <v>41</v>
      </c>
      <c r="D156" s="24">
        <v>48</v>
      </c>
      <c r="E156" s="25">
        <v>-0.14583333333333301</v>
      </c>
      <c r="F156" s="24">
        <v>1</v>
      </c>
      <c r="G156" s="24">
        <v>0</v>
      </c>
      <c r="H156" s="24">
        <v>10</v>
      </c>
      <c r="I156" s="24">
        <v>4</v>
      </c>
      <c r="J156" s="24">
        <v>1</v>
      </c>
      <c r="K156" s="24">
        <v>2</v>
      </c>
      <c r="L156" s="24">
        <v>0</v>
      </c>
      <c r="M156" s="24">
        <v>0</v>
      </c>
      <c r="N156" s="24">
        <v>9</v>
      </c>
      <c r="O156" s="24">
        <v>1</v>
      </c>
      <c r="P156" s="26">
        <v>7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5</v>
      </c>
      <c r="D161" s="12">
        <v>5</v>
      </c>
      <c r="E161" s="28">
        <v>0</v>
      </c>
      <c r="F161" s="12">
        <v>0</v>
      </c>
      <c r="G161" s="12">
        <v>0</v>
      </c>
      <c r="H161" s="12">
        <v>3</v>
      </c>
      <c r="I161" s="12">
        <v>0</v>
      </c>
      <c r="J161" s="12">
        <v>1</v>
      </c>
      <c r="K161" s="12">
        <v>2</v>
      </c>
      <c r="L161" s="12">
        <v>0</v>
      </c>
      <c r="M161" s="12">
        <v>0</v>
      </c>
      <c r="N161" s="12">
        <v>0</v>
      </c>
      <c r="O161" s="12">
        <v>1</v>
      </c>
      <c r="P161" s="22">
        <v>2</v>
      </c>
    </row>
    <row r="162" spans="1:16" x14ac:dyDescent="0.25">
      <c r="A162" s="27" t="s">
        <v>614</v>
      </c>
      <c r="B162" s="27" t="s">
        <v>615</v>
      </c>
      <c r="C162" s="12">
        <v>17</v>
      </c>
      <c r="D162" s="12">
        <v>19</v>
      </c>
      <c r="E162" s="28">
        <v>-0.105263157894737</v>
      </c>
      <c r="F162" s="12">
        <v>1</v>
      </c>
      <c r="G162" s="12">
        <v>0</v>
      </c>
      <c r="H162" s="12">
        <v>4</v>
      </c>
      <c r="I162" s="12">
        <v>4</v>
      </c>
      <c r="J162" s="12">
        <v>0</v>
      </c>
      <c r="K162" s="12">
        <v>0</v>
      </c>
      <c r="L162" s="12">
        <v>0</v>
      </c>
      <c r="M162" s="12">
        <v>0</v>
      </c>
      <c r="N162" s="12">
        <v>9</v>
      </c>
      <c r="O162" s="12">
        <v>0</v>
      </c>
      <c r="P162" s="22">
        <v>3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3</v>
      </c>
      <c r="E163" s="28">
        <v>-1</v>
      </c>
      <c r="F163" s="12">
        <v>0</v>
      </c>
      <c r="G163" s="12">
        <v>0</v>
      </c>
      <c r="H163" s="12">
        <v>1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7</v>
      </c>
      <c r="D164" s="12">
        <v>8</v>
      </c>
      <c r="E164" s="28">
        <v>-0.125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1</v>
      </c>
    </row>
    <row r="165" spans="1:16" x14ac:dyDescent="0.25">
      <c r="A165" s="27" t="s">
        <v>620</v>
      </c>
      <c r="B165" s="27" t="s">
        <v>621</v>
      </c>
      <c r="C165" s="12">
        <v>12</v>
      </c>
      <c r="D165" s="12">
        <v>13</v>
      </c>
      <c r="E165" s="28">
        <v>-7.69230769230769E-2</v>
      </c>
      <c r="F165" s="12">
        <v>0</v>
      </c>
      <c r="G165" s="12">
        <v>0</v>
      </c>
      <c r="H165" s="12">
        <v>2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1</v>
      </c>
    </row>
    <row r="166" spans="1:16" x14ac:dyDescent="0.25">
      <c r="A166" s="199" t="s">
        <v>622</v>
      </c>
      <c r="B166" s="200"/>
      <c r="C166" s="24">
        <v>340</v>
      </c>
      <c r="D166" s="24">
        <v>291</v>
      </c>
      <c r="E166" s="25">
        <v>0.16838487972508601</v>
      </c>
      <c r="F166" s="24">
        <v>0</v>
      </c>
      <c r="G166" s="24">
        <v>1</v>
      </c>
      <c r="H166" s="24">
        <v>150</v>
      </c>
      <c r="I166" s="24">
        <v>73</v>
      </c>
      <c r="J166" s="24">
        <v>3</v>
      </c>
      <c r="K166" s="24">
        <v>2</v>
      </c>
      <c r="L166" s="24">
        <v>0</v>
      </c>
      <c r="M166" s="24">
        <v>0</v>
      </c>
      <c r="N166" s="24">
        <v>0</v>
      </c>
      <c r="O166" s="24">
        <v>12</v>
      </c>
      <c r="P166" s="26">
        <v>97</v>
      </c>
    </row>
    <row r="167" spans="1:16" ht="22.5" x14ac:dyDescent="0.25">
      <c r="A167" s="27" t="s">
        <v>623</v>
      </c>
      <c r="B167" s="27" t="s">
        <v>624</v>
      </c>
      <c r="C167" s="12">
        <v>5</v>
      </c>
      <c r="D167" s="12">
        <v>2</v>
      </c>
      <c r="E167" s="28">
        <v>1.5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2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0</v>
      </c>
      <c r="E169" s="28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1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36</v>
      </c>
      <c r="D173" s="12">
        <v>31</v>
      </c>
      <c r="E173" s="28">
        <v>0.16129032258064499</v>
      </c>
      <c r="F173" s="12">
        <v>0</v>
      </c>
      <c r="G173" s="12">
        <v>0</v>
      </c>
      <c r="H173" s="12">
        <v>34</v>
      </c>
      <c r="I173" s="12">
        <v>29</v>
      </c>
      <c r="J173" s="12">
        <v>3</v>
      </c>
      <c r="K173" s="12">
        <v>1</v>
      </c>
      <c r="L173" s="12">
        <v>0</v>
      </c>
      <c r="M173" s="12">
        <v>0</v>
      </c>
      <c r="N173" s="12">
        <v>0</v>
      </c>
      <c r="O173" s="12">
        <v>10</v>
      </c>
      <c r="P173" s="22">
        <v>27</v>
      </c>
    </row>
    <row r="174" spans="1:16" ht="22.5" x14ac:dyDescent="0.25">
      <c r="A174" s="27" t="s">
        <v>637</v>
      </c>
      <c r="B174" s="27" t="s">
        <v>638</v>
      </c>
      <c r="C174" s="12">
        <v>245</v>
      </c>
      <c r="D174" s="12">
        <v>218</v>
      </c>
      <c r="E174" s="28">
        <v>0.123853211009174</v>
      </c>
      <c r="F174" s="12">
        <v>0</v>
      </c>
      <c r="G174" s="12">
        <v>1</v>
      </c>
      <c r="H174" s="12">
        <v>84</v>
      </c>
      <c r="I174" s="12">
        <v>35</v>
      </c>
      <c r="J174" s="12">
        <v>0</v>
      </c>
      <c r="K174" s="12">
        <v>1</v>
      </c>
      <c r="L174" s="12">
        <v>0</v>
      </c>
      <c r="M174" s="12">
        <v>0</v>
      </c>
      <c r="N174" s="12">
        <v>0</v>
      </c>
      <c r="O174" s="12">
        <v>2</v>
      </c>
      <c r="P174" s="22">
        <v>53</v>
      </c>
    </row>
    <row r="175" spans="1:16" x14ac:dyDescent="0.25">
      <c r="A175" s="27" t="s">
        <v>639</v>
      </c>
      <c r="B175" s="27" t="s">
        <v>640</v>
      </c>
      <c r="C175" s="12">
        <v>51</v>
      </c>
      <c r="D175" s="12">
        <v>39</v>
      </c>
      <c r="E175" s="28">
        <v>0.30769230769230799</v>
      </c>
      <c r="F175" s="12">
        <v>0</v>
      </c>
      <c r="G175" s="12">
        <v>0</v>
      </c>
      <c r="H175" s="12">
        <v>32</v>
      </c>
      <c r="I175" s="12">
        <v>7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15</v>
      </c>
    </row>
    <row r="176" spans="1:16" ht="22.5" x14ac:dyDescent="0.25">
      <c r="A176" s="27" t="s">
        <v>641</v>
      </c>
      <c r="B176" s="27" t="s">
        <v>642</v>
      </c>
      <c r="C176" s="12">
        <v>1</v>
      </c>
      <c r="D176" s="12">
        <v>1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1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2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191</v>
      </c>
      <c r="D178" s="24">
        <v>264</v>
      </c>
      <c r="E178" s="25">
        <v>-0.27651515151515099</v>
      </c>
      <c r="F178" s="24">
        <v>903</v>
      </c>
      <c r="G178" s="24">
        <v>631</v>
      </c>
      <c r="H178" s="24">
        <v>126</v>
      </c>
      <c r="I178" s="24">
        <v>73</v>
      </c>
      <c r="J178" s="24">
        <v>0</v>
      </c>
      <c r="K178" s="24">
        <v>0</v>
      </c>
      <c r="L178" s="24">
        <v>0</v>
      </c>
      <c r="M178" s="24">
        <v>0</v>
      </c>
      <c r="N178" s="24">
        <v>49</v>
      </c>
      <c r="O178" s="24">
        <v>0</v>
      </c>
      <c r="P178" s="26">
        <v>881</v>
      </c>
    </row>
    <row r="179" spans="1:16" ht="22.5" x14ac:dyDescent="0.25">
      <c r="A179" s="27" t="s">
        <v>646</v>
      </c>
      <c r="B179" s="27" t="s">
        <v>647</v>
      </c>
      <c r="C179" s="12">
        <v>3</v>
      </c>
      <c r="D179" s="12">
        <v>2</v>
      </c>
      <c r="E179" s="28">
        <v>0.5</v>
      </c>
      <c r="F179" s="12">
        <v>2</v>
      </c>
      <c r="G179" s="12">
        <v>3</v>
      </c>
      <c r="H179" s="12">
        <v>0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2</v>
      </c>
    </row>
    <row r="180" spans="1:16" ht="22.5" x14ac:dyDescent="0.25">
      <c r="A180" s="27" t="s">
        <v>648</v>
      </c>
      <c r="B180" s="27" t="s">
        <v>649</v>
      </c>
      <c r="C180" s="12">
        <v>84</v>
      </c>
      <c r="D180" s="12">
        <v>132</v>
      </c>
      <c r="E180" s="28">
        <v>-0.36363636363636398</v>
      </c>
      <c r="F180" s="12">
        <v>463</v>
      </c>
      <c r="G180" s="12">
        <v>335</v>
      </c>
      <c r="H180" s="12">
        <v>58</v>
      </c>
      <c r="I180" s="12">
        <v>20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2">
        <v>417</v>
      </c>
    </row>
    <row r="181" spans="1:16" x14ac:dyDescent="0.25">
      <c r="A181" s="27" t="s">
        <v>650</v>
      </c>
      <c r="B181" s="27" t="s">
        <v>651</v>
      </c>
      <c r="C181" s="12">
        <v>15</v>
      </c>
      <c r="D181" s="12">
        <v>23</v>
      </c>
      <c r="E181" s="28">
        <v>-0.34782608695652201</v>
      </c>
      <c r="F181" s="12">
        <v>8</v>
      </c>
      <c r="G181" s="12">
        <v>9</v>
      </c>
      <c r="H181" s="12">
        <v>10</v>
      </c>
      <c r="I181" s="12">
        <v>5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21</v>
      </c>
    </row>
    <row r="182" spans="1:16" ht="22.5" x14ac:dyDescent="0.25">
      <c r="A182" s="27" t="s">
        <v>652</v>
      </c>
      <c r="B182" s="27" t="s">
        <v>653</v>
      </c>
      <c r="C182" s="12">
        <v>1</v>
      </c>
      <c r="D182" s="12">
        <v>4</v>
      </c>
      <c r="E182" s="28">
        <v>-0.75</v>
      </c>
      <c r="F182" s="12">
        <v>0</v>
      </c>
      <c r="G182" s="12">
        <v>1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1</v>
      </c>
      <c r="D183" s="12">
        <v>4</v>
      </c>
      <c r="E183" s="28">
        <v>-0.75</v>
      </c>
      <c r="F183" s="12">
        <v>7</v>
      </c>
      <c r="G183" s="12">
        <v>4</v>
      </c>
      <c r="H183" s="12">
        <v>0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20</v>
      </c>
    </row>
    <row r="184" spans="1:16" ht="22.5" x14ac:dyDescent="0.25">
      <c r="A184" s="27" t="s">
        <v>656</v>
      </c>
      <c r="B184" s="27" t="s">
        <v>657</v>
      </c>
      <c r="C184" s="12">
        <v>85</v>
      </c>
      <c r="D184" s="12">
        <v>99</v>
      </c>
      <c r="E184" s="28">
        <v>-0.14141414141414099</v>
      </c>
      <c r="F184" s="12">
        <v>423</v>
      </c>
      <c r="G184" s="12">
        <v>279</v>
      </c>
      <c r="H184" s="12">
        <v>58</v>
      </c>
      <c r="I184" s="12">
        <v>44</v>
      </c>
      <c r="J184" s="12">
        <v>0</v>
      </c>
      <c r="K184" s="12">
        <v>0</v>
      </c>
      <c r="L184" s="12">
        <v>0</v>
      </c>
      <c r="M184" s="12">
        <v>0</v>
      </c>
      <c r="N184" s="12">
        <v>48</v>
      </c>
      <c r="O184" s="12">
        <v>0</v>
      </c>
      <c r="P184" s="22">
        <v>421</v>
      </c>
    </row>
    <row r="185" spans="1:16" ht="22.5" x14ac:dyDescent="0.25">
      <c r="A185" s="27" t="s">
        <v>658</v>
      </c>
      <c r="B185" s="27" t="s">
        <v>659</v>
      </c>
      <c r="C185" s="12">
        <v>2</v>
      </c>
      <c r="D185" s="12">
        <v>0</v>
      </c>
      <c r="E185" s="28">
        <v>0</v>
      </c>
      <c r="F185" s="12">
        <v>0</v>
      </c>
      <c r="G185" s="12">
        <v>0</v>
      </c>
      <c r="H185" s="12">
        <v>0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9" t="s">
        <v>660</v>
      </c>
      <c r="B186" s="200"/>
      <c r="C186" s="24">
        <v>227</v>
      </c>
      <c r="D186" s="24">
        <v>237</v>
      </c>
      <c r="E186" s="25">
        <v>-4.2194092827004197E-2</v>
      </c>
      <c r="F186" s="24">
        <v>7</v>
      </c>
      <c r="G186" s="24">
        <v>4</v>
      </c>
      <c r="H186" s="24">
        <v>42</v>
      </c>
      <c r="I186" s="24">
        <v>31</v>
      </c>
      <c r="J186" s="24">
        <v>1</v>
      </c>
      <c r="K186" s="24">
        <v>0</v>
      </c>
      <c r="L186" s="24">
        <v>0</v>
      </c>
      <c r="M186" s="24">
        <v>0</v>
      </c>
      <c r="N186" s="24">
        <v>14</v>
      </c>
      <c r="O186" s="24">
        <v>0</v>
      </c>
      <c r="P186" s="26">
        <v>35</v>
      </c>
    </row>
    <row r="187" spans="1:16" x14ac:dyDescent="0.25">
      <c r="A187" s="27" t="s">
        <v>661</v>
      </c>
      <c r="B187" s="27" t="s">
        <v>662</v>
      </c>
      <c r="C187" s="12">
        <v>8</v>
      </c>
      <c r="D187" s="12">
        <v>4</v>
      </c>
      <c r="E187" s="28">
        <v>1</v>
      </c>
      <c r="F187" s="12">
        <v>0</v>
      </c>
      <c r="G187" s="12">
        <v>0</v>
      </c>
      <c r="H187" s="12">
        <v>2</v>
      </c>
      <c r="I187" s="12">
        <v>0</v>
      </c>
      <c r="J187" s="12">
        <v>1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2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72</v>
      </c>
      <c r="D189" s="12">
        <v>79</v>
      </c>
      <c r="E189" s="28">
        <v>-8.8607594936708903E-2</v>
      </c>
      <c r="F189" s="12">
        <v>4</v>
      </c>
      <c r="G189" s="12">
        <v>2</v>
      </c>
      <c r="H189" s="12">
        <v>17</v>
      </c>
      <c r="I189" s="12">
        <v>10</v>
      </c>
      <c r="J189" s="12">
        <v>0</v>
      </c>
      <c r="K189" s="12">
        <v>0</v>
      </c>
      <c r="L189" s="12">
        <v>0</v>
      </c>
      <c r="M189" s="12">
        <v>0</v>
      </c>
      <c r="N189" s="12">
        <v>9</v>
      </c>
      <c r="O189" s="12">
        <v>0</v>
      </c>
      <c r="P189" s="22">
        <v>15</v>
      </c>
    </row>
    <row r="190" spans="1:16" ht="22.5" x14ac:dyDescent="0.25">
      <c r="A190" s="27" t="s">
        <v>667</v>
      </c>
      <c r="B190" s="27" t="s">
        <v>668</v>
      </c>
      <c r="C190" s="12">
        <v>1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23</v>
      </c>
      <c r="D191" s="12">
        <v>17</v>
      </c>
      <c r="E191" s="28">
        <v>0.35294117647058798</v>
      </c>
      <c r="F191" s="12">
        <v>1</v>
      </c>
      <c r="G191" s="12">
        <v>2</v>
      </c>
      <c r="H191" s="12">
        <v>7</v>
      </c>
      <c r="I191" s="12">
        <v>14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0</v>
      </c>
      <c r="P191" s="22">
        <v>4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43</v>
      </c>
      <c r="D193" s="12">
        <v>50</v>
      </c>
      <c r="E193" s="28">
        <v>-0.14000000000000001</v>
      </c>
      <c r="F193" s="12">
        <v>1</v>
      </c>
      <c r="G193" s="12">
        <v>0</v>
      </c>
      <c r="H193" s="12">
        <v>5</v>
      </c>
      <c r="I193" s="12">
        <v>3</v>
      </c>
      <c r="J193" s="12">
        <v>0</v>
      </c>
      <c r="K193" s="12">
        <v>0</v>
      </c>
      <c r="L193" s="12">
        <v>0</v>
      </c>
      <c r="M193" s="12">
        <v>0</v>
      </c>
      <c r="N193" s="12">
        <v>1</v>
      </c>
      <c r="O193" s="12">
        <v>0</v>
      </c>
      <c r="P193" s="22">
        <v>11</v>
      </c>
    </row>
    <row r="194" spans="1:16" x14ac:dyDescent="0.25">
      <c r="A194" s="27" t="s">
        <v>675</v>
      </c>
      <c r="B194" s="27" t="s">
        <v>676</v>
      </c>
      <c r="C194" s="12">
        <v>15</v>
      </c>
      <c r="D194" s="12">
        <v>5</v>
      </c>
      <c r="E194" s="28">
        <v>2</v>
      </c>
      <c r="F194" s="12">
        <v>0</v>
      </c>
      <c r="G194" s="12">
        <v>0</v>
      </c>
      <c r="H194" s="12">
        <v>0</v>
      </c>
      <c r="I194" s="12">
        <v>3</v>
      </c>
      <c r="J194" s="12">
        <v>0</v>
      </c>
      <c r="K194" s="12">
        <v>0</v>
      </c>
      <c r="L194" s="12">
        <v>0</v>
      </c>
      <c r="M194" s="12">
        <v>0</v>
      </c>
      <c r="N194" s="12">
        <v>1</v>
      </c>
      <c r="O194" s="12">
        <v>0</v>
      </c>
      <c r="P194" s="22">
        <v>1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1</v>
      </c>
      <c r="E196" s="28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1</v>
      </c>
    </row>
    <row r="197" spans="1:16" x14ac:dyDescent="0.25">
      <c r="A197" s="27" t="s">
        <v>681</v>
      </c>
      <c r="B197" s="27" t="s">
        <v>682</v>
      </c>
      <c r="C197" s="12">
        <v>63</v>
      </c>
      <c r="D197" s="12">
        <v>75</v>
      </c>
      <c r="E197" s="28">
        <v>-0.16</v>
      </c>
      <c r="F197" s="12">
        <v>1</v>
      </c>
      <c r="G197" s="12">
        <v>0</v>
      </c>
      <c r="H197" s="12">
        <v>9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1</v>
      </c>
      <c r="D198" s="12">
        <v>1</v>
      </c>
      <c r="E198" s="28">
        <v>0</v>
      </c>
      <c r="F198" s="12">
        <v>0</v>
      </c>
      <c r="G198" s="12">
        <v>0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1</v>
      </c>
      <c r="D199" s="12">
        <v>5</v>
      </c>
      <c r="E199" s="28">
        <v>-0.8</v>
      </c>
      <c r="F199" s="12">
        <v>0</v>
      </c>
      <c r="G199" s="12">
        <v>0</v>
      </c>
      <c r="H199" s="12">
        <v>1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1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134</v>
      </c>
      <c r="D201" s="24">
        <v>125</v>
      </c>
      <c r="E201" s="25">
        <v>7.1999999999999995E-2</v>
      </c>
      <c r="F201" s="24">
        <v>13</v>
      </c>
      <c r="G201" s="24">
        <v>12</v>
      </c>
      <c r="H201" s="24">
        <v>39</v>
      </c>
      <c r="I201" s="24">
        <v>30</v>
      </c>
      <c r="J201" s="24">
        <v>0</v>
      </c>
      <c r="K201" s="24">
        <v>0</v>
      </c>
      <c r="L201" s="24">
        <v>0</v>
      </c>
      <c r="M201" s="24">
        <v>0</v>
      </c>
      <c r="N201" s="24">
        <v>18</v>
      </c>
      <c r="O201" s="24">
        <v>0</v>
      </c>
      <c r="P201" s="26">
        <v>40</v>
      </c>
    </row>
    <row r="202" spans="1:16" x14ac:dyDescent="0.25">
      <c r="A202" s="27" t="s">
        <v>690</v>
      </c>
      <c r="B202" s="27" t="s">
        <v>691</v>
      </c>
      <c r="C202" s="12">
        <v>39</v>
      </c>
      <c r="D202" s="12">
        <v>21</v>
      </c>
      <c r="E202" s="28">
        <v>0.85714285714285698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16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2</v>
      </c>
      <c r="D204" s="12">
        <v>1</v>
      </c>
      <c r="E204" s="28">
        <v>1</v>
      </c>
      <c r="F204" s="12">
        <v>0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74</v>
      </c>
      <c r="D206" s="12">
        <v>86</v>
      </c>
      <c r="E206" s="28">
        <v>-0.13953488372093001</v>
      </c>
      <c r="F206" s="12">
        <v>12</v>
      </c>
      <c r="G206" s="12">
        <v>12</v>
      </c>
      <c r="H206" s="12">
        <v>36</v>
      </c>
      <c r="I206" s="12">
        <v>27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2">
        <v>39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4</v>
      </c>
      <c r="D212" s="12">
        <v>8</v>
      </c>
      <c r="E212" s="28">
        <v>-0.5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7</v>
      </c>
      <c r="D214" s="12">
        <v>1</v>
      </c>
      <c r="E214" s="28">
        <v>6</v>
      </c>
      <c r="F214" s="12">
        <v>0</v>
      </c>
      <c r="G214" s="12">
        <v>0</v>
      </c>
      <c r="H214" s="12">
        <v>2</v>
      </c>
      <c r="I214" s="12">
        <v>1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1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6</v>
      </c>
      <c r="D218" s="12">
        <v>5</v>
      </c>
      <c r="E218" s="28">
        <v>0.2</v>
      </c>
      <c r="F218" s="12">
        <v>1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1</v>
      </c>
      <c r="D222" s="12">
        <v>3</v>
      </c>
      <c r="E222" s="28">
        <v>-0.66666666666666696</v>
      </c>
      <c r="F222" s="12">
        <v>0</v>
      </c>
      <c r="G222" s="12">
        <v>0</v>
      </c>
      <c r="H222" s="12">
        <v>0</v>
      </c>
      <c r="I222" s="12">
        <v>1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1</v>
      </c>
    </row>
    <row r="223" spans="1:16" x14ac:dyDescent="0.25">
      <c r="A223" s="199" t="s">
        <v>732</v>
      </c>
      <c r="B223" s="200"/>
      <c r="C223" s="24">
        <v>724</v>
      </c>
      <c r="D223" s="24">
        <v>666</v>
      </c>
      <c r="E223" s="25">
        <v>8.7087087087087095E-2</v>
      </c>
      <c r="F223" s="24">
        <v>313</v>
      </c>
      <c r="G223" s="24">
        <v>191</v>
      </c>
      <c r="H223" s="24">
        <v>249</v>
      </c>
      <c r="I223" s="24">
        <v>160</v>
      </c>
      <c r="J223" s="24">
        <v>0</v>
      </c>
      <c r="K223" s="24">
        <v>1</v>
      </c>
      <c r="L223" s="24">
        <v>0</v>
      </c>
      <c r="M223" s="24">
        <v>0</v>
      </c>
      <c r="N223" s="24">
        <v>3</v>
      </c>
      <c r="O223" s="24">
        <v>12</v>
      </c>
      <c r="P223" s="26">
        <v>387</v>
      </c>
    </row>
    <row r="224" spans="1:16" x14ac:dyDescent="0.25">
      <c r="A224" s="27" t="s">
        <v>733</v>
      </c>
      <c r="B224" s="27" t="s">
        <v>734</v>
      </c>
      <c r="C224" s="12">
        <v>17</v>
      </c>
      <c r="D224" s="12">
        <v>4</v>
      </c>
      <c r="E224" s="28">
        <v>3.25</v>
      </c>
      <c r="F224" s="12">
        <v>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2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2</v>
      </c>
      <c r="D230" s="12">
        <v>3</v>
      </c>
      <c r="E230" s="28">
        <v>-0.33333333333333298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51</v>
      </c>
      <c r="D231" s="12">
        <v>37</v>
      </c>
      <c r="E231" s="28">
        <v>0.37837837837837801</v>
      </c>
      <c r="F231" s="12">
        <v>0</v>
      </c>
      <c r="G231" s="12">
        <v>0</v>
      </c>
      <c r="H231" s="12">
        <v>7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2">
        <v>4</v>
      </c>
    </row>
    <row r="232" spans="1:16" x14ac:dyDescent="0.25">
      <c r="A232" s="27" t="s">
        <v>749</v>
      </c>
      <c r="B232" s="27" t="s">
        <v>750</v>
      </c>
      <c r="C232" s="12">
        <v>21</v>
      </c>
      <c r="D232" s="12">
        <v>14</v>
      </c>
      <c r="E232" s="28">
        <v>0.5</v>
      </c>
      <c r="F232" s="12">
        <v>2</v>
      </c>
      <c r="G232" s="12">
        <v>2</v>
      </c>
      <c r="H232" s="12">
        <v>6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6</v>
      </c>
    </row>
    <row r="233" spans="1:16" x14ac:dyDescent="0.25">
      <c r="A233" s="27" t="s">
        <v>751</v>
      </c>
      <c r="B233" s="27" t="s">
        <v>752</v>
      </c>
      <c r="C233" s="12">
        <v>28</v>
      </c>
      <c r="D233" s="12">
        <v>38</v>
      </c>
      <c r="E233" s="28">
        <v>-0.26315789473684198</v>
      </c>
      <c r="F233" s="12">
        <v>0</v>
      </c>
      <c r="G233" s="12">
        <v>0</v>
      </c>
      <c r="H233" s="12">
        <v>14</v>
      </c>
      <c r="I233" s="12">
        <v>6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3</v>
      </c>
    </row>
    <row r="234" spans="1:16" ht="22.5" x14ac:dyDescent="0.25">
      <c r="A234" s="27" t="s">
        <v>753</v>
      </c>
      <c r="B234" s="27" t="s">
        <v>754</v>
      </c>
      <c r="C234" s="12">
        <v>8</v>
      </c>
      <c r="D234" s="12">
        <v>4</v>
      </c>
      <c r="E234" s="28">
        <v>1</v>
      </c>
      <c r="F234" s="12">
        <v>0</v>
      </c>
      <c r="G234" s="12">
        <v>0</v>
      </c>
      <c r="H234" s="12">
        <v>4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2</v>
      </c>
    </row>
    <row r="235" spans="1:16" ht="33.75" x14ac:dyDescent="0.25">
      <c r="A235" s="27" t="s">
        <v>755</v>
      </c>
      <c r="B235" s="27" t="s">
        <v>756</v>
      </c>
      <c r="C235" s="12">
        <v>4</v>
      </c>
      <c r="D235" s="12">
        <v>4</v>
      </c>
      <c r="E235" s="28">
        <v>0</v>
      </c>
      <c r="F235" s="12">
        <v>0</v>
      </c>
      <c r="G235" s="12">
        <v>0</v>
      </c>
      <c r="H235" s="12">
        <v>3</v>
      </c>
      <c r="I235" s="12">
        <v>7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3</v>
      </c>
    </row>
    <row r="236" spans="1:16" x14ac:dyDescent="0.25">
      <c r="A236" s="27" t="s">
        <v>757</v>
      </c>
      <c r="B236" s="27" t="s">
        <v>758</v>
      </c>
      <c r="C236" s="12">
        <v>2</v>
      </c>
      <c r="D236" s="12">
        <v>2</v>
      </c>
      <c r="E236" s="28">
        <v>0</v>
      </c>
      <c r="F236" s="12">
        <v>1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1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591</v>
      </c>
      <c r="D238" s="12">
        <v>559</v>
      </c>
      <c r="E238" s="28">
        <v>5.7245080500894503E-2</v>
      </c>
      <c r="F238" s="12">
        <v>310</v>
      </c>
      <c r="G238" s="12">
        <v>189</v>
      </c>
      <c r="H238" s="12">
        <v>215</v>
      </c>
      <c r="I238" s="12">
        <v>142</v>
      </c>
      <c r="J238" s="12">
        <v>0</v>
      </c>
      <c r="K238" s="12">
        <v>1</v>
      </c>
      <c r="L238" s="12">
        <v>0</v>
      </c>
      <c r="M238" s="12">
        <v>0</v>
      </c>
      <c r="N238" s="12">
        <v>0</v>
      </c>
      <c r="O238" s="12">
        <v>12</v>
      </c>
      <c r="P238" s="22">
        <v>366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7</v>
      </c>
      <c r="D244" s="24">
        <v>8</v>
      </c>
      <c r="E244" s="25">
        <v>-0.125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5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1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3</v>
      </c>
      <c r="D249" s="12">
        <v>4</v>
      </c>
      <c r="E249" s="28">
        <v>-0.25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5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2</v>
      </c>
      <c r="E254" s="28">
        <v>-1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1</v>
      </c>
      <c r="E258" s="28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1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2</v>
      </c>
      <c r="D261" s="12">
        <v>1</v>
      </c>
      <c r="E261" s="28">
        <v>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175</v>
      </c>
      <c r="D271" s="24">
        <v>159</v>
      </c>
      <c r="E271" s="25">
        <v>0.10062893081761</v>
      </c>
      <c r="F271" s="24">
        <v>78</v>
      </c>
      <c r="G271" s="24">
        <v>58</v>
      </c>
      <c r="H271" s="24">
        <v>118</v>
      </c>
      <c r="I271" s="24">
        <v>93</v>
      </c>
      <c r="J271" s="24">
        <v>0</v>
      </c>
      <c r="K271" s="24">
        <v>1</v>
      </c>
      <c r="L271" s="24">
        <v>0</v>
      </c>
      <c r="M271" s="24">
        <v>0</v>
      </c>
      <c r="N271" s="24">
        <v>2</v>
      </c>
      <c r="O271" s="24">
        <v>0</v>
      </c>
      <c r="P271" s="26">
        <v>159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106</v>
      </c>
      <c r="D273" s="12">
        <v>82</v>
      </c>
      <c r="E273" s="28">
        <v>0.292682926829268</v>
      </c>
      <c r="F273" s="12">
        <v>47</v>
      </c>
      <c r="G273" s="12">
        <v>30</v>
      </c>
      <c r="H273" s="12">
        <v>72</v>
      </c>
      <c r="I273" s="12">
        <v>62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85</v>
      </c>
    </row>
    <row r="274" spans="1:16" ht="33.75" x14ac:dyDescent="0.25">
      <c r="A274" s="27" t="s">
        <v>831</v>
      </c>
      <c r="B274" s="27" t="s">
        <v>832</v>
      </c>
      <c r="C274" s="12">
        <v>51</v>
      </c>
      <c r="D274" s="12">
        <v>55</v>
      </c>
      <c r="E274" s="28">
        <v>-7.2727272727272696E-2</v>
      </c>
      <c r="F274" s="12">
        <v>30</v>
      </c>
      <c r="G274" s="12">
        <v>27</v>
      </c>
      <c r="H274" s="12">
        <v>34</v>
      </c>
      <c r="I274" s="12">
        <v>21</v>
      </c>
      <c r="J274" s="12">
        <v>0</v>
      </c>
      <c r="K274" s="12">
        <v>0</v>
      </c>
      <c r="L274" s="12">
        <v>0</v>
      </c>
      <c r="M274" s="12">
        <v>0</v>
      </c>
      <c r="N274" s="12">
        <v>2</v>
      </c>
      <c r="O274" s="12">
        <v>0</v>
      </c>
      <c r="P274" s="22">
        <v>56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5</v>
      </c>
      <c r="E275" s="28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3</v>
      </c>
    </row>
    <row r="276" spans="1:16" x14ac:dyDescent="0.25">
      <c r="A276" s="27" t="s">
        <v>835</v>
      </c>
      <c r="B276" s="27" t="s">
        <v>836</v>
      </c>
      <c r="C276" s="12">
        <v>2</v>
      </c>
      <c r="D276" s="12">
        <v>0</v>
      </c>
      <c r="E276" s="28">
        <v>0</v>
      </c>
      <c r="F276" s="12">
        <v>1</v>
      </c>
      <c r="G276" s="12">
        <v>0</v>
      </c>
      <c r="H276" s="12">
        <v>3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0</v>
      </c>
    </row>
    <row r="277" spans="1:16" x14ac:dyDescent="0.25">
      <c r="A277" s="27" t="s">
        <v>837</v>
      </c>
      <c r="B277" s="27" t="s">
        <v>838</v>
      </c>
      <c r="C277" s="12">
        <v>8</v>
      </c>
      <c r="D277" s="12">
        <v>8</v>
      </c>
      <c r="E277" s="28">
        <v>0</v>
      </c>
      <c r="F277" s="12">
        <v>0</v>
      </c>
      <c r="G277" s="12">
        <v>0</v>
      </c>
      <c r="H277" s="12">
        <v>3</v>
      </c>
      <c r="I277" s="12">
        <v>5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4</v>
      </c>
    </row>
    <row r="278" spans="1:16" ht="22.5" x14ac:dyDescent="0.25">
      <c r="A278" s="27" t="s">
        <v>839</v>
      </c>
      <c r="B278" s="27" t="s">
        <v>840</v>
      </c>
      <c r="C278" s="12">
        <v>8</v>
      </c>
      <c r="D278" s="12">
        <v>7</v>
      </c>
      <c r="E278" s="28">
        <v>0.14285714285714299</v>
      </c>
      <c r="F278" s="12">
        <v>0</v>
      </c>
      <c r="G278" s="12">
        <v>1</v>
      </c>
      <c r="H278" s="12">
        <v>6</v>
      </c>
      <c r="I278" s="12">
        <v>5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2">
        <v>11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2</v>
      </c>
      <c r="E294" s="28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14</v>
      </c>
      <c r="D312" s="24">
        <v>10</v>
      </c>
      <c r="E312" s="25">
        <v>0.4</v>
      </c>
      <c r="F312" s="24">
        <v>0</v>
      </c>
      <c r="G312" s="24">
        <v>0</v>
      </c>
      <c r="H312" s="24">
        <v>10</v>
      </c>
      <c r="I312" s="24">
        <v>4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1</v>
      </c>
    </row>
    <row r="313" spans="1:16" x14ac:dyDescent="0.25">
      <c r="A313" s="27" t="s">
        <v>906</v>
      </c>
      <c r="B313" s="27" t="s">
        <v>907</v>
      </c>
      <c r="C313" s="12">
        <v>12</v>
      </c>
      <c r="D313" s="12">
        <v>10</v>
      </c>
      <c r="E313" s="28">
        <v>0.2</v>
      </c>
      <c r="F313" s="12">
        <v>0</v>
      </c>
      <c r="G313" s="12">
        <v>0</v>
      </c>
      <c r="H313" s="12">
        <v>10</v>
      </c>
      <c r="I313" s="12">
        <v>4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1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2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0</v>
      </c>
      <c r="D318" s="24">
        <v>6</v>
      </c>
      <c r="E318" s="25">
        <v>-1</v>
      </c>
      <c r="F318" s="24">
        <v>0</v>
      </c>
      <c r="G318" s="24">
        <v>0</v>
      </c>
      <c r="H318" s="24">
        <v>4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0</v>
      </c>
      <c r="D319" s="12">
        <v>6</v>
      </c>
      <c r="E319" s="28">
        <v>-1</v>
      </c>
      <c r="F319" s="12">
        <v>0</v>
      </c>
      <c r="G319" s="12">
        <v>0</v>
      </c>
      <c r="H319" s="12">
        <v>4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4855</v>
      </c>
      <c r="D323" s="24">
        <v>4876</v>
      </c>
      <c r="E323" s="25">
        <v>-4.3068088597210804E-3</v>
      </c>
      <c r="F323" s="24">
        <v>30</v>
      </c>
      <c r="G323" s="24">
        <v>0</v>
      </c>
      <c r="H323" s="24">
        <v>137</v>
      </c>
      <c r="I323" s="24">
        <v>2</v>
      </c>
      <c r="J323" s="24">
        <v>6</v>
      </c>
      <c r="K323" s="24">
        <v>0</v>
      </c>
      <c r="L323" s="24">
        <v>3</v>
      </c>
      <c r="M323" s="24">
        <v>0</v>
      </c>
      <c r="N323" s="24">
        <v>5</v>
      </c>
      <c r="O323" s="24">
        <v>0</v>
      </c>
      <c r="P323" s="26">
        <v>15</v>
      </c>
    </row>
    <row r="324" spans="1:16" x14ac:dyDescent="0.25">
      <c r="A324" s="27" t="s">
        <v>925</v>
      </c>
      <c r="B324" s="27" t="s">
        <v>926</v>
      </c>
      <c r="C324" s="12">
        <v>4855</v>
      </c>
      <c r="D324" s="12">
        <v>4876</v>
      </c>
      <c r="E324" s="28">
        <v>-4.3068088597210804E-3</v>
      </c>
      <c r="F324" s="12">
        <v>30</v>
      </c>
      <c r="G324" s="12">
        <v>0</v>
      </c>
      <c r="H324" s="12">
        <v>137</v>
      </c>
      <c r="I324" s="12">
        <v>2</v>
      </c>
      <c r="J324" s="12">
        <v>6</v>
      </c>
      <c r="K324" s="12">
        <v>0</v>
      </c>
      <c r="L324" s="12">
        <v>3</v>
      </c>
      <c r="M324" s="12">
        <v>0</v>
      </c>
      <c r="N324" s="12">
        <v>5</v>
      </c>
      <c r="O324" s="12">
        <v>0</v>
      </c>
      <c r="P324" s="22">
        <v>15</v>
      </c>
    </row>
    <row r="325" spans="1:16" x14ac:dyDescent="0.25">
      <c r="A325" s="199" t="s">
        <v>927</v>
      </c>
      <c r="B325" s="200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1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0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1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27710</v>
      </c>
      <c r="D341" s="29">
        <v>25964</v>
      </c>
      <c r="E341" s="30">
        <v>6.7246957325527698E-2</v>
      </c>
      <c r="F341" s="29">
        <v>3059</v>
      </c>
      <c r="G341" s="29">
        <v>1787</v>
      </c>
      <c r="H341" s="29">
        <v>3102</v>
      </c>
      <c r="I341" s="29">
        <v>1733</v>
      </c>
      <c r="J341" s="29">
        <v>48</v>
      </c>
      <c r="K341" s="29">
        <v>49</v>
      </c>
      <c r="L341" s="29">
        <v>7</v>
      </c>
      <c r="M341" s="29">
        <v>1</v>
      </c>
      <c r="N341" s="29">
        <v>329</v>
      </c>
      <c r="O341" s="29">
        <v>79</v>
      </c>
      <c r="P341" s="29">
        <v>3707</v>
      </c>
    </row>
    <row r="342" spans="1:16" x14ac:dyDescent="0.25">
      <c r="A342" s="17"/>
    </row>
  </sheetData>
  <sheetProtection algorithmName="SHA-512" hashValue="kGPY3b8xnOfdNiGYp5voPrt32WvfEU3d/uOZT0j2f1/SDKepe4iTGxYqvphY3UV/5Icgy3HOyvQOofOpOBU1/w==" saltValue="3i+wHob9WFn03Kex/1jv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8554687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2" t="s">
        <v>960</v>
      </c>
      <c r="B7" s="11" t="s">
        <v>961</v>
      </c>
      <c r="C7" s="22">
        <v>1</v>
      </c>
    </row>
    <row r="8" spans="1:3" x14ac:dyDescent="0.25">
      <c r="A8" s="193"/>
      <c r="B8" s="11" t="s">
        <v>334</v>
      </c>
      <c r="C8" s="22">
        <v>124</v>
      </c>
    </row>
    <row r="9" spans="1:3" x14ac:dyDescent="0.25">
      <c r="A9" s="193"/>
      <c r="B9" s="11" t="s">
        <v>962</v>
      </c>
      <c r="C9" s="22">
        <v>13</v>
      </c>
    </row>
    <row r="10" spans="1:3" x14ac:dyDescent="0.25">
      <c r="A10" s="193"/>
      <c r="B10" s="11" t="s">
        <v>963</v>
      </c>
      <c r="C10" s="21"/>
    </row>
    <row r="11" spans="1:3" x14ac:dyDescent="0.25">
      <c r="A11" s="193"/>
      <c r="B11" s="11" t="s">
        <v>964</v>
      </c>
      <c r="C11" s="22">
        <v>14</v>
      </c>
    </row>
    <row r="12" spans="1:3" x14ac:dyDescent="0.25">
      <c r="A12" s="193"/>
      <c r="B12" s="11" t="s">
        <v>965</v>
      </c>
      <c r="C12" s="22">
        <v>21</v>
      </c>
    </row>
    <row r="13" spans="1:3" x14ac:dyDescent="0.25">
      <c r="A13" s="193"/>
      <c r="B13" s="11" t="s">
        <v>966</v>
      </c>
      <c r="C13" s="22">
        <v>27</v>
      </c>
    </row>
    <row r="14" spans="1:3" x14ac:dyDescent="0.25">
      <c r="A14" s="193"/>
      <c r="B14" s="11" t="s">
        <v>518</v>
      </c>
      <c r="C14" s="22">
        <v>22</v>
      </c>
    </row>
    <row r="15" spans="1:3" x14ac:dyDescent="0.25">
      <c r="A15" s="193"/>
      <c r="B15" s="11" t="s">
        <v>967</v>
      </c>
      <c r="C15" s="22">
        <v>9</v>
      </c>
    </row>
    <row r="16" spans="1:3" x14ac:dyDescent="0.25">
      <c r="A16" s="193"/>
      <c r="B16" s="11" t="s">
        <v>968</v>
      </c>
      <c r="C16" s="22">
        <v>2</v>
      </c>
    </row>
    <row r="17" spans="1:3" x14ac:dyDescent="0.25">
      <c r="A17" s="193"/>
      <c r="B17" s="11" t="s">
        <v>651</v>
      </c>
      <c r="C17" s="22">
        <v>1</v>
      </c>
    </row>
    <row r="18" spans="1:3" x14ac:dyDescent="0.25">
      <c r="A18" s="193"/>
      <c r="B18" s="11" t="s">
        <v>969</v>
      </c>
      <c r="C18" s="22">
        <v>19</v>
      </c>
    </row>
    <row r="19" spans="1:3" x14ac:dyDescent="0.25">
      <c r="A19" s="193"/>
      <c r="B19" s="11" t="s">
        <v>970</v>
      </c>
      <c r="C19" s="22">
        <v>44</v>
      </c>
    </row>
    <row r="20" spans="1:3" x14ac:dyDescent="0.25">
      <c r="A20" s="193"/>
      <c r="B20" s="11" t="s">
        <v>971</v>
      </c>
      <c r="C20" s="22">
        <v>19</v>
      </c>
    </row>
    <row r="21" spans="1:3" x14ac:dyDescent="0.25">
      <c r="A21" s="193"/>
      <c r="B21" s="11" t="s">
        <v>972</v>
      </c>
      <c r="C21" s="21"/>
    </row>
    <row r="22" spans="1:3" x14ac:dyDescent="0.25">
      <c r="A22" s="193"/>
      <c r="B22" s="11" t="s">
        <v>973</v>
      </c>
      <c r="C22" s="21"/>
    </row>
    <row r="23" spans="1:3" x14ac:dyDescent="0.25">
      <c r="A23" s="193"/>
      <c r="B23" s="11" t="s">
        <v>974</v>
      </c>
      <c r="C23" s="22">
        <v>1</v>
      </c>
    </row>
    <row r="24" spans="1:3" x14ac:dyDescent="0.25">
      <c r="A24" s="193"/>
      <c r="B24" s="11" t="s">
        <v>111</v>
      </c>
      <c r="C24" s="21"/>
    </row>
    <row r="25" spans="1:3" x14ac:dyDescent="0.25">
      <c r="A25" s="193"/>
      <c r="B25" s="11" t="s">
        <v>975</v>
      </c>
      <c r="C25" s="22">
        <v>11</v>
      </c>
    </row>
    <row r="26" spans="1:3" x14ac:dyDescent="0.25">
      <c r="A26" s="194"/>
      <c r="B26" s="11" t="s">
        <v>976</v>
      </c>
      <c r="C26" s="22">
        <v>0</v>
      </c>
    </row>
    <row r="27" spans="1:3" x14ac:dyDescent="0.25">
      <c r="A27" s="192" t="s">
        <v>977</v>
      </c>
      <c r="B27" s="11" t="s">
        <v>978</v>
      </c>
      <c r="C27" s="21"/>
    </row>
    <row r="28" spans="1:3" x14ac:dyDescent="0.25">
      <c r="A28" s="193"/>
      <c r="B28" s="11" t="s">
        <v>979</v>
      </c>
      <c r="C28" s="21"/>
    </row>
    <row r="29" spans="1:3" x14ac:dyDescent="0.25">
      <c r="A29" s="194"/>
      <c r="B29" s="11" t="s">
        <v>980</v>
      </c>
      <c r="C29" s="21"/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232</v>
      </c>
    </row>
    <row r="34" spans="1:3" x14ac:dyDescent="0.25">
      <c r="A34" s="192" t="s">
        <v>983</v>
      </c>
      <c r="B34" s="11" t="s">
        <v>984</v>
      </c>
      <c r="C34" s="22">
        <v>1</v>
      </c>
    </row>
    <row r="35" spans="1:3" x14ac:dyDescent="0.25">
      <c r="A35" s="193"/>
      <c r="B35" s="11" t="s">
        <v>985</v>
      </c>
      <c r="C35" s="22">
        <v>17</v>
      </c>
    </row>
    <row r="36" spans="1:3" x14ac:dyDescent="0.25">
      <c r="A36" s="193"/>
      <c r="B36" s="11" t="s">
        <v>986</v>
      </c>
      <c r="C36" s="22">
        <v>1</v>
      </c>
    </row>
    <row r="37" spans="1:3" x14ac:dyDescent="0.25">
      <c r="A37" s="194"/>
      <c r="B37" s="11" t="s">
        <v>987</v>
      </c>
      <c r="C37" s="22">
        <v>3</v>
      </c>
    </row>
    <row r="38" spans="1:3" x14ac:dyDescent="0.25">
      <c r="A38" s="10" t="s">
        <v>988</v>
      </c>
      <c r="B38" s="15"/>
      <c r="C38" s="22">
        <v>12</v>
      </c>
    </row>
    <row r="39" spans="1:3" x14ac:dyDescent="0.25">
      <c r="A39" s="10" t="s">
        <v>989</v>
      </c>
      <c r="B39" s="15"/>
      <c r="C39" s="22">
        <v>91</v>
      </c>
    </row>
    <row r="40" spans="1:3" x14ac:dyDescent="0.25">
      <c r="A40" s="10" t="s">
        <v>990</v>
      </c>
      <c r="B40" s="15"/>
      <c r="C40" s="22">
        <v>45</v>
      </c>
    </row>
    <row r="41" spans="1:3" x14ac:dyDescent="0.25">
      <c r="A41" s="10" t="s">
        <v>991</v>
      </c>
      <c r="B41" s="15"/>
      <c r="C41" s="22">
        <v>53</v>
      </c>
    </row>
    <row r="42" spans="1:3" x14ac:dyDescent="0.25">
      <c r="A42" s="10" t="s">
        <v>992</v>
      </c>
      <c r="B42" s="15"/>
      <c r="C42" s="22">
        <v>0</v>
      </c>
    </row>
    <row r="43" spans="1:3" x14ac:dyDescent="0.25">
      <c r="A43" s="10" t="s">
        <v>993</v>
      </c>
      <c r="B43" s="15"/>
      <c r="C43" s="22">
        <v>3</v>
      </c>
    </row>
    <row r="44" spans="1:3" x14ac:dyDescent="0.25">
      <c r="A44" s="10" t="s">
        <v>994</v>
      </c>
      <c r="B44" s="15"/>
      <c r="C44" s="22">
        <v>11</v>
      </c>
    </row>
    <row r="45" spans="1:3" x14ac:dyDescent="0.25">
      <c r="A45" s="10" t="s">
        <v>995</v>
      </c>
      <c r="B45" s="15"/>
      <c r="C45" s="22">
        <v>17</v>
      </c>
    </row>
    <row r="46" spans="1:3" x14ac:dyDescent="0.25">
      <c r="A46" s="10" t="s">
        <v>980</v>
      </c>
      <c r="B46" s="15"/>
      <c r="C46" s="22">
        <v>12</v>
      </c>
    </row>
    <row r="47" spans="1:3" x14ac:dyDescent="0.25">
      <c r="A47" s="192" t="s">
        <v>996</v>
      </c>
      <c r="B47" s="11" t="s">
        <v>997</v>
      </c>
      <c r="C47" s="22">
        <v>76</v>
      </c>
    </row>
    <row r="48" spans="1:3" x14ac:dyDescent="0.25">
      <c r="A48" s="193"/>
      <c r="B48" s="11" t="s">
        <v>998</v>
      </c>
      <c r="C48" s="22">
        <v>15</v>
      </c>
    </row>
    <row r="49" spans="1:3" x14ac:dyDescent="0.25">
      <c r="A49" s="193"/>
      <c r="B49" s="11" t="s">
        <v>999</v>
      </c>
      <c r="C49" s="22">
        <v>13</v>
      </c>
    </row>
    <row r="50" spans="1:3" x14ac:dyDescent="0.25">
      <c r="A50" s="193"/>
      <c r="B50" s="11" t="s">
        <v>1000</v>
      </c>
      <c r="C50" s="22">
        <v>0</v>
      </c>
    </row>
    <row r="51" spans="1:3" x14ac:dyDescent="0.25">
      <c r="A51" s="194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13</v>
      </c>
    </row>
    <row r="56" spans="1:3" x14ac:dyDescent="0.25">
      <c r="A56" s="192" t="s">
        <v>79</v>
      </c>
      <c r="B56" s="11" t="s">
        <v>1003</v>
      </c>
      <c r="C56" s="22">
        <v>67</v>
      </c>
    </row>
    <row r="57" spans="1:3" x14ac:dyDescent="0.25">
      <c r="A57" s="194"/>
      <c r="B57" s="11" t="s">
        <v>1004</v>
      </c>
      <c r="C57" s="22">
        <v>115</v>
      </c>
    </row>
    <row r="58" spans="1:3" x14ac:dyDescent="0.25">
      <c r="A58" s="192" t="s">
        <v>1005</v>
      </c>
      <c r="B58" s="11" t="s">
        <v>1006</v>
      </c>
      <c r="C58" s="22">
        <v>5</v>
      </c>
    </row>
    <row r="59" spans="1:3" x14ac:dyDescent="0.25">
      <c r="A59" s="194"/>
      <c r="B59" s="11" t="s">
        <v>1007</v>
      </c>
      <c r="C59" s="22">
        <v>0</v>
      </c>
    </row>
    <row r="60" spans="1:3" x14ac:dyDescent="0.25">
      <c r="A60" s="192" t="s">
        <v>1008</v>
      </c>
      <c r="B60" s="11" t="s">
        <v>1006</v>
      </c>
      <c r="C60" s="22">
        <v>17</v>
      </c>
    </row>
    <row r="61" spans="1:3" x14ac:dyDescent="0.25">
      <c r="A61" s="194"/>
      <c r="B61" s="11" t="s">
        <v>1007</v>
      </c>
      <c r="C61" s="22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2" t="s">
        <v>245</v>
      </c>
      <c r="B65" s="11" t="s">
        <v>20</v>
      </c>
      <c r="C65" s="22">
        <v>855</v>
      </c>
    </row>
    <row r="66" spans="1:3" x14ac:dyDescent="0.25">
      <c r="A66" s="193"/>
      <c r="B66" s="11" t="s">
        <v>1010</v>
      </c>
      <c r="C66" s="22">
        <v>33</v>
      </c>
    </row>
    <row r="67" spans="1:3" x14ac:dyDescent="0.25">
      <c r="A67" s="193"/>
      <c r="B67" s="11" t="s">
        <v>1011</v>
      </c>
      <c r="C67" s="22">
        <v>372</v>
      </c>
    </row>
    <row r="68" spans="1:3" x14ac:dyDescent="0.25">
      <c r="A68" s="194"/>
      <c r="B68" s="11" t="s">
        <v>1012</v>
      </c>
      <c r="C68" s="22">
        <v>45</v>
      </c>
    </row>
    <row r="69" spans="1:3" x14ac:dyDescent="0.25">
      <c r="A69" s="192" t="s">
        <v>1013</v>
      </c>
      <c r="B69" s="11" t="s">
        <v>1014</v>
      </c>
      <c r="C69" s="21"/>
    </row>
    <row r="70" spans="1:3" x14ac:dyDescent="0.25">
      <c r="A70" s="193"/>
      <c r="B70" s="11" t="s">
        <v>1015</v>
      </c>
      <c r="C70" s="21"/>
    </row>
    <row r="71" spans="1:3" x14ac:dyDescent="0.25">
      <c r="A71" s="194"/>
      <c r="B71" s="11" t="s">
        <v>1016</v>
      </c>
      <c r="C71" s="21"/>
    </row>
    <row r="72" spans="1:3" x14ac:dyDescent="0.25">
      <c r="A72" s="192" t="s">
        <v>1017</v>
      </c>
      <c r="B72" s="11" t="s">
        <v>1018</v>
      </c>
      <c r="C72" s="22">
        <v>508</v>
      </c>
    </row>
    <row r="73" spans="1:3" x14ac:dyDescent="0.25">
      <c r="A73" s="193"/>
      <c r="B73" s="11" t="s">
        <v>1019</v>
      </c>
      <c r="C73" s="22">
        <v>120</v>
      </c>
    </row>
    <row r="74" spans="1:3" x14ac:dyDescent="0.25">
      <c r="A74" s="193"/>
      <c r="B74" s="11" t="s">
        <v>1020</v>
      </c>
      <c r="C74" s="22">
        <v>10</v>
      </c>
    </row>
    <row r="75" spans="1:3" x14ac:dyDescent="0.25">
      <c r="A75" s="193"/>
      <c r="B75" s="11" t="s">
        <v>1021</v>
      </c>
      <c r="C75" s="22">
        <v>211</v>
      </c>
    </row>
    <row r="76" spans="1:3" x14ac:dyDescent="0.25">
      <c r="A76" s="194"/>
      <c r="B76" s="11" t="s">
        <v>1012</v>
      </c>
      <c r="C76" s="22">
        <v>238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3</v>
      </c>
    </row>
    <row r="81" spans="1:3" x14ac:dyDescent="0.25">
      <c r="A81" s="10" t="s">
        <v>1024</v>
      </c>
      <c r="B81" s="15"/>
      <c r="C81" s="22">
        <v>1</v>
      </c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2" t="s">
        <v>1027</v>
      </c>
      <c r="B86" s="11" t="s">
        <v>1018</v>
      </c>
      <c r="C86" s="22">
        <v>423</v>
      </c>
    </row>
    <row r="87" spans="1:3" x14ac:dyDescent="0.25">
      <c r="A87" s="194"/>
      <c r="B87" s="11" t="s">
        <v>1012</v>
      </c>
      <c r="C87" s="22">
        <v>1248</v>
      </c>
    </row>
    <row r="88" spans="1:3" x14ac:dyDescent="0.25">
      <c r="A88" s="192" t="s">
        <v>1028</v>
      </c>
      <c r="B88" s="11" t="s">
        <v>1018</v>
      </c>
      <c r="C88" s="22">
        <v>0</v>
      </c>
    </row>
    <row r="89" spans="1:3" x14ac:dyDescent="0.25">
      <c r="A89" s="194"/>
      <c r="B89" s="11" t="s">
        <v>1012</v>
      </c>
      <c r="C89" s="22">
        <v>12</v>
      </c>
    </row>
    <row r="90" spans="1:3" x14ac:dyDescent="0.25">
      <c r="A90" s="192" t="s">
        <v>1029</v>
      </c>
      <c r="B90" s="11" t="s">
        <v>1018</v>
      </c>
      <c r="C90" s="22">
        <v>141</v>
      </c>
    </row>
    <row r="91" spans="1:3" x14ac:dyDescent="0.25">
      <c r="A91" s="194"/>
      <c r="B91" s="11" t="s">
        <v>1012</v>
      </c>
      <c r="C91" s="22">
        <v>999</v>
      </c>
    </row>
    <row r="92" spans="1:3" x14ac:dyDescent="0.25">
      <c r="A92" s="192" t="s">
        <v>1030</v>
      </c>
      <c r="B92" s="11" t="s">
        <v>1018</v>
      </c>
      <c r="C92" s="21"/>
    </row>
    <row r="93" spans="1:3" x14ac:dyDescent="0.25">
      <c r="A93" s="194"/>
      <c r="B93" s="11" t="s">
        <v>1012</v>
      </c>
      <c r="C93" s="21"/>
    </row>
    <row r="94" spans="1:3" x14ac:dyDescent="0.25">
      <c r="A94" s="192" t="s">
        <v>1031</v>
      </c>
      <c r="B94" s="11" t="s">
        <v>1018</v>
      </c>
      <c r="C94" s="22">
        <v>35</v>
      </c>
    </row>
    <row r="95" spans="1:3" x14ac:dyDescent="0.25">
      <c r="A95" s="194"/>
      <c r="B95" s="11" t="s">
        <v>1012</v>
      </c>
      <c r="C95" s="22">
        <v>2</v>
      </c>
    </row>
    <row r="96" spans="1:3" x14ac:dyDescent="0.25">
      <c r="A96" s="192" t="s">
        <v>1032</v>
      </c>
      <c r="B96" s="11" t="s">
        <v>1018</v>
      </c>
      <c r="C96" s="22">
        <v>2</v>
      </c>
    </row>
    <row r="97" spans="1:3" x14ac:dyDescent="0.25">
      <c r="A97" s="194"/>
      <c r="B97" s="11" t="s">
        <v>1012</v>
      </c>
      <c r="C97" s="22">
        <v>6</v>
      </c>
    </row>
    <row r="98" spans="1:3" x14ac:dyDescent="0.25">
      <c r="A98" s="192" t="s">
        <v>1033</v>
      </c>
      <c r="B98" s="11" t="s">
        <v>1018</v>
      </c>
      <c r="C98" s="22">
        <v>5</v>
      </c>
    </row>
    <row r="99" spans="1:3" x14ac:dyDescent="0.25">
      <c r="A99" s="194"/>
      <c r="B99" s="11" t="s">
        <v>1012</v>
      </c>
      <c r="C99" s="22">
        <v>5</v>
      </c>
    </row>
    <row r="100" spans="1:3" x14ac:dyDescent="0.25">
      <c r="A100" s="10" t="s">
        <v>1034</v>
      </c>
      <c r="B100" s="15"/>
      <c r="C100" s="22">
        <v>14</v>
      </c>
    </row>
    <row r="101" spans="1:3" x14ac:dyDescent="0.25">
      <c r="A101" s="10" t="s">
        <v>1035</v>
      </c>
      <c r="B101" s="15"/>
      <c r="C101" s="21"/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2" t="s">
        <v>1037</v>
      </c>
      <c r="B105" s="11" t="s">
        <v>1038</v>
      </c>
      <c r="C105" s="22">
        <v>0</v>
      </c>
    </row>
    <row r="106" spans="1:3" x14ac:dyDescent="0.25">
      <c r="A106" s="194"/>
      <c r="B106" s="11" t="s">
        <v>1039</v>
      </c>
      <c r="C106" s="22">
        <v>24</v>
      </c>
    </row>
    <row r="107" spans="1:3" x14ac:dyDescent="0.25">
      <c r="A107" s="10" t="s">
        <v>1040</v>
      </c>
      <c r="B107" s="15"/>
      <c r="C107" s="22">
        <v>49</v>
      </c>
    </row>
    <row r="108" spans="1:3" x14ac:dyDescent="0.25">
      <c r="A108" s="10" t="s">
        <v>1041</v>
      </c>
      <c r="B108" s="15"/>
      <c r="C108" s="22">
        <v>0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0</v>
      </c>
    </row>
    <row r="111" spans="1:3" x14ac:dyDescent="0.25">
      <c r="A111" s="10" t="s">
        <v>1044</v>
      </c>
      <c r="B111" s="15"/>
      <c r="C111" s="22">
        <v>1</v>
      </c>
    </row>
    <row r="112" spans="1:3" ht="22.5" x14ac:dyDescent="0.25">
      <c r="A112" s="10" t="s">
        <v>1045</v>
      </c>
      <c r="B112" s="15"/>
      <c r="C112" s="22">
        <v>143</v>
      </c>
    </row>
    <row r="113" spans="1:1" x14ac:dyDescent="0.25">
      <c r="A113" s="17"/>
    </row>
  </sheetData>
  <sheetProtection algorithmName="SHA-512" hashValue="5lOCTv8XLFr/JLR1f3vMkPZISanthHrHldKPtfMEpB4W0F/qJhG6OKUAQt6/NE91umPuCpj7OwG8oiYwg71JEw==" saltValue="IDDTbe0rM26uvvG5cGJe5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2" t="s">
        <v>1048</v>
      </c>
      <c r="B5" s="32" t="s">
        <v>1049</v>
      </c>
      <c r="C5" s="22">
        <v>25</v>
      </c>
    </row>
    <row r="6" spans="1:3" x14ac:dyDescent="0.25">
      <c r="A6" s="193"/>
      <c r="B6" s="32" t="s">
        <v>304</v>
      </c>
      <c r="C6" s="22">
        <v>275</v>
      </c>
    </row>
    <row r="7" spans="1:3" x14ac:dyDescent="0.25">
      <c r="A7" s="193"/>
      <c r="B7" s="32" t="s">
        <v>1050</v>
      </c>
      <c r="C7" s="22">
        <v>33</v>
      </c>
    </row>
    <row r="8" spans="1:3" x14ac:dyDescent="0.25">
      <c r="A8" s="193"/>
      <c r="B8" s="32" t="s">
        <v>1051</v>
      </c>
      <c r="C8" s="22">
        <v>1</v>
      </c>
    </row>
    <row r="9" spans="1:3" x14ac:dyDescent="0.25">
      <c r="A9" s="193"/>
      <c r="B9" s="32" t="s">
        <v>1052</v>
      </c>
      <c r="C9" s="22">
        <v>3</v>
      </c>
    </row>
    <row r="10" spans="1:3" x14ac:dyDescent="0.25">
      <c r="A10" s="193"/>
      <c r="B10" s="32" t="s">
        <v>1053</v>
      </c>
      <c r="C10" s="21"/>
    </row>
    <row r="11" spans="1:3" x14ac:dyDescent="0.25">
      <c r="A11" s="194"/>
      <c r="B11" s="32" t="s">
        <v>1054</v>
      </c>
      <c r="C11" s="21"/>
    </row>
    <row r="12" spans="1:3" x14ac:dyDescent="0.25">
      <c r="A12" s="192" t="s">
        <v>1055</v>
      </c>
      <c r="B12" s="32" t="s">
        <v>65</v>
      </c>
      <c r="C12" s="22">
        <v>95</v>
      </c>
    </row>
    <row r="13" spans="1:3" x14ac:dyDescent="0.25">
      <c r="A13" s="193"/>
      <c r="B13" s="32" t="s">
        <v>1056</v>
      </c>
      <c r="C13" s="22">
        <v>38</v>
      </c>
    </row>
    <row r="14" spans="1:3" x14ac:dyDescent="0.25">
      <c r="A14" s="193"/>
      <c r="B14" s="32" t="s">
        <v>1057</v>
      </c>
      <c r="C14" s="22">
        <v>11</v>
      </c>
    </row>
    <row r="15" spans="1:3" x14ac:dyDescent="0.25">
      <c r="A15" s="194"/>
      <c r="B15" s="32" t="s">
        <v>1058</v>
      </c>
      <c r="C15" s="22">
        <v>35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13</v>
      </c>
    </row>
    <row r="20" spans="1:3" x14ac:dyDescent="0.25">
      <c r="A20" s="10" t="s">
        <v>1061</v>
      </c>
      <c r="B20" s="33"/>
      <c r="C20" s="22">
        <v>14</v>
      </c>
    </row>
    <row r="21" spans="1:3" x14ac:dyDescent="0.25">
      <c r="A21" s="10" t="s">
        <v>1062</v>
      </c>
      <c r="B21" s="33"/>
      <c r="C21" s="22">
        <v>7</v>
      </c>
    </row>
    <row r="22" spans="1:3" x14ac:dyDescent="0.25">
      <c r="A22" s="10" t="s">
        <v>1063</v>
      </c>
      <c r="B22" s="33"/>
      <c r="C22" s="22">
        <v>28</v>
      </c>
    </row>
    <row r="23" spans="1:3" x14ac:dyDescent="0.25">
      <c r="A23" s="10" t="s">
        <v>1064</v>
      </c>
      <c r="B23" s="33"/>
      <c r="C23" s="22">
        <v>192</v>
      </c>
    </row>
    <row r="24" spans="1:3" x14ac:dyDescent="0.25">
      <c r="A24" s="10" t="s">
        <v>1065</v>
      </c>
      <c r="B24" s="33"/>
      <c r="C24" s="22">
        <v>73</v>
      </c>
    </row>
    <row r="25" spans="1:3" x14ac:dyDescent="0.25">
      <c r="A25" s="10" t="s">
        <v>1066</v>
      </c>
      <c r="B25" s="33"/>
      <c r="C25" s="22">
        <v>52</v>
      </c>
    </row>
    <row r="26" spans="1:3" x14ac:dyDescent="0.25">
      <c r="A26" s="10" t="s">
        <v>1067</v>
      </c>
      <c r="B26" s="33"/>
      <c r="C26" s="22">
        <v>1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25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4</v>
      </c>
    </row>
    <row r="33" spans="1:6" x14ac:dyDescent="0.25">
      <c r="A33" s="10" t="s">
        <v>1072</v>
      </c>
      <c r="B33" s="33"/>
      <c r="C33" s="22">
        <v>5</v>
      </c>
    </row>
    <row r="34" spans="1:6" x14ac:dyDescent="0.25">
      <c r="A34" s="10" t="s">
        <v>1073</v>
      </c>
      <c r="B34" s="33"/>
      <c r="C34" s="22">
        <v>18</v>
      </c>
    </row>
    <row r="35" spans="1:6" x14ac:dyDescent="0.25">
      <c r="A35" s="10" t="s">
        <v>1074</v>
      </c>
      <c r="B35" s="33"/>
      <c r="C35" s="22">
        <v>18</v>
      </c>
    </row>
    <row r="36" spans="1:6" x14ac:dyDescent="0.25">
      <c r="A36" s="10" t="s">
        <v>1075</v>
      </c>
      <c r="B36" s="33"/>
      <c r="C36" s="22">
        <v>5</v>
      </c>
    </row>
    <row r="37" spans="1:6" x14ac:dyDescent="0.25">
      <c r="A37" s="10" t="s">
        <v>1076</v>
      </c>
      <c r="B37" s="33"/>
      <c r="C37" s="22">
        <v>13</v>
      </c>
    </row>
    <row r="38" spans="1:6" x14ac:dyDescent="0.25">
      <c r="A38" s="10" t="s">
        <v>1077</v>
      </c>
      <c r="B38" s="33"/>
      <c r="C38" s="21"/>
    </row>
    <row r="39" spans="1:6" x14ac:dyDescent="0.25">
      <c r="A39" s="10" t="s">
        <v>1078</v>
      </c>
      <c r="B39" s="33"/>
      <c r="C39" s="21"/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7</v>
      </c>
    </row>
    <row r="44" spans="1:6" x14ac:dyDescent="0.25">
      <c r="A44" s="10" t="s">
        <v>114</v>
      </c>
      <c r="B44" s="33"/>
      <c r="C44" s="22">
        <v>2</v>
      </c>
    </row>
    <row r="45" spans="1:6" x14ac:dyDescent="0.25">
      <c r="A45" s="10" t="s">
        <v>1080</v>
      </c>
      <c r="B45" s="33"/>
      <c r="C45" s="21"/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90"/>
      <c r="B49" s="11" t="s">
        <v>1084</v>
      </c>
      <c r="C49" s="16"/>
      <c r="D49" s="16"/>
      <c r="E49" s="16"/>
      <c r="F49" s="21"/>
    </row>
    <row r="50" spans="1:6" x14ac:dyDescent="0.25">
      <c r="A50" s="190"/>
      <c r="B50" s="11" t="s">
        <v>1085</v>
      </c>
      <c r="C50" s="16"/>
      <c r="D50" s="16"/>
      <c r="E50" s="16"/>
      <c r="F50" s="21"/>
    </row>
    <row r="51" spans="1:6" x14ac:dyDescent="0.25">
      <c r="A51" s="190"/>
      <c r="B51" s="11" t="s">
        <v>1086</v>
      </c>
      <c r="C51" s="16"/>
      <c r="D51" s="16"/>
      <c r="E51" s="16"/>
      <c r="F51" s="21"/>
    </row>
    <row r="52" spans="1:6" x14ac:dyDescent="0.25">
      <c r="A52" s="190"/>
      <c r="B52" s="11" t="s">
        <v>334</v>
      </c>
      <c r="C52" s="12">
        <v>22</v>
      </c>
      <c r="D52" s="12">
        <v>2</v>
      </c>
      <c r="E52" s="12">
        <v>3</v>
      </c>
      <c r="F52" s="22">
        <v>3</v>
      </c>
    </row>
    <row r="53" spans="1:6" x14ac:dyDescent="0.25">
      <c r="A53" s="190"/>
      <c r="B53" s="11" t="s">
        <v>1087</v>
      </c>
      <c r="C53" s="12">
        <v>203</v>
      </c>
      <c r="D53" s="12">
        <v>35</v>
      </c>
      <c r="E53" s="12">
        <v>4</v>
      </c>
      <c r="F53" s="22">
        <v>24</v>
      </c>
    </row>
    <row r="54" spans="1:6" x14ac:dyDescent="0.25">
      <c r="A54" s="190"/>
      <c r="B54" s="11" t="s">
        <v>1088</v>
      </c>
      <c r="C54" s="12">
        <v>96</v>
      </c>
      <c r="D54" s="12">
        <v>22</v>
      </c>
      <c r="E54" s="12">
        <v>0</v>
      </c>
      <c r="F54" s="22">
        <v>6</v>
      </c>
    </row>
    <row r="55" spans="1:6" x14ac:dyDescent="0.25">
      <c r="A55" s="190"/>
      <c r="B55" s="11" t="s">
        <v>1089</v>
      </c>
      <c r="C55" s="12">
        <v>1</v>
      </c>
      <c r="D55" s="12">
        <v>0</v>
      </c>
      <c r="E55" s="12">
        <v>1</v>
      </c>
      <c r="F55" s="22">
        <v>1</v>
      </c>
    </row>
    <row r="56" spans="1:6" x14ac:dyDescent="0.25">
      <c r="A56" s="190"/>
      <c r="B56" s="11" t="s">
        <v>1090</v>
      </c>
      <c r="C56" s="16"/>
      <c r="D56" s="16"/>
      <c r="E56" s="16"/>
      <c r="F56" s="21"/>
    </row>
    <row r="57" spans="1:6" x14ac:dyDescent="0.25">
      <c r="A57" s="190"/>
      <c r="B57" s="11" t="s">
        <v>1091</v>
      </c>
      <c r="C57" s="12">
        <v>9</v>
      </c>
      <c r="D57" s="12">
        <v>1</v>
      </c>
      <c r="E57" s="12">
        <v>1</v>
      </c>
      <c r="F57" s="22">
        <v>6</v>
      </c>
    </row>
    <row r="58" spans="1:6" x14ac:dyDescent="0.25">
      <c r="A58" s="190"/>
      <c r="B58" s="11" t="s">
        <v>1092</v>
      </c>
      <c r="C58" s="12">
        <v>0</v>
      </c>
      <c r="D58" s="12">
        <v>1</v>
      </c>
      <c r="E58" s="12">
        <v>0</v>
      </c>
      <c r="F58" s="22">
        <v>0</v>
      </c>
    </row>
    <row r="59" spans="1:6" x14ac:dyDescent="0.25">
      <c r="A59" s="190"/>
      <c r="B59" s="11" t="s">
        <v>1093</v>
      </c>
      <c r="C59" s="16"/>
      <c r="D59" s="16"/>
      <c r="E59" s="16"/>
      <c r="F59" s="21"/>
    </row>
    <row r="60" spans="1:6" x14ac:dyDescent="0.25">
      <c r="A60" s="190"/>
      <c r="B60" s="11" t="s">
        <v>405</v>
      </c>
      <c r="C60" s="12">
        <v>1</v>
      </c>
      <c r="D60" s="12">
        <v>0</v>
      </c>
      <c r="E60" s="12">
        <v>0</v>
      </c>
      <c r="F60" s="22">
        <v>1</v>
      </c>
    </row>
    <row r="61" spans="1:6" x14ac:dyDescent="0.25">
      <c r="A61" s="190"/>
      <c r="B61" s="11" t="s">
        <v>1094</v>
      </c>
      <c r="C61" s="16"/>
      <c r="D61" s="16"/>
      <c r="E61" s="16"/>
      <c r="F61" s="21"/>
    </row>
    <row r="62" spans="1:6" x14ac:dyDescent="0.25">
      <c r="A62" s="190"/>
      <c r="B62" s="11" t="s">
        <v>1095</v>
      </c>
      <c r="C62" s="16"/>
      <c r="D62" s="16"/>
      <c r="E62" s="16"/>
      <c r="F62" s="21"/>
    </row>
    <row r="63" spans="1:6" x14ac:dyDescent="0.25">
      <c r="A63" s="190"/>
      <c r="B63" s="11" t="s">
        <v>1096</v>
      </c>
      <c r="C63" s="16"/>
      <c r="D63" s="16"/>
      <c r="E63" s="16"/>
      <c r="F63" s="21"/>
    </row>
    <row r="64" spans="1:6" x14ac:dyDescent="0.25">
      <c r="A64" s="190"/>
      <c r="B64" s="11" t="s">
        <v>1097</v>
      </c>
      <c r="C64" s="12">
        <v>24</v>
      </c>
      <c r="D64" s="12">
        <v>17</v>
      </c>
      <c r="E64" s="12">
        <v>4</v>
      </c>
      <c r="F64" s="22">
        <v>11</v>
      </c>
    </row>
    <row r="65" spans="1:6" x14ac:dyDescent="0.25">
      <c r="A65" s="190"/>
      <c r="B65" s="11" t="s">
        <v>1098</v>
      </c>
      <c r="C65" s="16"/>
      <c r="D65" s="16"/>
      <c r="E65" s="16"/>
      <c r="F65" s="21"/>
    </row>
    <row r="66" spans="1:6" x14ac:dyDescent="0.25">
      <c r="A66" s="191"/>
      <c r="B66" s="11" t="s">
        <v>1099</v>
      </c>
      <c r="C66" s="16"/>
      <c r="D66" s="16"/>
      <c r="E66" s="16"/>
      <c r="F66" s="21"/>
    </row>
    <row r="67" spans="1:6" x14ac:dyDescent="0.25">
      <c r="A67" s="203" t="s">
        <v>1100</v>
      </c>
      <c r="B67" s="204"/>
      <c r="C67" s="29">
        <v>356</v>
      </c>
      <c r="D67" s="29">
        <v>78</v>
      </c>
      <c r="E67" s="29">
        <v>13</v>
      </c>
      <c r="F67" s="29">
        <v>52</v>
      </c>
    </row>
    <row r="68" spans="1:6" x14ac:dyDescent="0.25">
      <c r="A68" s="189" t="s">
        <v>977</v>
      </c>
      <c r="B68" s="11" t="s">
        <v>1101</v>
      </c>
      <c r="C68" s="12">
        <v>18</v>
      </c>
      <c r="D68" s="12">
        <v>0</v>
      </c>
      <c r="E68" s="12">
        <v>0</v>
      </c>
      <c r="F68" s="22">
        <v>0</v>
      </c>
    </row>
    <row r="69" spans="1:6" x14ac:dyDescent="0.25">
      <c r="A69" s="190"/>
      <c r="B69" s="11" t="s">
        <v>1102</v>
      </c>
      <c r="C69" s="12">
        <v>3</v>
      </c>
      <c r="D69" s="12">
        <v>0</v>
      </c>
      <c r="E69" s="12">
        <v>0</v>
      </c>
      <c r="F69" s="22">
        <v>0</v>
      </c>
    </row>
    <row r="70" spans="1:6" x14ac:dyDescent="0.25">
      <c r="A70" s="191"/>
      <c r="B70" s="11" t="s">
        <v>111</v>
      </c>
      <c r="C70" s="12">
        <v>14</v>
      </c>
      <c r="D70" s="12">
        <v>0</v>
      </c>
      <c r="E70" s="12">
        <v>0</v>
      </c>
      <c r="F70" s="22">
        <v>0</v>
      </c>
    </row>
    <row r="71" spans="1:6" x14ac:dyDescent="0.25">
      <c r="A71" s="203" t="s">
        <v>1103</v>
      </c>
      <c r="B71" s="204"/>
      <c r="C71" s="29">
        <v>35</v>
      </c>
      <c r="D71" s="29">
        <v>0</v>
      </c>
      <c r="E71" s="29">
        <v>0</v>
      </c>
      <c r="F71" s="29">
        <v>0</v>
      </c>
    </row>
    <row r="72" spans="1:6" x14ac:dyDescent="0.25">
      <c r="A72" s="17"/>
    </row>
  </sheetData>
  <sheetProtection algorithmName="SHA-512" hashValue="TK6hVDiyq2Vi+zGd8N19NtQGuW8SyZ+GbG0+AOrVA6JJbjbxFdHSyWfNM1a5VpugBNJIOpqg+qjb10WChKAKyw==" saltValue="+pJgnlb/AzbXCyoQSTg2Z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9" t="s">
        <v>1106</v>
      </c>
      <c r="B5" s="11" t="s">
        <v>1107</v>
      </c>
      <c r="C5" s="22">
        <v>1555</v>
      </c>
    </row>
    <row r="6" spans="1:3" x14ac:dyDescent="0.25">
      <c r="A6" s="190"/>
      <c r="B6" s="11" t="s">
        <v>1049</v>
      </c>
      <c r="C6" s="22">
        <v>315</v>
      </c>
    </row>
    <row r="7" spans="1:3" x14ac:dyDescent="0.25">
      <c r="A7" s="190"/>
      <c r="B7" s="11" t="s">
        <v>1108</v>
      </c>
      <c r="C7" s="22">
        <v>1305</v>
      </c>
    </row>
    <row r="8" spans="1:3" x14ac:dyDescent="0.25">
      <c r="A8" s="190"/>
      <c r="B8" s="11" t="s">
        <v>1109</v>
      </c>
      <c r="C8" s="22">
        <v>199</v>
      </c>
    </row>
    <row r="9" spans="1:3" x14ac:dyDescent="0.25">
      <c r="A9" s="190"/>
      <c r="B9" s="11" t="s">
        <v>1051</v>
      </c>
      <c r="C9" s="22">
        <v>5</v>
      </c>
    </row>
    <row r="10" spans="1:3" x14ac:dyDescent="0.25">
      <c r="A10" s="190"/>
      <c r="B10" s="11" t="s">
        <v>1052</v>
      </c>
      <c r="C10" s="22">
        <v>8</v>
      </c>
    </row>
    <row r="11" spans="1:3" x14ac:dyDescent="0.25">
      <c r="A11" s="190"/>
      <c r="B11" s="11" t="s">
        <v>1110</v>
      </c>
      <c r="C11" s="21"/>
    </row>
    <row r="12" spans="1:3" x14ac:dyDescent="0.25">
      <c r="A12" s="191"/>
      <c r="B12" s="11" t="s">
        <v>1111</v>
      </c>
      <c r="C12" s="21"/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1129</v>
      </c>
    </row>
    <row r="17" spans="1:3" x14ac:dyDescent="0.25">
      <c r="A17" s="20" t="s">
        <v>1114</v>
      </c>
      <c r="B17" s="15"/>
      <c r="C17" s="22">
        <v>109</v>
      </c>
    </row>
    <row r="18" spans="1:3" x14ac:dyDescent="0.25">
      <c r="A18" s="20" t="s">
        <v>1115</v>
      </c>
      <c r="B18" s="15"/>
      <c r="C18" s="22">
        <v>520</v>
      </c>
    </row>
    <row r="19" spans="1:3" x14ac:dyDescent="0.25">
      <c r="A19" s="20" t="s">
        <v>1116</v>
      </c>
      <c r="B19" s="15"/>
      <c r="C19" s="22">
        <v>155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1"/>
    </row>
    <row r="24" spans="1:3" x14ac:dyDescent="0.25">
      <c r="A24" s="20" t="s">
        <v>1119</v>
      </c>
      <c r="B24" s="15"/>
      <c r="C24" s="21"/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1"/>
    </row>
    <row r="28" spans="1:3" x14ac:dyDescent="0.25">
      <c r="A28" s="20" t="s">
        <v>1123</v>
      </c>
      <c r="B28" s="15"/>
      <c r="C28" s="21"/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1"/>
    </row>
    <row r="33" spans="1:3" x14ac:dyDescent="0.25">
      <c r="A33" s="20" t="s">
        <v>1126</v>
      </c>
      <c r="B33" s="15"/>
      <c r="C33" s="22">
        <v>2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24</v>
      </c>
    </row>
    <row r="38" spans="1:3" x14ac:dyDescent="0.25">
      <c r="A38" s="20" t="s">
        <v>1128</v>
      </c>
      <c r="B38" s="15"/>
      <c r="C38" s="22">
        <v>18</v>
      </c>
    </row>
    <row r="39" spans="1:3" x14ac:dyDescent="0.25">
      <c r="A39" s="20" t="s">
        <v>1129</v>
      </c>
      <c r="B39" s="15"/>
      <c r="C39" s="22">
        <v>249</v>
      </c>
    </row>
    <row r="40" spans="1:3" x14ac:dyDescent="0.25">
      <c r="A40" s="20" t="s">
        <v>1130</v>
      </c>
      <c r="B40" s="15"/>
      <c r="C40" s="22">
        <v>86</v>
      </c>
    </row>
    <row r="41" spans="1:3" x14ac:dyDescent="0.25">
      <c r="A41" s="20" t="s">
        <v>1131</v>
      </c>
      <c r="B41" s="15"/>
      <c r="C41" s="22">
        <v>155</v>
      </c>
    </row>
    <row r="42" spans="1:3" x14ac:dyDescent="0.25">
      <c r="A42" s="20" t="s">
        <v>1132</v>
      </c>
      <c r="B42" s="15"/>
      <c r="C42" s="22">
        <v>6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20</v>
      </c>
    </row>
    <row r="47" spans="1:3" x14ac:dyDescent="0.25">
      <c r="A47" s="20" t="s">
        <v>1135</v>
      </c>
      <c r="B47" s="15"/>
      <c r="C47" s="22">
        <v>14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9" t="s">
        <v>1137</v>
      </c>
      <c r="B51" s="11" t="s">
        <v>1138</v>
      </c>
      <c r="C51" s="22">
        <v>116</v>
      </c>
    </row>
    <row r="52" spans="1:6" x14ac:dyDescent="0.25">
      <c r="A52" s="190"/>
      <c r="B52" s="11" t="s">
        <v>1139</v>
      </c>
      <c r="C52" s="22">
        <v>108</v>
      </c>
    </row>
    <row r="53" spans="1:6" x14ac:dyDescent="0.25">
      <c r="A53" s="190"/>
      <c r="B53" s="11" t="s">
        <v>1140</v>
      </c>
      <c r="C53" s="22">
        <v>58</v>
      </c>
    </row>
    <row r="54" spans="1:6" x14ac:dyDescent="0.25">
      <c r="A54" s="191"/>
      <c r="B54" s="11" t="s">
        <v>1141</v>
      </c>
      <c r="C54" s="21"/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10</v>
      </c>
    </row>
    <row r="59" spans="1:6" x14ac:dyDescent="0.25">
      <c r="A59" s="20" t="s">
        <v>114</v>
      </c>
      <c r="B59" s="15"/>
      <c r="C59" s="22">
        <v>4</v>
      </c>
    </row>
    <row r="60" spans="1:6" x14ac:dyDescent="0.25">
      <c r="A60" s="20" t="s">
        <v>1080</v>
      </c>
      <c r="B60" s="15"/>
      <c r="C60" s="21"/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25">
      <c r="A64" s="190"/>
      <c r="B64" s="11" t="s">
        <v>1084</v>
      </c>
      <c r="C64" s="16"/>
      <c r="D64" s="16"/>
      <c r="E64" s="16"/>
      <c r="F64" s="21"/>
    </row>
    <row r="65" spans="1:6" x14ac:dyDescent="0.25">
      <c r="A65" s="190"/>
      <c r="B65" s="11" t="s">
        <v>1085</v>
      </c>
      <c r="C65" s="16"/>
      <c r="D65" s="16"/>
      <c r="E65" s="16"/>
      <c r="F65" s="21"/>
    </row>
    <row r="66" spans="1:6" x14ac:dyDescent="0.25">
      <c r="A66" s="190"/>
      <c r="B66" s="11" t="s">
        <v>1086</v>
      </c>
      <c r="C66" s="16"/>
      <c r="D66" s="16"/>
      <c r="E66" s="16"/>
      <c r="F66" s="21"/>
    </row>
    <row r="67" spans="1:6" x14ac:dyDescent="0.25">
      <c r="A67" s="190"/>
      <c r="B67" s="11" t="s">
        <v>334</v>
      </c>
      <c r="C67" s="12">
        <v>68</v>
      </c>
      <c r="D67" s="12">
        <v>14</v>
      </c>
      <c r="E67" s="12">
        <v>15</v>
      </c>
      <c r="F67" s="22">
        <v>16</v>
      </c>
    </row>
    <row r="68" spans="1:6" x14ac:dyDescent="0.25">
      <c r="A68" s="190"/>
      <c r="B68" s="11" t="s">
        <v>1142</v>
      </c>
      <c r="C68" s="12">
        <v>1343</v>
      </c>
      <c r="D68" s="12">
        <v>456</v>
      </c>
      <c r="E68" s="12">
        <v>49</v>
      </c>
      <c r="F68" s="22">
        <v>298</v>
      </c>
    </row>
    <row r="69" spans="1:6" x14ac:dyDescent="0.25">
      <c r="A69" s="190"/>
      <c r="B69" s="11" t="s">
        <v>1143</v>
      </c>
      <c r="C69" s="12">
        <v>486</v>
      </c>
      <c r="D69" s="12">
        <v>148</v>
      </c>
      <c r="E69" s="12">
        <v>23</v>
      </c>
      <c r="F69" s="22">
        <v>91</v>
      </c>
    </row>
    <row r="70" spans="1:6" x14ac:dyDescent="0.25">
      <c r="A70" s="190"/>
      <c r="B70" s="11" t="s">
        <v>1089</v>
      </c>
      <c r="C70" s="12">
        <v>7</v>
      </c>
      <c r="D70" s="12">
        <v>12</v>
      </c>
      <c r="E70" s="12">
        <v>6</v>
      </c>
      <c r="F70" s="22">
        <v>11</v>
      </c>
    </row>
    <row r="71" spans="1:6" x14ac:dyDescent="0.25">
      <c r="A71" s="190"/>
      <c r="B71" s="11" t="s">
        <v>1144</v>
      </c>
      <c r="C71" s="16"/>
      <c r="D71" s="16"/>
      <c r="E71" s="16"/>
      <c r="F71" s="21"/>
    </row>
    <row r="72" spans="1:6" x14ac:dyDescent="0.25">
      <c r="A72" s="190"/>
      <c r="B72" s="11" t="s">
        <v>1145</v>
      </c>
      <c r="C72" s="12">
        <v>46</v>
      </c>
      <c r="D72" s="12">
        <v>70</v>
      </c>
      <c r="E72" s="12">
        <v>18</v>
      </c>
      <c r="F72" s="22">
        <v>88</v>
      </c>
    </row>
    <row r="73" spans="1:6" x14ac:dyDescent="0.25">
      <c r="A73" s="190"/>
      <c r="B73" s="11" t="s">
        <v>1146</v>
      </c>
      <c r="C73" s="12">
        <v>9</v>
      </c>
      <c r="D73" s="12">
        <v>19</v>
      </c>
      <c r="E73" s="12">
        <v>8</v>
      </c>
      <c r="F73" s="22">
        <v>23</v>
      </c>
    </row>
    <row r="74" spans="1:6" x14ac:dyDescent="0.25">
      <c r="A74" s="190"/>
      <c r="B74" s="11" t="s">
        <v>1093</v>
      </c>
      <c r="C74" s="16"/>
      <c r="D74" s="16"/>
      <c r="E74" s="16"/>
      <c r="F74" s="21"/>
    </row>
    <row r="75" spans="1:6" x14ac:dyDescent="0.25">
      <c r="A75" s="190"/>
      <c r="B75" s="11" t="s">
        <v>405</v>
      </c>
      <c r="C75" s="12">
        <v>1</v>
      </c>
      <c r="D75" s="12">
        <v>0</v>
      </c>
      <c r="E75" s="12">
        <v>0</v>
      </c>
      <c r="F75" s="22">
        <v>0</v>
      </c>
    </row>
    <row r="76" spans="1:6" x14ac:dyDescent="0.25">
      <c r="A76" s="190"/>
      <c r="B76" s="11" t="s">
        <v>1094</v>
      </c>
      <c r="C76" s="12">
        <v>1</v>
      </c>
      <c r="D76" s="12">
        <v>1</v>
      </c>
      <c r="E76" s="12">
        <v>0</v>
      </c>
      <c r="F76" s="22">
        <v>0</v>
      </c>
    </row>
    <row r="77" spans="1:6" x14ac:dyDescent="0.25">
      <c r="A77" s="190"/>
      <c r="B77" s="11" t="s">
        <v>1095</v>
      </c>
      <c r="C77" s="12">
        <v>5</v>
      </c>
      <c r="D77" s="12">
        <v>2</v>
      </c>
      <c r="E77" s="12">
        <v>2</v>
      </c>
      <c r="F77" s="22">
        <v>0</v>
      </c>
    </row>
    <row r="78" spans="1:6" x14ac:dyDescent="0.25">
      <c r="A78" s="190"/>
      <c r="B78" s="11" t="s">
        <v>1096</v>
      </c>
      <c r="C78" s="16"/>
      <c r="D78" s="16"/>
      <c r="E78" s="16"/>
      <c r="F78" s="21"/>
    </row>
    <row r="79" spans="1:6" x14ac:dyDescent="0.25">
      <c r="A79" s="190"/>
      <c r="B79" s="11" t="s">
        <v>1097</v>
      </c>
      <c r="C79" s="12">
        <v>332</v>
      </c>
      <c r="D79" s="12">
        <v>202</v>
      </c>
      <c r="E79" s="12">
        <v>44</v>
      </c>
      <c r="F79" s="22">
        <v>96</v>
      </c>
    </row>
    <row r="80" spans="1:6" x14ac:dyDescent="0.25">
      <c r="A80" s="190"/>
      <c r="B80" s="11" t="s">
        <v>1098</v>
      </c>
      <c r="C80" s="12">
        <v>5</v>
      </c>
      <c r="D80" s="12">
        <v>1</v>
      </c>
      <c r="E80" s="12">
        <v>0</v>
      </c>
      <c r="F80" s="22">
        <v>0</v>
      </c>
    </row>
    <row r="81" spans="1:6" x14ac:dyDescent="0.25">
      <c r="A81" s="191"/>
      <c r="B81" s="11" t="s">
        <v>1099</v>
      </c>
      <c r="C81" s="16"/>
      <c r="D81" s="16"/>
      <c r="E81" s="16"/>
      <c r="F81" s="21"/>
    </row>
    <row r="82" spans="1:6" x14ac:dyDescent="0.25">
      <c r="A82" s="205" t="s">
        <v>1100</v>
      </c>
      <c r="B82" s="206"/>
      <c r="C82" s="29">
        <v>2303</v>
      </c>
      <c r="D82" s="29">
        <v>925</v>
      </c>
      <c r="E82" s="29">
        <v>165</v>
      </c>
      <c r="F82" s="29">
        <v>623</v>
      </c>
    </row>
    <row r="83" spans="1:6" x14ac:dyDescent="0.25">
      <c r="A83" s="189" t="s">
        <v>1147</v>
      </c>
      <c r="B83" s="11" t="s">
        <v>1101</v>
      </c>
      <c r="C83" s="12">
        <v>30</v>
      </c>
      <c r="D83" s="12">
        <v>0</v>
      </c>
      <c r="E83" s="12">
        <v>0</v>
      </c>
      <c r="F83" s="22">
        <v>0</v>
      </c>
    </row>
    <row r="84" spans="1:6" x14ac:dyDescent="0.25">
      <c r="A84" s="190"/>
      <c r="B84" s="11" t="s">
        <v>1102</v>
      </c>
      <c r="C84" s="12">
        <v>4</v>
      </c>
      <c r="D84" s="12">
        <v>0</v>
      </c>
      <c r="E84" s="12">
        <v>0</v>
      </c>
      <c r="F84" s="22">
        <v>0</v>
      </c>
    </row>
    <row r="85" spans="1:6" x14ac:dyDescent="0.25">
      <c r="A85" s="191"/>
      <c r="B85" s="11" t="s">
        <v>111</v>
      </c>
      <c r="C85" s="12">
        <v>12</v>
      </c>
      <c r="D85" s="12">
        <v>0</v>
      </c>
      <c r="E85" s="12">
        <v>0</v>
      </c>
      <c r="F85" s="22">
        <v>0</v>
      </c>
    </row>
    <row r="86" spans="1:6" x14ac:dyDescent="0.25">
      <c r="A86" s="205" t="s">
        <v>1148</v>
      </c>
      <c r="B86" s="206"/>
      <c r="C86" s="29">
        <v>46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WbZ0w6gtpBi0S/zIovGNnco5qo6llN9Jvz28fpgi8PZhVyIIpmS/SnctxwqbUaSxCU85WEEshjsLGJ1fQGhFJA==" saltValue="AUgNOD7gSLW4VQgANZawy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1</v>
      </c>
    </row>
    <row r="6" spans="1:3" ht="22.5" x14ac:dyDescent="0.25">
      <c r="A6" s="10" t="s">
        <v>1152</v>
      </c>
      <c r="B6" s="15"/>
      <c r="C6" s="22">
        <v>835</v>
      </c>
    </row>
    <row r="7" spans="1:3" x14ac:dyDescent="0.25">
      <c r="A7" s="10" t="s">
        <v>1153</v>
      </c>
      <c r="B7" s="15"/>
      <c r="C7" s="22">
        <v>10</v>
      </c>
    </row>
    <row r="8" spans="1:3" x14ac:dyDescent="0.25">
      <c r="A8" s="10" t="s">
        <v>1154</v>
      </c>
      <c r="B8" s="15"/>
      <c r="C8" s="21"/>
    </row>
    <row r="9" spans="1:3" x14ac:dyDescent="0.25">
      <c r="A9" s="10" t="s">
        <v>1155</v>
      </c>
      <c r="B9" s="15"/>
      <c r="C9" s="21"/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2</v>
      </c>
    </row>
    <row r="14" spans="1:3" ht="22.5" x14ac:dyDescent="0.25">
      <c r="A14" s="10" t="s">
        <v>1152</v>
      </c>
      <c r="B14" s="15"/>
      <c r="C14" s="22">
        <v>43</v>
      </c>
    </row>
    <row r="15" spans="1:3" x14ac:dyDescent="0.25">
      <c r="A15" s="10" t="s">
        <v>1157</v>
      </c>
      <c r="B15" s="15"/>
      <c r="C15" s="22">
        <v>8</v>
      </c>
    </row>
    <row r="16" spans="1:3" x14ac:dyDescent="0.25">
      <c r="A16" s="10" t="s">
        <v>1154</v>
      </c>
      <c r="B16" s="15"/>
      <c r="C16" s="21"/>
    </row>
    <row r="17" spans="1:3" x14ac:dyDescent="0.25">
      <c r="A17" s="10" t="s">
        <v>1155</v>
      </c>
      <c r="B17" s="15"/>
      <c r="C17" s="22">
        <v>3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63</v>
      </c>
    </row>
    <row r="22" spans="1:3" x14ac:dyDescent="0.25">
      <c r="A22" s="10" t="s">
        <v>1159</v>
      </c>
      <c r="B22" s="15"/>
      <c r="C22" s="22">
        <v>53</v>
      </c>
    </row>
    <row r="23" spans="1:3" ht="22.5" x14ac:dyDescent="0.25">
      <c r="A23" s="10" t="s">
        <v>1160</v>
      </c>
      <c r="B23" s="15"/>
      <c r="C23" s="22">
        <v>20</v>
      </c>
    </row>
    <row r="24" spans="1:3" x14ac:dyDescent="0.25">
      <c r="A24" s="10" t="s">
        <v>1161</v>
      </c>
      <c r="B24" s="15"/>
      <c r="C24" s="22">
        <v>10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18</v>
      </c>
    </row>
    <row r="29" spans="1:3" x14ac:dyDescent="0.25">
      <c r="A29" s="10" t="s">
        <v>1164</v>
      </c>
      <c r="B29" s="15"/>
      <c r="C29" s="22">
        <v>6</v>
      </c>
    </row>
    <row r="30" spans="1:3" x14ac:dyDescent="0.25">
      <c r="A30" s="10" t="s">
        <v>1165</v>
      </c>
      <c r="B30" s="15"/>
      <c r="C30" s="21"/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1"/>
    </row>
    <row r="35" spans="1:3" x14ac:dyDescent="0.25">
      <c r="A35" s="10" t="s">
        <v>1168</v>
      </c>
      <c r="B35" s="15"/>
      <c r="C35" s="22">
        <v>12</v>
      </c>
    </row>
    <row r="36" spans="1:3" ht="22.5" x14ac:dyDescent="0.25">
      <c r="A36" s="10" t="s">
        <v>1169</v>
      </c>
      <c r="B36" s="15"/>
      <c r="C36" s="22">
        <v>1</v>
      </c>
    </row>
    <row r="37" spans="1:3" x14ac:dyDescent="0.25">
      <c r="A37" s="17"/>
    </row>
  </sheetData>
  <sheetProtection algorithmName="SHA-512" hashValue="d7pC0nV3d9o5dRWtFgiTiaUmR5MkPLOWZWzrtfskMIhsspxJkkaNKXBwxiwZmtZL43TAbAp4xTd2NI7Hw81L9g==" saltValue="FtGCMSBrcqvg45oHVCHE3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30</v>
      </c>
    </row>
    <row r="6" spans="1:3" x14ac:dyDescent="0.25">
      <c r="A6" s="10" t="s">
        <v>1173</v>
      </c>
      <c r="B6" s="15"/>
      <c r="C6" s="22">
        <v>53</v>
      </c>
    </row>
    <row r="7" spans="1:3" x14ac:dyDescent="0.25">
      <c r="A7" s="10" t="s">
        <v>1174</v>
      </c>
      <c r="B7" s="15"/>
      <c r="C7" s="22">
        <v>45</v>
      </c>
    </row>
    <row r="8" spans="1:3" x14ac:dyDescent="0.25">
      <c r="A8" s="10" t="s">
        <v>1175</v>
      </c>
      <c r="B8" s="15"/>
      <c r="C8" s="22">
        <v>37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14</v>
      </c>
    </row>
    <row r="15" spans="1:3" x14ac:dyDescent="0.25">
      <c r="A15" s="10" t="s">
        <v>1180</v>
      </c>
      <c r="B15" s="15"/>
      <c r="C15" s="22">
        <v>14</v>
      </c>
    </row>
    <row r="16" spans="1:3" x14ac:dyDescent="0.25">
      <c r="A16" s="10" t="s">
        <v>1181</v>
      </c>
      <c r="B16" s="15"/>
      <c r="C16" s="22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25</v>
      </c>
    </row>
    <row r="21" spans="1:3" x14ac:dyDescent="0.25">
      <c r="A21" s="10" t="s">
        <v>1184</v>
      </c>
      <c r="B21" s="15"/>
      <c r="C21" s="22">
        <v>8</v>
      </c>
    </row>
    <row r="22" spans="1:3" x14ac:dyDescent="0.25">
      <c r="A22" s="10" t="s">
        <v>1185</v>
      </c>
      <c r="B22" s="15"/>
      <c r="C22" s="22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0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0</v>
      </c>
    </row>
    <row r="30" spans="1:3" x14ac:dyDescent="0.25">
      <c r="A30" s="10" t="s">
        <v>1191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0</v>
      </c>
    </row>
    <row r="35" spans="1:3" x14ac:dyDescent="0.25">
      <c r="A35" s="10" t="s">
        <v>1194</v>
      </c>
      <c r="B35" s="15"/>
      <c r="C35" s="22">
        <v>0</v>
      </c>
    </row>
    <row r="36" spans="1:3" x14ac:dyDescent="0.25">
      <c r="A36" s="10" t="s">
        <v>1195</v>
      </c>
      <c r="B36" s="15"/>
      <c r="C36" s="22">
        <v>1</v>
      </c>
    </row>
    <row r="37" spans="1:3" x14ac:dyDescent="0.25">
      <c r="A37" s="10" t="s">
        <v>1113</v>
      </c>
      <c r="B37" s="15"/>
      <c r="C37" s="22">
        <v>0</v>
      </c>
    </row>
    <row r="38" spans="1:3" x14ac:dyDescent="0.25">
      <c r="A38" s="10" t="s">
        <v>1196</v>
      </c>
      <c r="B38" s="15"/>
      <c r="C38" s="22">
        <v>0</v>
      </c>
    </row>
    <row r="39" spans="1:3" x14ac:dyDescent="0.25">
      <c r="A39" s="10" t="s">
        <v>1197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16</v>
      </c>
    </row>
    <row r="46" spans="1:3" x14ac:dyDescent="0.25">
      <c r="A46" s="10" t="s">
        <v>1113</v>
      </c>
      <c r="B46" s="15"/>
      <c r="C46" s="22">
        <v>1</v>
      </c>
    </row>
    <row r="47" spans="1:3" x14ac:dyDescent="0.25">
      <c r="A47" s="10" t="s">
        <v>1196</v>
      </c>
      <c r="B47" s="15"/>
      <c r="C47" s="22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16</v>
      </c>
    </row>
    <row r="54" spans="1:3" x14ac:dyDescent="0.25">
      <c r="A54" s="10" t="s">
        <v>1113</v>
      </c>
      <c r="B54" s="15"/>
      <c r="C54" s="22">
        <v>0</v>
      </c>
    </row>
    <row r="55" spans="1:3" x14ac:dyDescent="0.25">
      <c r="A55" s="10" t="s">
        <v>1196</v>
      </c>
      <c r="B55" s="15"/>
      <c r="C55" s="22">
        <v>2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1</v>
      </c>
    </row>
    <row r="62" spans="1:3" x14ac:dyDescent="0.25">
      <c r="A62" s="10" t="s">
        <v>1113</v>
      </c>
      <c r="B62" s="15"/>
      <c r="C62" s="22">
        <v>1</v>
      </c>
    </row>
    <row r="63" spans="1:3" x14ac:dyDescent="0.25">
      <c r="A63" s="10" t="s">
        <v>1196</v>
      </c>
      <c r="B63" s="15"/>
      <c r="C63" s="22">
        <v>1</v>
      </c>
    </row>
    <row r="64" spans="1:3" x14ac:dyDescent="0.25">
      <c r="A64" s="17"/>
    </row>
  </sheetData>
  <sheetProtection algorithmName="SHA-512" hashValue="ket9OlaHxNd2ssCB3DkwZfs/wa7ugOspy8MPP+mSQjopqFd+LTb6bfWgtPUSkiSiu+hUydP3Evz7N6Uqod2sTg==" saltValue="lt1MjEM6FVng6v65yDAn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191</v>
      </c>
      <c r="D4" s="29">
        <v>264</v>
      </c>
      <c r="E4" s="30">
        <v>-1</v>
      </c>
      <c r="F4" s="29">
        <v>903</v>
      </c>
      <c r="G4" s="29">
        <v>631</v>
      </c>
      <c r="H4" s="29">
        <v>126</v>
      </c>
      <c r="I4" s="29">
        <v>73</v>
      </c>
      <c r="J4" s="29">
        <v>0</v>
      </c>
      <c r="K4" s="29">
        <v>0</v>
      </c>
      <c r="L4" s="29">
        <v>0</v>
      </c>
      <c r="M4" s="29">
        <v>0</v>
      </c>
      <c r="N4" s="29">
        <v>49</v>
      </c>
      <c r="O4" s="29">
        <v>0</v>
      </c>
      <c r="P4" s="29">
        <v>881</v>
      </c>
    </row>
    <row r="5" spans="1:16" ht="45" x14ac:dyDescent="0.25">
      <c r="A5" s="35" t="s">
        <v>646</v>
      </c>
      <c r="B5" s="35" t="s">
        <v>647</v>
      </c>
      <c r="C5" s="12">
        <v>3</v>
      </c>
      <c r="D5" s="12">
        <v>2</v>
      </c>
      <c r="E5" s="28">
        <v>0</v>
      </c>
      <c r="F5" s="12">
        <v>2</v>
      </c>
      <c r="G5" s="12">
        <v>3</v>
      </c>
      <c r="H5" s="12">
        <v>0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2</v>
      </c>
    </row>
    <row r="6" spans="1:16" ht="33.75" x14ac:dyDescent="0.25">
      <c r="A6" s="35" t="s">
        <v>648</v>
      </c>
      <c r="B6" s="35" t="s">
        <v>649</v>
      </c>
      <c r="C6" s="12">
        <v>84</v>
      </c>
      <c r="D6" s="12">
        <v>132</v>
      </c>
      <c r="E6" s="28">
        <v>-1</v>
      </c>
      <c r="F6" s="12">
        <v>463</v>
      </c>
      <c r="G6" s="12">
        <v>335</v>
      </c>
      <c r="H6" s="12">
        <v>58</v>
      </c>
      <c r="I6" s="12">
        <v>20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2">
        <v>417</v>
      </c>
    </row>
    <row r="7" spans="1:16" ht="22.5" x14ac:dyDescent="0.25">
      <c r="A7" s="35" t="s">
        <v>650</v>
      </c>
      <c r="B7" s="35" t="s">
        <v>651</v>
      </c>
      <c r="C7" s="12">
        <v>15</v>
      </c>
      <c r="D7" s="12">
        <v>23</v>
      </c>
      <c r="E7" s="28">
        <v>-1</v>
      </c>
      <c r="F7" s="12">
        <v>8</v>
      </c>
      <c r="G7" s="12">
        <v>9</v>
      </c>
      <c r="H7" s="12">
        <v>10</v>
      </c>
      <c r="I7" s="12">
        <v>5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21</v>
      </c>
    </row>
    <row r="8" spans="1:16" ht="33.75" x14ac:dyDescent="0.25">
      <c r="A8" s="35" t="s">
        <v>652</v>
      </c>
      <c r="B8" s="35" t="s">
        <v>653</v>
      </c>
      <c r="C8" s="12">
        <v>1</v>
      </c>
      <c r="D8" s="12">
        <v>4</v>
      </c>
      <c r="E8" s="28">
        <v>-1</v>
      </c>
      <c r="F8" s="12">
        <v>0</v>
      </c>
      <c r="G8" s="12">
        <v>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1</v>
      </c>
      <c r="D9" s="12">
        <v>4</v>
      </c>
      <c r="E9" s="28">
        <v>-1</v>
      </c>
      <c r="F9" s="12">
        <v>7</v>
      </c>
      <c r="G9" s="12">
        <v>4</v>
      </c>
      <c r="H9" s="12">
        <v>0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20</v>
      </c>
    </row>
    <row r="10" spans="1:16" ht="22.5" x14ac:dyDescent="0.25">
      <c r="A10" s="35" t="s">
        <v>656</v>
      </c>
      <c r="B10" s="35" t="s">
        <v>657</v>
      </c>
      <c r="C10" s="12">
        <v>85</v>
      </c>
      <c r="D10" s="12">
        <v>99</v>
      </c>
      <c r="E10" s="28">
        <v>-1</v>
      </c>
      <c r="F10" s="12">
        <v>423</v>
      </c>
      <c r="G10" s="12">
        <v>279</v>
      </c>
      <c r="H10" s="12">
        <v>58</v>
      </c>
      <c r="I10" s="12">
        <v>44</v>
      </c>
      <c r="J10" s="12">
        <v>0</v>
      </c>
      <c r="K10" s="12">
        <v>0</v>
      </c>
      <c r="L10" s="12">
        <v>0</v>
      </c>
      <c r="M10" s="12">
        <v>0</v>
      </c>
      <c r="N10" s="12">
        <v>48</v>
      </c>
      <c r="O10" s="12">
        <v>0</v>
      </c>
      <c r="P10" s="22">
        <v>421</v>
      </c>
    </row>
    <row r="11" spans="1:16" ht="45" x14ac:dyDescent="0.25">
      <c r="A11" s="35" t="s">
        <v>658</v>
      </c>
      <c r="B11" s="35" t="s">
        <v>659</v>
      </c>
      <c r="C11" s="12">
        <v>2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AYQ/+j+HXPS0cKGW40+NcM+mNQUlH833tJhONgKHizCkI1iFp2d9OTNnxZRr/O7W16gCW87WccIUyKnEZmNcHw==" saltValue="RcDsk6MpgVdi8p0TrsqC2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2025-05-27T12:23:30Z</dcterms:created>
  <dcterms:modified xsi:type="dcterms:W3CDTF">2025-06-24T08:45:41Z</dcterms:modified>
</cp:coreProperties>
</file>