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drawings/drawing19.xml" ContentType="application/vnd.openxmlformats-officedocument.drawingml.chartshapes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1.xml" ContentType="application/vnd.openxmlformats-officedocument.drawing+xml"/>
  <Override PartName="/xl/charts/chart46.xml" ContentType="application/vnd.openxmlformats-officedocument.drawingml.chart+xml"/>
  <Override PartName="/xl/drawings/drawing22.xml" ContentType="application/vnd.openxmlformats-officedocument.drawingml.chartshapes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72" documentId="13_ncr:1_{7103EC30-D7CE-4E1B-93EB-5CC5B804475A}" xr6:coauthVersionLast="47" xr6:coauthVersionMax="47" xr10:uidLastSave="{F02B3DC4-88B5-4EAB-BF88-2078659F9355}"/>
  <workbookProtection workbookAlgorithmName="SHA-512" workbookHashValue="iJtVp882RPw/9WBC9h5fyJZsKalm16fYEH8/kggdcbjpMJMfJ6Kh3e6dUFe0YBDwPzZJjr2MMQmqdXOMr8iWpA==" workbookSaltValue="g0JTah3/uNG5yPnQzAdPKg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 l="1"/>
  <c r="E82" i="16"/>
  <c r="D82" i="16"/>
  <c r="E43" i="16"/>
  <c r="J43" i="16"/>
  <c r="L43" i="16"/>
  <c r="K43" i="16"/>
  <c r="F43" i="16"/>
  <c r="G43" i="16"/>
  <c r="I43" i="16"/>
  <c r="D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C124B55-04B2-43D4-B635-3D8212A4DE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70B7DE2-1DB4-419E-BCFA-AE5FDE0E78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8ABCD31-2725-41C5-8711-D88F20E9FA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7D71866-C86A-4170-9895-36D666C7FA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A9B28C6-B464-47D8-B686-9DF898BC27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0C1584C-3720-47D5-A4AC-F1E0D1D04D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8CFA174-D0BC-4069-8CAA-8AE8CFBD58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5346207-2CA3-4D83-9B4B-1201DB8839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612987A-61C6-4DCB-A269-898317AF3E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83A6942-D351-4C03-AAFD-BB0376FACF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83D767B-2BE9-4DE5-BA42-1A8418CC3D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51E0D61-2144-410B-B613-7471DA78B4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A62C7A0-1FDF-4EFD-A01A-7AD4CECED4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298C3AA-54CB-405F-B2F0-AEFBD10895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C7376D5-518F-4199-8996-2145CCAF0B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A107D05-5EC4-47EF-ACA3-BFB3D30C38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73EA984-16F5-4148-B122-D34EB33C9F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326E263-5C0D-4B6A-9701-3EDA99B021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2A21386-A5C0-4BEC-82D7-0BCF7B998A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606F5C-F4F8-4CC0-8909-3D323C56FF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A2806BD-382D-4272-8408-DF8551F115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79B390A-2323-484E-A923-8ECDCB8F93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B23DB09-9BFE-4E9E-8C2D-EECAD11BF4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06E5E1F-7505-4C21-9DA2-CB1975BCAB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30283F8-E9D3-4E28-8505-CB94FE58C0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AF190A2-B75A-4A28-9224-F5B7B03C7C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45A86F0-27A0-4CEA-B9C9-AE7E9AFA1B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EFB63BF-896B-4375-9D22-455E980A29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EFEA7DD-CFB2-489C-B07C-3DD856DB23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46C8271-31EF-4B18-89ED-655F11144F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B01D1F4-80B6-4C8F-9C45-553EB43114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7293FD3-B351-46CC-B751-237A483D5E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<sst xmlns="http://schemas.openxmlformats.org/spreadsheetml/2006/main" count="2860" uniqueCount="1849">
  <si>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</si>
  <si>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</si>
  <si>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</si>
  <si>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</si>
  <si>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</si>
  <si>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</si>
  <si>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</si>
  <si>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Ávila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</si>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</sst>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007FAF3D-8BFD-4F07-ABAE-593199CC47FE}"/>
    <cellStyle name="Normal" xfId="0" builtinId="0"/>
    <cellStyle name="Normal 2" xfId="1" xr:uid="{29653733-608F-4F31-BAD1-C58C6E468450}"/>
    <cellStyle name="Normal 3" xfId="3" xr:uid="{D494275E-7ABB-4670-B0A2-7B4975B3F15D}"/>
    <cellStyle name="Normal 3 2" xfId="4" xr:uid="{EA18E3CA-6B0A-4364-AF05-B669447AE5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F3-4BF5-8FF8-48C4BB9E5F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F3-4BF5-8FF8-48C4BB9E5F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958</c:v>
                </c:pt>
                <c:pt idx="1">
                  <c:v>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3-4BF5-8FF8-48C4BB9E5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6C-4E50-ABFB-16BD94ABBA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6C-4E50-ABFB-16BD94ABBA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6C-4E50-ABFB-16BD94ABBAB0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</c:v>
                </c:pt>
                <c:pt idx="1">
                  <c:v>125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6C-4E50-ABFB-16BD94ABB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48-45D8-B459-7974EF95E6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48-45D8-B459-7974EF95E64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48-45D8-B459-7974EF95E6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48-45D8-B459-7974EF95E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50-4625-991B-869B8472A4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50-4625-991B-869B8472A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1007</c:v>
                </c:pt>
                <c:pt idx="1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50-4625-991B-869B8472A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272</c:v>
              </c:pt>
              <c:pt idx="1">
                <c:v>604</c:v>
              </c:pt>
              <c:pt idx="2">
                <c:v>10</c:v>
              </c:pt>
              <c:pt idx="3">
                <c:v>1</c:v>
              </c:pt>
              <c:pt idx="4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F934-4C0E-8713-16B610647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245</c:v>
              </c:pt>
              <c:pt idx="1">
                <c:v>473</c:v>
              </c:pt>
              <c:pt idx="2">
                <c:v>11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70B-4925-80C7-48B23D99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Aux!$B$2:$B$4</c:f>
              <c:strCache>
                <c:ptCount val="3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5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4131-49B1-B06A-992446B9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21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422-4097-8F16-CB46AF87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356</c:v>
              </c:pt>
              <c:pt idx="1">
                <c:v>3</c:v>
              </c:pt>
              <c:pt idx="2">
                <c:v>74</c:v>
              </c:pt>
              <c:pt idx="3">
                <c:v>6</c:v>
              </c:pt>
              <c:pt idx="4">
                <c:v>5</c:v>
              </c:pt>
              <c:pt idx="5">
                <c:v>9</c:v>
              </c:pt>
              <c:pt idx="6">
                <c:v>14</c:v>
              </c:pt>
              <c:pt idx="7">
                <c:v>4</c:v>
              </c:pt>
              <c:pt idx="8">
                <c:v>63</c:v>
              </c:pt>
              <c:pt idx="9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B4A9-4AE0-8963-C0CBE636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44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5B30-4C04-9AC4-92B0711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2270</c:v>
              </c:pt>
              <c:pt idx="1">
                <c:v>570</c:v>
              </c:pt>
              <c:pt idx="2">
                <c:v>282</c:v>
              </c:pt>
              <c:pt idx="3">
                <c:v>203</c:v>
              </c:pt>
              <c:pt idx="4">
                <c:v>1221</c:v>
              </c:pt>
              <c:pt idx="5">
                <c:v>171</c:v>
              </c:pt>
              <c:pt idx="6">
                <c:v>705</c:v>
              </c:pt>
              <c:pt idx="7">
                <c:v>573</c:v>
              </c:pt>
            </c:numLit>
          </c:val>
          <c:extLst>
            <c:ext xmlns:c16="http://schemas.microsoft.com/office/drawing/2014/chart" uri="{C3380CC4-5D6E-409C-BE32-E72D297353CC}">
              <c16:uniqueId val="{00000000-2301-46D0-A3D3-62F20C602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7A-4DF7-9014-2CA42FB6EA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7A-4DF7-9014-2CA42FB6EA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7A-4DF7-9014-2CA42FB6EA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</c:v>
                </c:pt>
                <c:pt idx="1">
                  <c:v>10</c:v>
                </c:pt>
                <c:pt idx="2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7A-4DF7-9014-2CA42FB6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217</c:v>
              </c:pt>
              <c:pt idx="1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5F11-4831-9328-748D57136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Aux!$H$2:$H$5</c:f>
              <c:strCache>
                <c:ptCount val="4"/>
                <c:pt idx="0">
                  <c:v>Drogas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124</c:v>
              </c:pt>
              <c:pt idx="2">
                <c:v>29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4572-4A9C-965D-C83157923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81</c:v>
              </c:pt>
              <c:pt idx="1">
                <c:v>131</c:v>
              </c:pt>
              <c:pt idx="2">
                <c:v>206</c:v>
              </c:pt>
              <c:pt idx="3">
                <c:v>52</c:v>
              </c:pt>
              <c:pt idx="4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6753-4811-9EDE-33FCF6C48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82</c:v>
              </c:pt>
              <c:pt idx="1">
                <c:v>120</c:v>
              </c:pt>
              <c:pt idx="2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0-62DB-4A7E-9A2F-10FEFA0A5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Libertad sexual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CC-488F-8338-026E29A78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Libertad sexual</c:v>
                </c:pt>
                <c:pt idx="1">
                  <c:v>Derechos extranjeros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9F2-4F49-B062-37E4FAA58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270-48DA-93B4-1FFC973F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78-4039-8716-3C21E6645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017B-4CB8-B160-10923AB9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2AB-449C-971B-46EC2055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97-442C-A4F0-365BBD830C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97-442C-A4F0-365BBD830CC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7-442C-A4F0-365BBD830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97-442C-A4F0-365BBD830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63</c:v>
              </c:pt>
              <c:pt idx="1">
                <c:v>55</c:v>
              </c:pt>
              <c:pt idx="2">
                <c:v>105</c:v>
              </c:pt>
              <c:pt idx="3">
                <c:v>174</c:v>
              </c:pt>
              <c:pt idx="4">
                <c:v>62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D8FB-4114-A64B-583362AD3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A3-4356-8F18-E06DEDEE41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A3-4356-8F18-E06DEDEE41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A3-4356-8F18-E06DEDEE41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CA3-4356-8F18-E06DEDEE416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3-4356-8F18-E06DEDEE416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3-4356-8F18-E06DEDEE41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3-4356-8F18-E06DEDEE41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1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3-4356-8F18-E06DEDEE4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26870587964772702"/>
          <c:h val="0.217028244025839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A9-47C4-BD4A-665B20F8FF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A9-47C4-BD4A-665B20F8FF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A9-47C4-BD4A-665B20F8FF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A9-47C4-BD4A-665B20F8FF7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A9-47C4-BD4A-665B20F8FF7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9-47C4-BD4A-665B20F8FF7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9-47C4-BD4A-665B20F8FF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9-47C4-BD4A-665B20F8FF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9-47C4-BD4A-665B20F8F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General</c:formatCode>
                <c:ptCount val="5"/>
                <c:pt idx="0" formatCode="#,##0">
                  <c:v>2</c:v>
                </c:pt>
                <c:pt idx="2" formatCode="#,##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9-47C4-BD4A-665B20F8F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0834198223839708"/>
          <c:y val="0.46082175016675697"/>
          <c:w val="0.34304735210032311"/>
          <c:h val="0.29451167464626588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235</c:v>
                </c:pt>
                <c:pt idx="1">
                  <c:v>11</c:v>
                </c:pt>
                <c:pt idx="2">
                  <c:v>40</c:v>
                </c:pt>
                <c:pt idx="3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9-4CD3-A645-1FDB16E6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15</c:v>
                </c:pt>
                <c:pt idx="1">
                  <c:v>167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9-4D64-ACBF-2C07E574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127</c:v>
                </c:pt>
                <c:pt idx="1">
                  <c:v>2</c:v>
                </c:pt>
                <c:pt idx="2">
                  <c:v>26</c:v>
                </c:pt>
                <c:pt idx="3">
                  <c:v>46</c:v>
                </c:pt>
                <c:pt idx="4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1-44BA-9911-D34E934BF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34</c:v>
                </c:pt>
                <c:pt idx="1">
                  <c:v>38</c:v>
                </c:pt>
                <c:pt idx="2">
                  <c:v>13</c:v>
                </c:pt>
                <c:pt idx="3">
                  <c:v>7</c:v>
                </c:pt>
                <c:pt idx="4">
                  <c:v>74</c:v>
                </c:pt>
                <c:pt idx="5">
                  <c:v>166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3-4C8F-8A2C-D4B66BAAD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1-4C2C-B8FF-C0F58733A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9</c:v>
              </c:pt>
              <c:pt idx="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1067-4442-AC54-0465FEA66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2</c:v>
              </c:pt>
              <c:pt idx="2">
                <c:v>13</c:v>
              </c:pt>
              <c:pt idx="3">
                <c:v>24</c:v>
              </c:pt>
              <c:pt idx="4">
                <c:v>10</c:v>
              </c:pt>
              <c:pt idx="5">
                <c:v>7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9F-460A-9496-C6BA588D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1E-440F-9771-9F34D04BA5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1E-440F-9771-9F34D04BA5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307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1E-440F-9771-9F34D04BA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Contra la integridad moral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38</c:v>
              </c:pt>
              <c:pt idx="1">
                <c:v>3</c:v>
              </c:pt>
              <c:pt idx="2">
                <c:v>8</c:v>
              </c:pt>
              <c:pt idx="3">
                <c:v>19</c:v>
              </c:pt>
              <c:pt idx="4">
                <c:v>8</c:v>
              </c:pt>
              <c:pt idx="5">
                <c:v>26</c:v>
              </c:pt>
              <c:pt idx="6">
                <c:v>20</c:v>
              </c:pt>
              <c:pt idx="7">
                <c:v>3</c:v>
              </c:pt>
              <c:pt idx="8">
                <c:v>14</c:v>
              </c:pt>
              <c:pt idx="9">
                <c:v>6</c:v>
              </c:pt>
              <c:pt idx="10">
                <c:v>3</c:v>
              </c:pt>
              <c:pt idx="11">
                <c:v>2</c:v>
              </c:pt>
              <c:pt idx="12">
                <c:v>8</c:v>
              </c:pt>
              <c:pt idx="13">
                <c:v>28</c:v>
              </c:pt>
              <c:pt idx="14">
                <c:v>2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EF3-4E14-BBDB-5031351FC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43-4423-9D87-281BCF1679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43-4423-9D87-281BCF1679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3-4423-9D87-281BCF16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93-4C6A-91C6-8C2C705726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93-4C6A-91C6-8C2C705726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93-4C6A-91C6-8C2C705726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93-4C6A-91C6-8C2C705726B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93-4C6A-91C6-8C2C705726B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93-4C6A-91C6-8C2C705726B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93-4C6A-91C6-8C2C705726B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823776685142376"/>
          <c:y val="0.69889839088923666"/>
          <c:w val="0.69690059234398982"/>
          <c:h val="8.3248261608106638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72</c:v>
              </c:pt>
              <c:pt idx="1">
                <c:v>19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5D1-4FD6-8B92-1958C7EC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5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7DB-4DD6-9300-5C84D4E8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Aux!$R$2:$R$5</c:f>
              <c:strCache>
                <c:ptCount val="4"/>
                <c:pt idx="0">
                  <c:v>Ex Cónyuge</c:v>
                </c:pt>
                <c:pt idx="1">
                  <c:v>Pareja de Hecho</c:v>
                </c:pt>
                <c:pt idx="2">
                  <c:v>Hijos</c:v>
                </c:pt>
                <c:pt idx="3">
                  <c:v>Nietos y otros descendientes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0B-4092-A57E-BFC5258B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1D-426C-A5E5-B13091EE4C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1D-426C-A5E5-B13091EE4C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D-426C-A5E5-B13091EE4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82-4566-B162-3916E4783C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82-4566-B162-3916E4783C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82-4566-B162-3916E4783C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82-4566-B162-3916E4783CE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2-4566-B162-3916E4783C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59</c:v>
                </c:pt>
                <c:pt idx="1">
                  <c:v>45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82-4566-B162-3916E4783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274</c:v>
              </c:pt>
              <c:pt idx="1">
                <c:v>20</c:v>
              </c:pt>
              <c:pt idx="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CD0D-49E8-9F92-37789F14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9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B978-48B0-8D66-B060E2C9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04-4585-9802-9CCBBD9800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04-4585-9802-9CCBBD980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268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04-4585-9802-9CCBBD980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B9-4541-BDCD-34C3FA078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DA27-4104-B94E-A6B48D01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DBA7-45E9-8B61-23EA6ADD9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22-4B70-B49F-2575FD8B3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</c:v>
              </c:pt>
              <c:pt idx="1">
                <c:v>7</c:v>
              </c:pt>
              <c:pt idx="2">
                <c:v>7</c:v>
              </c:pt>
              <c:pt idx="3">
                <c:v>39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B44-4F24-BEE1-26474713C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107</c:v>
              </c:pt>
              <c:pt idx="1">
                <c:v>2</c:v>
              </c:pt>
              <c:pt idx="2">
                <c:v>5</c:v>
              </c:pt>
              <c:pt idx="3">
                <c:v>102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8B-4104-A5F1-2090AB982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46</c:v>
              </c:pt>
              <c:pt idx="2">
                <c:v>2</c:v>
              </c:pt>
              <c:pt idx="3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1B21-4821-AC86-499273FA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2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5282-442C-AFE3-0DC5D848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77-4205-8F78-7A4B3FE421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77-4205-8F78-7A4B3FE4215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77-4205-8F78-7A4B3FE42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7-4205-8F78-7A4B3FE4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23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F8-4461-8073-355457E99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72</c:v>
              </c:pt>
              <c:pt idx="2">
                <c:v>3</c:v>
              </c:pt>
              <c:pt idx="3">
                <c:v>1</c:v>
              </c:pt>
              <c:pt idx="4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674D-4A64-9982-AC0770E71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7BC-4B12-81D2-F79BCAE2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56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F34E-471B-9A01-1B5F64F39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Patrimonio histórico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E9F3-47D2-9F1C-CAEEB1DB4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79A2-416E-837A-6D54756EF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FF-4C11-BB97-D08BCE3A3C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FF-4C11-BB97-D08BCE3A3C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F-4C11-BB97-D08BCE3A3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D4-4CF9-8DA9-109BAD4175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D4-4CF9-8DA9-109BAD4175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D4-4CF9-8DA9-109BAD4175B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D4-4CF9-8DA9-109BAD4175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D4-4CF9-8DA9-109BAD4175B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4-4CF9-8DA9-109BAD41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D0-4B85-8AEE-FC85EF29EB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D0-4B85-8AEE-FC85EF29EB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117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0-4B85-8AEE-FC85EF29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C628A68-90B0-4456-8667-225B7E959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EE20A886-6505-4641-8DD4-DEF243126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30365DF-29FC-4730-A6F4-AF9F74C76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33B1F3F-9DEE-4E49-94B9-A32AA6FDC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4B8BE83-86F4-4899-99BD-37308F31B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12CE413-D88A-48EC-BE19-CBB5CBFB9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8A7326C-8346-45FF-8A89-FD6C82013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40DDB28-B470-4D57-987C-BD50ED1A3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70937D9-CF91-4019-9E92-6C5BAAB51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B7017DD-0022-4B83-B73D-F67A947E7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82</xdr:col>
      <xdr:colOff>266700</xdr:colOff>
      <xdr:row>6</xdr:row>
      <xdr:rowOff>133350</xdr:rowOff>
    </xdr:from>
    <xdr:to>
      <xdr:col>86</xdr:col>
      <xdr:colOff>745490</xdr:colOff>
      <xdr:row>16</xdr:row>
      <xdr:rowOff>34290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67A7C68-B66C-4598-8981-2C7C078FD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D990BAF-BBCF-4167-A02D-2DDECE078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AA9FB37-D8AD-B244-6589-16F8BA409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317500</xdr:colOff>
      <xdr:row>6</xdr:row>
      <xdr:rowOff>101600</xdr:rowOff>
    </xdr:from>
    <xdr:to>
      <xdr:col>21</xdr:col>
      <xdr:colOff>571500</xdr:colOff>
      <xdr:row>17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118632F-A9CD-4B95-F508-29A463E2B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139700</xdr:colOff>
      <xdr:row>8</xdr:row>
      <xdr:rowOff>38100</xdr:rowOff>
    </xdr:from>
    <xdr:to>
      <xdr:col>54</xdr:col>
      <xdr:colOff>114300</xdr:colOff>
      <xdr:row>17</xdr:row>
      <xdr:rowOff>82550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1ECFBA1-0287-E74D-71CE-7732B1E8F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508000</xdr:colOff>
      <xdr:row>7</xdr:row>
      <xdr:rowOff>38100</xdr:rowOff>
    </xdr:from>
    <xdr:to>
      <xdr:col>60</xdr:col>
      <xdr:colOff>203200</xdr:colOff>
      <xdr:row>16</xdr:row>
      <xdr:rowOff>82550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62DC8EDE-53BE-493C-744C-AB94737DC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488950</xdr:colOff>
      <xdr:row>8</xdr:row>
      <xdr:rowOff>69850</xdr:rowOff>
    </xdr:from>
    <xdr:to>
      <xdr:col>72</xdr:col>
      <xdr:colOff>419100</xdr:colOff>
      <xdr:row>19</xdr:row>
      <xdr:rowOff>38100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84EE471-B58E-13E4-7DED-402897734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60</xdr:col>
      <xdr:colOff>698500</xdr:colOff>
      <xdr:row>22</xdr:row>
      <xdr:rowOff>146050</xdr:rowOff>
    </xdr:from>
    <xdr:to>
      <xdr:col>70</xdr:col>
      <xdr:colOff>406400</xdr:colOff>
      <xdr:row>35</xdr:row>
      <xdr:rowOff>57150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B1ADFBD-9709-9882-A061-DD20EB1D8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1C1A023-D9C3-C878-7F11-B3331314D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E023DB9-B2D4-5B6F-D526-1F2EB3C1B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63500</xdr:colOff>
      <xdr:row>2</xdr:row>
      <xdr:rowOff>133350</xdr:rowOff>
    </xdr:from>
    <xdr:to>
      <xdr:col>14</xdr:col>
      <xdr:colOff>2997200</xdr:colOff>
      <xdr:row>20</xdr:row>
      <xdr:rowOff>6350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6ABE06B-2F14-0360-3E52-925F82C2D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209550</xdr:colOff>
      <xdr:row>2</xdr:row>
      <xdr:rowOff>88900</xdr:rowOff>
    </xdr:from>
    <xdr:to>
      <xdr:col>19</xdr:col>
      <xdr:colOff>3143250</xdr:colOff>
      <xdr:row>19</xdr:row>
      <xdr:rowOff>107950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6372802-FD73-63A7-4D4E-558089BBC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171450</xdr:colOff>
      <xdr:row>2</xdr:row>
      <xdr:rowOff>88900</xdr:rowOff>
    </xdr:from>
    <xdr:to>
      <xdr:col>24</xdr:col>
      <xdr:colOff>3105150</xdr:colOff>
      <xdr:row>19</xdr:row>
      <xdr:rowOff>107950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BDD51ED-58A9-485E-6277-B07650314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342900</xdr:colOff>
      <xdr:row>2</xdr:row>
      <xdr:rowOff>88900</xdr:rowOff>
    </xdr:from>
    <xdr:to>
      <xdr:col>29</xdr:col>
      <xdr:colOff>3276600</xdr:colOff>
      <xdr:row>19</xdr:row>
      <xdr:rowOff>107950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1D04CB5-262A-4FF4-C0F9-31BDA689A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12700</xdr:colOff>
      <xdr:row>2</xdr:row>
      <xdr:rowOff>76200</xdr:rowOff>
    </xdr:from>
    <xdr:to>
      <xdr:col>34</xdr:col>
      <xdr:colOff>2946400</xdr:colOff>
      <xdr:row>19</xdr:row>
      <xdr:rowOff>95250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B515A0B-BE33-6DB9-4B77-784E68B2B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31750</xdr:colOff>
      <xdr:row>2</xdr:row>
      <xdr:rowOff>69850</xdr:rowOff>
    </xdr:from>
    <xdr:to>
      <xdr:col>39</xdr:col>
      <xdr:colOff>2965450</xdr:colOff>
      <xdr:row>19</xdr:row>
      <xdr:rowOff>88900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E1A2D6F-97A4-33DB-EA70-649AC4D8B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165100</xdr:colOff>
      <xdr:row>2</xdr:row>
      <xdr:rowOff>44450</xdr:rowOff>
    </xdr:from>
    <xdr:to>
      <xdr:col>44</xdr:col>
      <xdr:colOff>2921000</xdr:colOff>
      <xdr:row>19</xdr:row>
      <xdr:rowOff>63500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DC70B7A-9772-7DD5-4D3B-E2E925BF5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44450</xdr:colOff>
      <xdr:row>2</xdr:row>
      <xdr:rowOff>88900</xdr:rowOff>
    </xdr:from>
    <xdr:to>
      <xdr:col>49</xdr:col>
      <xdr:colOff>2800350</xdr:colOff>
      <xdr:row>19</xdr:row>
      <xdr:rowOff>107950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3CE5D46-0393-CBDF-450F-80DEEDA7E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171450</xdr:colOff>
      <xdr:row>2</xdr:row>
      <xdr:rowOff>57150</xdr:rowOff>
    </xdr:from>
    <xdr:to>
      <xdr:col>54</xdr:col>
      <xdr:colOff>3105150</xdr:colOff>
      <xdr:row>19</xdr:row>
      <xdr:rowOff>76200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FCD1BF0-5702-792E-CBB5-8E2452502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190500</xdr:colOff>
      <xdr:row>3</xdr:row>
      <xdr:rowOff>19050</xdr:rowOff>
    </xdr:from>
    <xdr:to>
      <xdr:col>59</xdr:col>
      <xdr:colOff>3124200</xdr:colOff>
      <xdr:row>20</xdr:row>
      <xdr:rowOff>38100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0022E32-99AC-05AA-5709-C395F5055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B8800-2D4B-42E2-86A2-D03D17D64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9EEE7A-73D3-4B19-8568-C1CD9CE5D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0B2B6E-E478-4BC4-BC5F-CAD14CA52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56A1B14-C0F9-4B9A-BD9E-BB15367B1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F08AFC8-0AEF-401E-901E-6AC6FB46E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492F453-F6B8-4911-AC1E-2108BC75B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BC2E57-8EE4-4FB3-89C6-D085B29B7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154132</xdr:colOff>
      <xdr:row>8</xdr:row>
      <xdr:rowOff>207818</xdr:rowOff>
    </xdr:from>
    <xdr:to>
      <xdr:col>15</xdr:col>
      <xdr:colOff>352137</xdr:colOff>
      <xdr:row>18</xdr:row>
      <xdr:rowOff>157019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43FFFCD0-1133-AE77-A6BB-7D294624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823768</xdr:colOff>
      <xdr:row>6</xdr:row>
      <xdr:rowOff>388505</xdr:rowOff>
    </xdr:from>
    <xdr:to>
      <xdr:col>29</xdr:col>
      <xdr:colOff>421409</xdr:colOff>
      <xdr:row>26</xdr:row>
      <xdr:rowOff>128155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C25DBBF5-7513-E0D5-0892-38518E05B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244764</xdr:colOff>
      <xdr:row>11</xdr:row>
      <xdr:rowOff>168564</xdr:rowOff>
    </xdr:from>
    <xdr:to>
      <xdr:col>43</xdr:col>
      <xdr:colOff>669059</xdr:colOff>
      <xdr:row>35</xdr:row>
      <xdr:rowOff>99291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49CB8FC8-83AA-4AB4-28E8-5349AE86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6611D10-BBD5-412B-B219-9BA4651E5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27EEE1B-4167-4DB4-BF26-ABB3B0A4A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DBFD8BD-8B0B-A0D3-1F05-ECA15E1BA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146050</xdr:colOff>
      <xdr:row>2</xdr:row>
      <xdr:rowOff>107950</xdr:rowOff>
    </xdr:from>
    <xdr:to>
      <xdr:col>17</xdr:col>
      <xdr:colOff>2901950</xdr:colOff>
      <xdr:row>21</xdr:row>
      <xdr:rowOff>146050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FC139B7-4DF5-481A-4AFE-CB39BF1CD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107950</xdr:colOff>
      <xdr:row>3</xdr:row>
      <xdr:rowOff>31750</xdr:rowOff>
    </xdr:from>
    <xdr:to>
      <xdr:col>22</xdr:col>
      <xdr:colOff>2863850</xdr:colOff>
      <xdr:row>22</xdr:row>
      <xdr:rowOff>76200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2086373-947D-F902-7582-DF32B2C25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89E5E7C-2376-418B-8FF0-6C93E2913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BAC1EF6-8951-4FBB-A859-E8EC11CE0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1C24475-BBFB-C4F7-8ED7-D988001D5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19050</xdr:colOff>
      <xdr:row>2</xdr:row>
      <xdr:rowOff>107950</xdr:rowOff>
    </xdr:from>
    <xdr:to>
      <xdr:col>17</xdr:col>
      <xdr:colOff>2952750</xdr:colOff>
      <xdr:row>21</xdr:row>
      <xdr:rowOff>146050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EE7BFDA-CBD3-0006-2828-0F8AC7747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3587750</xdr:colOff>
      <xdr:row>2</xdr:row>
      <xdr:rowOff>133350</xdr:rowOff>
    </xdr:from>
    <xdr:to>
      <xdr:col>35</xdr:col>
      <xdr:colOff>95250</xdr:colOff>
      <xdr:row>22</xdr:row>
      <xdr:rowOff>12700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98D1FC7-061B-05CA-C3AE-F166FBA13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B1AD16D-B788-41FF-B95F-0628F10CA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3565815-B118-4BEA-BD3E-BB519DC1B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FBB5BA0-CDF3-41E8-F5FE-9935C53B0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0982C82-0CBD-5131-9F3B-7D7E7AB01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3505200</xdr:colOff>
      <xdr:row>3</xdr:row>
      <xdr:rowOff>63500</xdr:rowOff>
    </xdr:from>
    <xdr:to>
      <xdr:col>24</xdr:col>
      <xdr:colOff>2457450</xdr:colOff>
      <xdr:row>19</xdr:row>
      <xdr:rowOff>120650</xdr:rowOff>
    </xdr:to>
    <xdr:graphicFrame macro="">
      <xdr:nvGraphicFramePr>
        <xdr:cNvPr id="6" name="graficoSinLabResolucionesJ">
          <a:extLst>
            <a:ext uri="{FF2B5EF4-FFF2-40B4-BE49-F238E27FC236}">
              <a16:creationId xmlns:a16="http://schemas.microsoft.com/office/drawing/2014/main" id="{67FC1BAA-8331-A115-DC88-1E67F04A6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4859C45-E8D3-A5AC-D91F-0A6C50655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8D16E3B1-F7D2-98F6-3735-83515069E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AACC33D-0214-4A21-C577-95101EB50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127000</xdr:colOff>
      <xdr:row>2</xdr:row>
      <xdr:rowOff>158750</xdr:rowOff>
    </xdr:from>
    <xdr:to>
      <xdr:col>19</xdr:col>
      <xdr:colOff>3060700</xdr:colOff>
      <xdr:row>19</xdr:row>
      <xdr:rowOff>50800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9F63A8A-71F1-D2DD-84CD-1A8EE2A0F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6350</xdr:colOff>
      <xdr:row>2</xdr:row>
      <xdr:rowOff>133350</xdr:rowOff>
    </xdr:from>
    <xdr:to>
      <xdr:col>24</xdr:col>
      <xdr:colOff>2940050</xdr:colOff>
      <xdr:row>19</xdr:row>
      <xdr:rowOff>25400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42CF619-A007-9AFC-1BCE-9E61743BD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76200</xdr:colOff>
      <xdr:row>2</xdr:row>
      <xdr:rowOff>50800</xdr:rowOff>
    </xdr:from>
    <xdr:to>
      <xdr:col>59</xdr:col>
      <xdr:colOff>2832100</xdr:colOff>
      <xdr:row>18</xdr:row>
      <xdr:rowOff>107950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268EA5E1-CD7C-5ECB-1985-49AE904FD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7EEF395-A90B-9D28-EE9A-0C00F32E5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3549650</xdr:colOff>
      <xdr:row>3</xdr:row>
      <xdr:rowOff>133350</xdr:rowOff>
    </xdr:from>
    <xdr:to>
      <xdr:col>9</xdr:col>
      <xdr:colOff>2616200</xdr:colOff>
      <xdr:row>22</xdr:row>
      <xdr:rowOff>12700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66070F4-9837-9305-7151-6F514CE61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9623583-676E-D5E4-6FDA-B44A8C675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101600</xdr:colOff>
      <xdr:row>3</xdr:row>
      <xdr:rowOff>76200</xdr:rowOff>
    </xdr:from>
    <xdr:to>
      <xdr:col>25</xdr:col>
      <xdr:colOff>635000</xdr:colOff>
      <xdr:row>21</xdr:row>
      <xdr:rowOff>114300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6EF6C2E-470B-01AB-F0CD-C0BCC381A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5" t="s">
        <v>0</v>
      </c>
      <c r="B1" s="186"/>
      <c r="C1" s="187"/>
    </row>
    <row r="2" spans="1:6" x14ac:dyDescent="0.35">
      <c r="A2" s="185"/>
      <c r="B2" s="186"/>
      <c r="C2" s="187"/>
    </row>
    <row r="3" spans="1:6" x14ac:dyDescent="0.35">
      <c r="A3" s="1"/>
    </row>
    <row r="5" spans="1:6" x14ac:dyDescent="0.35">
      <c r="A5" s="188" t="s">
        <v>1</v>
      </c>
      <c r="B5" s="188"/>
      <c r="C5" s="188"/>
      <c r="D5" s="188"/>
      <c r="E5" s="188"/>
      <c r="F5" s="188"/>
    </row>
    <row r="6" spans="1:6" x14ac:dyDescent="0.35">
      <c r="A6" s="188"/>
      <c r="B6" s="188"/>
      <c r="C6" s="188"/>
      <c r="D6" s="188"/>
      <c r="E6" s="188"/>
      <c r="F6" s="188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5SSP5QXTwluUJdX6V4sIn5pvDwnvz9GOM4JlNcRRdxBBefmKjyTGzjb1PzEmrfuqFHHk9NLeitAucCKkG2jN6A==" saltValue="HbAa610defTfllmLdXYRJ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2</v>
      </c>
      <c r="D5" s="12">
        <v>1</v>
      </c>
      <c r="E5" s="22">
        <v>2</v>
      </c>
    </row>
    <row r="6" spans="1:5" x14ac:dyDescent="0.35">
      <c r="A6" s="20" t="s">
        <v>1205</v>
      </c>
      <c r="B6" s="15"/>
      <c r="C6" s="12">
        <v>4</v>
      </c>
      <c r="D6" s="12">
        <v>2</v>
      </c>
      <c r="E6" s="22">
        <v>1</v>
      </c>
    </row>
    <row r="7" spans="1:5" x14ac:dyDescent="0.35">
      <c r="A7" s="20" t="s">
        <v>1206</v>
      </c>
      <c r="B7" s="15"/>
      <c r="C7" s="12">
        <v>1</v>
      </c>
      <c r="D7" s="12">
        <v>3</v>
      </c>
      <c r="E7" s="22">
        <v>1</v>
      </c>
    </row>
    <row r="8" spans="1:5" x14ac:dyDescent="0.35">
      <c r="A8" s="20" t="s">
        <v>1207</v>
      </c>
      <c r="B8" s="15"/>
      <c r="C8" s="12">
        <v>1</v>
      </c>
      <c r="D8" s="12">
        <v>0</v>
      </c>
      <c r="E8" s="22">
        <v>0</v>
      </c>
    </row>
    <row r="9" spans="1:5" x14ac:dyDescent="0.35">
      <c r="A9" s="20" t="s">
        <v>615</v>
      </c>
      <c r="B9" s="15"/>
      <c r="C9" s="12">
        <v>1</v>
      </c>
      <c r="D9" s="12">
        <v>1</v>
      </c>
      <c r="E9" s="22">
        <v>1</v>
      </c>
    </row>
    <row r="10" spans="1:5" x14ac:dyDescent="0.35">
      <c r="A10" s="20" t="s">
        <v>1208</v>
      </c>
      <c r="B10" s="15"/>
      <c r="C10" s="12">
        <v>0</v>
      </c>
      <c r="D10" s="12">
        <v>1</v>
      </c>
      <c r="E10" s="22">
        <v>0</v>
      </c>
    </row>
    <row r="11" spans="1:5" x14ac:dyDescent="0.35">
      <c r="A11" s="203" t="s">
        <v>956</v>
      </c>
      <c r="B11" s="204"/>
      <c r="C11" s="29">
        <v>9</v>
      </c>
      <c r="D11" s="29">
        <v>8</v>
      </c>
      <c r="E11" s="29">
        <v>5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/>
    </row>
    <row r="15" spans="1:5" x14ac:dyDescent="0.35">
      <c r="A15" s="20" t="s">
        <v>1211</v>
      </c>
      <c r="B15" s="15"/>
      <c r="C15" s="21"/>
    </row>
    <row r="16" spans="1:5" x14ac:dyDescent="0.35">
      <c r="A16" s="20" t="s">
        <v>1212</v>
      </c>
      <c r="B16" s="15"/>
      <c r="C16" s="21"/>
    </row>
    <row r="17" spans="1:3" x14ac:dyDescent="0.35">
      <c r="A17" s="203" t="s">
        <v>956</v>
      </c>
      <c r="B17" s="204"/>
      <c r="C17" s="34"/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2">
        <v>16</v>
      </c>
    </row>
    <row r="22" spans="1:3" x14ac:dyDescent="0.35">
      <c r="A22" s="20" t="s">
        <v>1205</v>
      </c>
      <c r="B22" s="15"/>
      <c r="C22" s="22">
        <v>19</v>
      </c>
    </row>
    <row r="23" spans="1:3" x14ac:dyDescent="0.35">
      <c r="A23" s="20" t="s">
        <v>1206</v>
      </c>
      <c r="B23" s="15"/>
      <c r="C23" s="22">
        <v>4</v>
      </c>
    </row>
    <row r="24" spans="1:3" x14ac:dyDescent="0.35">
      <c r="A24" s="20" t="s">
        <v>1207</v>
      </c>
      <c r="B24" s="15"/>
      <c r="C24" s="22">
        <v>20</v>
      </c>
    </row>
    <row r="25" spans="1:3" x14ac:dyDescent="0.35">
      <c r="A25" s="20" t="s">
        <v>615</v>
      </c>
      <c r="B25" s="15"/>
      <c r="C25" s="22">
        <v>26</v>
      </c>
    </row>
    <row r="26" spans="1:3" x14ac:dyDescent="0.35">
      <c r="A26" s="20" t="s">
        <v>1208</v>
      </c>
      <c r="B26" s="15"/>
      <c r="C26" s="22">
        <v>22</v>
      </c>
    </row>
    <row r="27" spans="1:3" x14ac:dyDescent="0.35">
      <c r="A27" s="203" t="s">
        <v>956</v>
      </c>
      <c r="B27" s="204"/>
      <c r="C27" s="29">
        <v>107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1"/>
    </row>
    <row r="32" spans="1:3" x14ac:dyDescent="0.35">
      <c r="A32" s="20" t="s">
        <v>1049</v>
      </c>
      <c r="B32" s="15"/>
      <c r="C32" s="21"/>
    </row>
    <row r="33" spans="1:3" x14ac:dyDescent="0.35">
      <c r="A33" s="20" t="s">
        <v>1214</v>
      </c>
      <c r="B33" s="15"/>
      <c r="C33" s="22">
        <v>56</v>
      </c>
    </row>
    <row r="34" spans="1:3" x14ac:dyDescent="0.35">
      <c r="A34" s="20" t="s">
        <v>1147</v>
      </c>
      <c r="B34" s="15"/>
      <c r="C34" s="21"/>
    </row>
    <row r="35" spans="1:3" x14ac:dyDescent="0.35">
      <c r="A35" s="20" t="s">
        <v>1215</v>
      </c>
      <c r="B35" s="15"/>
      <c r="C35" s="22">
        <v>8</v>
      </c>
    </row>
    <row r="36" spans="1:3" x14ac:dyDescent="0.35">
      <c r="A36" s="20" t="s">
        <v>1051</v>
      </c>
      <c r="B36" s="15"/>
      <c r="C36" s="21"/>
    </row>
    <row r="37" spans="1:3" x14ac:dyDescent="0.35">
      <c r="A37" s="20" t="s">
        <v>1052</v>
      </c>
      <c r="B37" s="15"/>
      <c r="C37" s="21"/>
    </row>
    <row r="38" spans="1:3" x14ac:dyDescent="0.35">
      <c r="A38" s="20" t="s">
        <v>1110</v>
      </c>
      <c r="B38" s="15"/>
      <c r="C38" s="21"/>
    </row>
    <row r="39" spans="1:3" x14ac:dyDescent="0.35">
      <c r="A39" s="20" t="s">
        <v>1111</v>
      </c>
      <c r="B39" s="15"/>
      <c r="C39" s="21"/>
    </row>
    <row r="40" spans="1:3" x14ac:dyDescent="0.35">
      <c r="A40" s="203" t="s">
        <v>956</v>
      </c>
      <c r="B40" s="204"/>
      <c r="C40" s="29">
        <v>64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/>
    </row>
    <row r="45" spans="1:3" x14ac:dyDescent="0.35">
      <c r="A45" s="20" t="s">
        <v>1205</v>
      </c>
      <c r="B45" s="15"/>
      <c r="C45" s="22">
        <v>4</v>
      </c>
    </row>
    <row r="46" spans="1:3" x14ac:dyDescent="0.35">
      <c r="A46" s="20" t="s">
        <v>1206</v>
      </c>
      <c r="B46" s="15"/>
      <c r="C46" s="21"/>
    </row>
    <row r="47" spans="1:3" x14ac:dyDescent="0.35">
      <c r="A47" s="20" t="s">
        <v>1207</v>
      </c>
      <c r="B47" s="15"/>
      <c r="C47" s="22">
        <v>2</v>
      </c>
    </row>
    <row r="48" spans="1:3" x14ac:dyDescent="0.35">
      <c r="A48" s="20" t="s">
        <v>615</v>
      </c>
      <c r="B48" s="15"/>
      <c r="C48" s="21"/>
    </row>
    <row r="49" spans="1:3" x14ac:dyDescent="0.35">
      <c r="A49" s="20" t="s">
        <v>1208</v>
      </c>
      <c r="B49" s="15"/>
      <c r="C49" s="22">
        <v>2</v>
      </c>
    </row>
    <row r="50" spans="1:3" x14ac:dyDescent="0.35">
      <c r="A50" s="203" t="s">
        <v>956</v>
      </c>
      <c r="B50" s="204"/>
      <c r="C50" s="29">
        <v>8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9" t="s">
        <v>1204</v>
      </c>
      <c r="B53" s="11" t="s">
        <v>79</v>
      </c>
      <c r="C53" s="22">
        <v>0</v>
      </c>
    </row>
    <row r="54" spans="1:3" x14ac:dyDescent="0.35">
      <c r="A54" s="191"/>
      <c r="B54" s="11" t="s">
        <v>82</v>
      </c>
      <c r="C54" s="21"/>
    </row>
    <row r="55" spans="1:3" x14ac:dyDescent="0.35">
      <c r="A55" s="189" t="s">
        <v>1205</v>
      </c>
      <c r="B55" s="11" t="s">
        <v>79</v>
      </c>
      <c r="C55" s="22">
        <v>3</v>
      </c>
    </row>
    <row r="56" spans="1:3" x14ac:dyDescent="0.35">
      <c r="A56" s="191"/>
      <c r="B56" s="11" t="s">
        <v>82</v>
      </c>
      <c r="C56" s="21"/>
    </row>
    <row r="57" spans="1:3" x14ac:dyDescent="0.35">
      <c r="A57" s="189" t="s">
        <v>1206</v>
      </c>
      <c r="B57" s="11" t="s">
        <v>79</v>
      </c>
      <c r="C57" s="22">
        <v>4</v>
      </c>
    </row>
    <row r="58" spans="1:3" x14ac:dyDescent="0.35">
      <c r="A58" s="191"/>
      <c r="B58" s="11" t="s">
        <v>82</v>
      </c>
      <c r="C58" s="22">
        <v>3</v>
      </c>
    </row>
    <row r="59" spans="1:3" x14ac:dyDescent="0.35">
      <c r="A59" s="189" t="s">
        <v>1207</v>
      </c>
      <c r="B59" s="11" t="s">
        <v>79</v>
      </c>
      <c r="C59" s="22">
        <v>0</v>
      </c>
    </row>
    <row r="60" spans="1:3" x14ac:dyDescent="0.35">
      <c r="A60" s="191"/>
      <c r="B60" s="11" t="s">
        <v>82</v>
      </c>
      <c r="C60" s="22">
        <v>1</v>
      </c>
    </row>
    <row r="61" spans="1:3" x14ac:dyDescent="0.35">
      <c r="A61" s="189" t="s">
        <v>615</v>
      </c>
      <c r="B61" s="11" t="s">
        <v>79</v>
      </c>
      <c r="C61" s="21"/>
    </row>
    <row r="62" spans="1:3" x14ac:dyDescent="0.35">
      <c r="A62" s="191"/>
      <c r="B62" s="11" t="s">
        <v>82</v>
      </c>
      <c r="C62" s="21"/>
    </row>
    <row r="63" spans="1:3" x14ac:dyDescent="0.35">
      <c r="A63" s="189" t="s">
        <v>1208</v>
      </c>
      <c r="B63" s="11" t="s">
        <v>79</v>
      </c>
      <c r="C63" s="21"/>
    </row>
    <row r="64" spans="1:3" x14ac:dyDescent="0.35">
      <c r="A64" s="191"/>
      <c r="B64" s="11" t="s">
        <v>82</v>
      </c>
      <c r="C64" s="22">
        <v>4</v>
      </c>
    </row>
    <row r="65" spans="1:3" x14ac:dyDescent="0.35">
      <c r="A65" s="203" t="s">
        <v>956</v>
      </c>
      <c r="B65" s="204"/>
      <c r="C65" s="29">
        <v>15</v>
      </c>
    </row>
    <row r="66" spans="1:3" x14ac:dyDescent="0.35">
      <c r="A66" s="17"/>
    </row>
  </sheetData>
  <sheetProtection algorithmName="SHA-512" hashValue="NhsIKdCgbPKlwifH/DcCr4BO09fbZYvCJAUKZr7GqQz293S2xi288RU3tSE3GC0sVEKJ9m+V90rfsvP4yVPvyA==" saltValue="2AtFUvi81Y5LSbnmoaI34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x14ac:dyDescent="0.35">
      <c r="A5" s="192" t="s">
        <v>1222</v>
      </c>
      <c r="B5" s="32" t="s">
        <v>1223</v>
      </c>
      <c r="C5" s="16"/>
      <c r="D5" s="16"/>
      <c r="E5" s="16"/>
      <c r="F5" s="21"/>
    </row>
    <row r="6" spans="1:6" x14ac:dyDescent="0.35">
      <c r="A6" s="194"/>
      <c r="B6" s="32" t="s">
        <v>1224</v>
      </c>
      <c r="C6" s="16"/>
      <c r="D6" s="16"/>
      <c r="E6" s="16"/>
      <c r="F6" s="21"/>
    </row>
    <row r="7" spans="1:6" x14ac:dyDescent="0.35">
      <c r="A7" s="10" t="s">
        <v>1225</v>
      </c>
      <c r="B7" s="32" t="s">
        <v>1226</v>
      </c>
      <c r="C7" s="16"/>
      <c r="D7" s="16"/>
      <c r="E7" s="16"/>
      <c r="F7" s="21"/>
    </row>
    <row r="8" spans="1:6" ht="21" x14ac:dyDescent="0.35">
      <c r="A8" s="192" t="s">
        <v>1227</v>
      </c>
      <c r="B8" s="32" t="s">
        <v>1228</v>
      </c>
      <c r="C8" s="12">
        <v>3</v>
      </c>
      <c r="D8" s="12">
        <v>0</v>
      </c>
      <c r="E8" s="12">
        <v>0</v>
      </c>
      <c r="F8" s="22">
        <v>0</v>
      </c>
    </row>
    <row r="9" spans="1:6" x14ac:dyDescent="0.35">
      <c r="A9" s="193"/>
      <c r="B9" s="32" t="s">
        <v>1229</v>
      </c>
      <c r="C9" s="16"/>
      <c r="D9" s="16"/>
      <c r="E9" s="16"/>
      <c r="F9" s="21"/>
    </row>
    <row r="10" spans="1:6" x14ac:dyDescent="0.35">
      <c r="A10" s="194"/>
      <c r="B10" s="32" t="s">
        <v>1230</v>
      </c>
      <c r="C10" s="12">
        <v>1</v>
      </c>
      <c r="D10" s="12">
        <v>2</v>
      </c>
      <c r="E10" s="12">
        <v>0</v>
      </c>
      <c r="F10" s="22">
        <v>0</v>
      </c>
    </row>
    <row r="11" spans="1:6" ht="21" x14ac:dyDescent="0.35">
      <c r="A11" s="192" t="s">
        <v>1231</v>
      </c>
      <c r="B11" s="32" t="s">
        <v>1232</v>
      </c>
      <c r="C11" s="16"/>
      <c r="D11" s="16"/>
      <c r="E11" s="16"/>
      <c r="F11" s="21"/>
    </row>
    <row r="12" spans="1:6" x14ac:dyDescent="0.35">
      <c r="A12" s="193"/>
      <c r="B12" s="32" t="s">
        <v>1233</v>
      </c>
      <c r="C12" s="16"/>
      <c r="D12" s="16"/>
      <c r="E12" s="16"/>
      <c r="F12" s="21"/>
    </row>
    <row r="13" spans="1:6" ht="21" x14ac:dyDescent="0.35">
      <c r="A13" s="194"/>
      <c r="B13" s="32" t="s">
        <v>1234</v>
      </c>
      <c r="C13" s="16"/>
      <c r="D13" s="16"/>
      <c r="E13" s="16"/>
      <c r="F13" s="21"/>
    </row>
    <row r="14" spans="1:6" ht="21" x14ac:dyDescent="0.3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35">
      <c r="A15" s="192" t="s">
        <v>1237</v>
      </c>
      <c r="B15" s="32" t="s">
        <v>1238</v>
      </c>
      <c r="C15" s="12">
        <v>14</v>
      </c>
      <c r="D15" s="12">
        <v>4</v>
      </c>
      <c r="E15" s="12">
        <v>0</v>
      </c>
      <c r="F15" s="22">
        <v>0</v>
      </c>
    </row>
    <row r="16" spans="1:6" x14ac:dyDescent="0.35">
      <c r="A16" s="193"/>
      <c r="B16" s="32" t="s">
        <v>1239</v>
      </c>
      <c r="C16" s="16"/>
      <c r="D16" s="16"/>
      <c r="E16" s="16"/>
      <c r="F16" s="21"/>
    </row>
    <row r="17" spans="1:6" x14ac:dyDescent="0.35">
      <c r="A17" s="193"/>
      <c r="B17" s="32" t="s">
        <v>1240</v>
      </c>
      <c r="C17" s="12">
        <v>2</v>
      </c>
      <c r="D17" s="12">
        <v>0</v>
      </c>
      <c r="E17" s="12">
        <v>0</v>
      </c>
      <c r="F17" s="22">
        <v>0</v>
      </c>
    </row>
    <row r="18" spans="1:6" x14ac:dyDescent="0.35">
      <c r="A18" s="193"/>
      <c r="B18" s="32" t="s">
        <v>1241</v>
      </c>
      <c r="C18" s="16"/>
      <c r="D18" s="16"/>
      <c r="E18" s="16"/>
      <c r="F18" s="21"/>
    </row>
    <row r="19" spans="1:6" ht="21" x14ac:dyDescent="0.35">
      <c r="A19" s="194"/>
      <c r="B19" s="32" t="s">
        <v>1242</v>
      </c>
      <c r="C19" s="16"/>
      <c r="D19" s="16"/>
      <c r="E19" s="16"/>
      <c r="F19" s="21"/>
    </row>
    <row r="20" spans="1:6" x14ac:dyDescent="0.35">
      <c r="A20" s="10" t="s">
        <v>1243</v>
      </c>
      <c r="B20" s="32" t="s">
        <v>1244</v>
      </c>
      <c r="C20" s="16"/>
      <c r="D20" s="16"/>
      <c r="E20" s="16"/>
      <c r="F20" s="21"/>
    </row>
    <row r="21" spans="1:6" x14ac:dyDescent="0.3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35">
      <c r="A22" s="203" t="s">
        <v>956</v>
      </c>
      <c r="B22" s="204"/>
      <c r="C22" s="29">
        <v>20</v>
      </c>
      <c r="D22" s="29">
        <v>6</v>
      </c>
      <c r="E22" s="29">
        <v>0</v>
      </c>
      <c r="F22" s="29">
        <v>0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/>
    </row>
    <row r="26" spans="1:6" x14ac:dyDescent="0.35">
      <c r="A26" s="20" t="s">
        <v>114</v>
      </c>
      <c r="B26" s="15"/>
      <c r="C26" s="21"/>
    </row>
    <row r="27" spans="1:6" x14ac:dyDescent="0.35">
      <c r="A27" s="20" t="s">
        <v>1080</v>
      </c>
      <c r="B27" s="15"/>
      <c r="C27" s="21"/>
    </row>
    <row r="28" spans="1:6" x14ac:dyDescent="0.35">
      <c r="A28" s="203" t="s">
        <v>956</v>
      </c>
      <c r="B28" s="204"/>
      <c r="C28" s="34"/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1"/>
    </row>
    <row r="33" spans="1:3" x14ac:dyDescent="0.35">
      <c r="A33" s="20" t="s">
        <v>1249</v>
      </c>
      <c r="B33" s="15"/>
      <c r="C33" s="21"/>
    </row>
    <row r="34" spans="1:3" x14ac:dyDescent="0.35">
      <c r="A34" s="20" t="s">
        <v>82</v>
      </c>
      <c r="B34" s="15"/>
      <c r="C34" s="21"/>
    </row>
    <row r="35" spans="1:3" x14ac:dyDescent="0.35">
      <c r="A35" s="203" t="s">
        <v>956</v>
      </c>
      <c r="B35" s="204"/>
      <c r="C35" s="34"/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2">
        <v>10</v>
      </c>
    </row>
    <row r="40" spans="1:3" x14ac:dyDescent="0.35">
      <c r="A40" s="20" t="s">
        <v>1252</v>
      </c>
      <c r="B40" s="15"/>
      <c r="C40" s="21"/>
    </row>
    <row r="41" spans="1:3" x14ac:dyDescent="0.35">
      <c r="A41" s="203" t="s">
        <v>956</v>
      </c>
      <c r="B41" s="204"/>
      <c r="C41" s="29">
        <v>10</v>
      </c>
    </row>
    <row r="42" spans="1:3" x14ac:dyDescent="0.35">
      <c r="A42" s="17"/>
    </row>
  </sheetData>
  <sheetProtection algorithmName="SHA-512" hashValue="Lh+b/uiddUEzqx1Cuq6QGPVV4oGCi7ykPvFFrXDDs56tWKgQN1Fo5c5WcIlhNIx0jMVqOlNPrPwlqgoxCFr1uw==" saltValue="xTVPnKb12zc2IRresDppM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35">
      <c r="A7" s="193"/>
      <c r="B7" s="32" t="s">
        <v>1048</v>
      </c>
      <c r="C7" s="39">
        <v>4</v>
      </c>
      <c r="D7" s="39">
        <v>0</v>
      </c>
      <c r="E7" s="39">
        <v>2</v>
      </c>
      <c r="F7" s="39">
        <v>0</v>
      </c>
      <c r="G7" s="39">
        <v>0</v>
      </c>
      <c r="H7" s="39">
        <v>2</v>
      </c>
      <c r="I7" s="39">
        <v>0</v>
      </c>
      <c r="J7" s="39">
        <v>0</v>
      </c>
      <c r="K7" s="39">
        <v>0</v>
      </c>
      <c r="L7" s="40">
        <v>0</v>
      </c>
    </row>
    <row r="8" spans="1:12" x14ac:dyDescent="0.35">
      <c r="A8" s="193"/>
      <c r="B8" s="32" t="s">
        <v>1266</v>
      </c>
      <c r="C8" s="39">
        <v>4</v>
      </c>
      <c r="D8" s="39">
        <v>0</v>
      </c>
      <c r="E8" s="39">
        <v>2</v>
      </c>
      <c r="F8" s="39">
        <v>0</v>
      </c>
      <c r="G8" s="39">
        <v>0</v>
      </c>
      <c r="H8" s="39">
        <v>2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35">
      <c r="A9" s="194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3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3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35">
      <c r="A12" s="193"/>
      <c r="B12" s="32" t="s">
        <v>1271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1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3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3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3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3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3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3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3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3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3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3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3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3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3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35">
      <c r="A26" s="193"/>
      <c r="B26" s="32" t="s">
        <v>1285</v>
      </c>
      <c r="C26" s="39">
        <v>0</v>
      </c>
      <c r="D26" s="39">
        <v>0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3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3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3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3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3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35">
      <c r="A32" s="193"/>
      <c r="B32" s="32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3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3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3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3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3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3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3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3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3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3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3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35">
      <c r="A44" s="193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3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3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3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3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3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3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3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3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3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3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3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3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3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3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3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3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3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3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3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3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3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3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3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3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3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3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3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3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3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3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3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3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3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3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3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3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3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35">
      <c r="A82" s="193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3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3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3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3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3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3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3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35">
      <c r="A90" s="193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3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3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3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3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3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3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3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3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3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3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3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3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3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35">
      <c r="A104" s="193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3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3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3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3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3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3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3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3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3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3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3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3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3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3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3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3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3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3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3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3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3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3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3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3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3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3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35">
      <c r="A131" s="193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3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3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3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3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3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3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3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3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3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3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3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3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3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3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3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35">
      <c r="A147" s="193"/>
      <c r="B147" s="32" t="s">
        <v>1406</v>
      </c>
      <c r="C147" s="39">
        <v>1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3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3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3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3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3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3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3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3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3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3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3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3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3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3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3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3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3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3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3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3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3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3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3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3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3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3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3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3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3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3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3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3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35">
      <c r="A180" s="193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3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3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3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3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3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3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3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35">
      <c r="A188" s="193"/>
      <c r="B188" s="32" t="s">
        <v>1447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35">
      <c r="A189" s="193"/>
      <c r="B189" s="32" t="s">
        <v>1448</v>
      </c>
      <c r="C189" s="39">
        <v>1</v>
      </c>
      <c r="D189" s="39">
        <v>0</v>
      </c>
      <c r="E189" s="39">
        <v>1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3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3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3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3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35">
      <c r="A194" s="193"/>
      <c r="B194" s="32" t="s">
        <v>1453</v>
      </c>
      <c r="C194" s="39">
        <v>2</v>
      </c>
      <c r="D194" s="39">
        <v>0</v>
      </c>
      <c r="E194" s="39">
        <v>0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3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3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3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3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3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3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3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3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3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35">
      <c r="A204" s="193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3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3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3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3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3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3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3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3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3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3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3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3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3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3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3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3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3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3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3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3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3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3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3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3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3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35">
      <c r="A230" s="193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3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3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3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3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3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3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3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3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3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3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3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3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3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3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3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3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3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3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3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3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3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3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3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3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3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3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3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3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3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3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3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3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35">
      <c r="A263" s="193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35">
      <c r="A264" s="193"/>
      <c r="B264" s="32" t="s">
        <v>1524</v>
      </c>
      <c r="C264" s="39">
        <v>4</v>
      </c>
      <c r="D264" s="39">
        <v>0</v>
      </c>
      <c r="E264" s="39">
        <v>1</v>
      </c>
      <c r="F264" s="39">
        <v>0</v>
      </c>
      <c r="G264" s="39">
        <v>0</v>
      </c>
      <c r="H264" s="39">
        <v>2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3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3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3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3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35">
      <c r="A269" s="193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3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35">
      <c r="A271" s="193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3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35">
      <c r="A273" s="193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3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35">
      <c r="A275" s="193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3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3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3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3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3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3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3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3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3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3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35">
      <c r="A286" s="193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35">
      <c r="A287" s="193"/>
      <c r="B287" s="32" t="s">
        <v>926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3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35">
      <c r="A289" s="193"/>
      <c r="B289" s="32" t="s">
        <v>1546</v>
      </c>
      <c r="C289" s="39">
        <v>0</v>
      </c>
      <c r="D289" s="39">
        <v>0</v>
      </c>
      <c r="E289" s="39">
        <v>1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3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3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3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x14ac:dyDescent="0.3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3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3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3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1" x14ac:dyDescent="0.3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1" x14ac:dyDescent="0.3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x14ac:dyDescent="0.3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2</v>
      </c>
      <c r="I299" s="39">
        <v>0</v>
      </c>
      <c r="J299" s="39">
        <v>0</v>
      </c>
      <c r="K299" s="39">
        <v>0</v>
      </c>
      <c r="L299" s="40">
        <v>0</v>
      </c>
    </row>
    <row r="300" spans="1:12" ht="21" x14ac:dyDescent="0.3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1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3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3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2" x14ac:dyDescent="0.3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1.5" x14ac:dyDescent="0.3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1" x14ac:dyDescent="0.3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0</v>
      </c>
      <c r="K305" s="39">
        <v>0</v>
      </c>
      <c r="L305" s="40">
        <v>0</v>
      </c>
    </row>
    <row r="306" spans="1:12" ht="21" x14ac:dyDescent="0.3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3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3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3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3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3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35">
      <c r="A312" s="17"/>
    </row>
  </sheetData>
  <sheetProtection algorithmName="SHA-512" hashValue="CowOpCdv++fuE5gpHHL3TW9W5LjXVKouNXiBpnoxtSLDru4+1rNRag12ob9HWz+IPK+DE2Exvb2KNOYjJEESMA==" saltValue="RFfofQ6nH1Z9Gl/Q/jQ00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1" t="s">
        <v>1570</v>
      </c>
    </row>
    <row r="4" spans="1:5" x14ac:dyDescent="0.35">
      <c r="A4" s="35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3"/>
      <c r="B7" s="11" t="s">
        <v>1574</v>
      </c>
      <c r="C7" s="12">
        <v>0</v>
      </c>
      <c r="D7" s="12">
        <v>0</v>
      </c>
      <c r="E7" s="13">
        <v>0</v>
      </c>
    </row>
    <row r="8" spans="1:5" x14ac:dyDescent="0.35">
      <c r="A8" s="193"/>
      <c r="B8" s="11" t="s">
        <v>1575</v>
      </c>
      <c r="C8" s="12">
        <v>28</v>
      </c>
      <c r="D8" s="12">
        <v>20</v>
      </c>
      <c r="E8" s="13">
        <v>0.4</v>
      </c>
    </row>
    <row r="9" spans="1:5" x14ac:dyDescent="0.35">
      <c r="A9" s="193"/>
      <c r="B9" s="11" t="s">
        <v>1576</v>
      </c>
      <c r="C9" s="12">
        <v>5</v>
      </c>
      <c r="D9" s="12">
        <v>3</v>
      </c>
      <c r="E9" s="13">
        <v>0.66666666666666696</v>
      </c>
    </row>
    <row r="10" spans="1:5" x14ac:dyDescent="0.3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35">
      <c r="A11" s="193"/>
      <c r="B11" s="11" t="s">
        <v>1578</v>
      </c>
      <c r="C11" s="12">
        <v>16</v>
      </c>
      <c r="D11" s="12">
        <v>19</v>
      </c>
      <c r="E11" s="13">
        <v>-0.157894736842105</v>
      </c>
    </row>
    <row r="12" spans="1:5" x14ac:dyDescent="0.35">
      <c r="A12" s="193"/>
      <c r="B12" s="11" t="s">
        <v>1579</v>
      </c>
      <c r="C12" s="12">
        <v>0</v>
      </c>
      <c r="D12" s="12">
        <v>6</v>
      </c>
      <c r="E12" s="13">
        <v>-1</v>
      </c>
    </row>
    <row r="13" spans="1:5" x14ac:dyDescent="0.35">
      <c r="A13" s="193"/>
      <c r="B13" s="11" t="s">
        <v>1580</v>
      </c>
      <c r="C13" s="12">
        <v>0</v>
      </c>
      <c r="D13" s="12">
        <v>1</v>
      </c>
      <c r="E13" s="13">
        <v>-1</v>
      </c>
    </row>
    <row r="14" spans="1:5" x14ac:dyDescent="0.35">
      <c r="A14" s="193"/>
      <c r="B14" s="11" t="s">
        <v>1581</v>
      </c>
      <c r="C14" s="12">
        <v>0</v>
      </c>
      <c r="D14" s="12">
        <v>0</v>
      </c>
      <c r="E14" s="13">
        <v>0</v>
      </c>
    </row>
    <row r="15" spans="1:5" x14ac:dyDescent="0.35">
      <c r="A15" s="193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35">
      <c r="A16" s="194"/>
      <c r="B16" s="11" t="s">
        <v>111</v>
      </c>
      <c r="C16" s="12">
        <v>51</v>
      </c>
      <c r="D16" s="12">
        <v>29</v>
      </c>
      <c r="E16" s="13">
        <v>0.75862068965517204</v>
      </c>
    </row>
    <row r="17" spans="1:1" x14ac:dyDescent="0.35">
      <c r="A17" s="17"/>
    </row>
  </sheetData>
  <sheetProtection algorithmName="SHA-512" hashValue="cj3JxFTMi+K0lrxnoC9xXBs7kQ9qugf7KFl7r3Ii04y1H8qbFV++uryb6hPm+iiNMgk9Mbylf7q2Iu6TDOEBBQ==" saltValue="Au0DsE72DD8ghFt+BEu/Y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6"/>
      <c r="D5" s="12">
        <v>3</v>
      </c>
      <c r="E5" s="13">
        <v>0</v>
      </c>
    </row>
    <row r="6" spans="1:5" x14ac:dyDescent="0.35">
      <c r="A6" s="10" t="s">
        <v>1587</v>
      </c>
      <c r="B6" s="11" t="s">
        <v>1588</v>
      </c>
      <c r="C6" s="12">
        <v>34</v>
      </c>
      <c r="D6" s="16"/>
      <c r="E6" s="13">
        <v>0</v>
      </c>
    </row>
    <row r="7" spans="1:5" ht="21" x14ac:dyDescent="0.35">
      <c r="A7" s="10" t="s">
        <v>1589</v>
      </c>
      <c r="B7" s="11" t="s">
        <v>1590</v>
      </c>
      <c r="C7" s="12">
        <v>17</v>
      </c>
      <c r="D7" s="16"/>
      <c r="E7" s="13">
        <v>0</v>
      </c>
    </row>
    <row r="8" spans="1:5" ht="21" x14ac:dyDescent="0.35">
      <c r="A8" s="10" t="s">
        <v>1591</v>
      </c>
      <c r="B8" s="11" t="s">
        <v>1592</v>
      </c>
      <c r="C8" s="12">
        <v>0</v>
      </c>
      <c r="D8" s="12">
        <v>2</v>
      </c>
      <c r="E8" s="13">
        <v>-1</v>
      </c>
    </row>
    <row r="9" spans="1:5" ht="21" x14ac:dyDescent="0.35">
      <c r="A9" s="10" t="s">
        <v>1593</v>
      </c>
      <c r="B9" s="11" t="s">
        <v>1594</v>
      </c>
      <c r="C9" s="12">
        <v>0</v>
      </c>
      <c r="D9" s="16"/>
      <c r="E9" s="13">
        <v>0</v>
      </c>
    </row>
    <row r="10" spans="1:5" ht="21" x14ac:dyDescent="0.35">
      <c r="A10" s="10" t="s">
        <v>1595</v>
      </c>
      <c r="B10" s="11" t="s">
        <v>1596</v>
      </c>
      <c r="C10" s="12">
        <v>0</v>
      </c>
      <c r="D10" s="12">
        <v>1</v>
      </c>
      <c r="E10" s="13">
        <v>-1</v>
      </c>
    </row>
    <row r="11" spans="1:5" x14ac:dyDescent="0.35">
      <c r="A11" s="10" t="s">
        <v>1597</v>
      </c>
      <c r="B11" s="15"/>
      <c r="C11" s="12">
        <v>48</v>
      </c>
      <c r="D11" s="16"/>
      <c r="E11" s="13">
        <v>0</v>
      </c>
    </row>
    <row r="12" spans="1:5" x14ac:dyDescent="0.35">
      <c r="A12" s="10" t="s">
        <v>1598</v>
      </c>
      <c r="B12" s="15"/>
      <c r="C12" s="12">
        <v>151</v>
      </c>
      <c r="D12" s="16"/>
      <c r="E12" s="13">
        <v>0</v>
      </c>
    </row>
    <row r="13" spans="1:5" x14ac:dyDescent="0.35">
      <c r="A13" s="192" t="s">
        <v>1599</v>
      </c>
      <c r="B13" s="11" t="s">
        <v>1600</v>
      </c>
      <c r="C13" s="12">
        <v>4</v>
      </c>
      <c r="D13" s="16"/>
      <c r="E13" s="13">
        <v>0</v>
      </c>
    </row>
    <row r="14" spans="1:5" x14ac:dyDescent="0.35">
      <c r="A14" s="194"/>
      <c r="B14" s="11" t="s">
        <v>1601</v>
      </c>
      <c r="C14" s="12">
        <v>0</v>
      </c>
      <c r="D14" s="16"/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9" t="s">
        <v>1603</v>
      </c>
      <c r="B17" s="11" t="s">
        <v>1604</v>
      </c>
      <c r="C17" s="16"/>
      <c r="D17" s="16"/>
      <c r="E17" s="21"/>
    </row>
    <row r="18" spans="1:5" x14ac:dyDescent="0.35">
      <c r="A18" s="190"/>
      <c r="B18" s="11" t="s">
        <v>1605</v>
      </c>
      <c r="C18" s="12">
        <v>66</v>
      </c>
      <c r="D18" s="12">
        <v>93</v>
      </c>
      <c r="E18" s="22">
        <v>1</v>
      </c>
    </row>
    <row r="19" spans="1:5" x14ac:dyDescent="0.35">
      <c r="A19" s="190"/>
      <c r="B19" s="11" t="s">
        <v>1606</v>
      </c>
      <c r="C19" s="16"/>
      <c r="D19" s="16"/>
      <c r="E19" s="21"/>
    </row>
    <row r="20" spans="1:5" x14ac:dyDescent="0.35">
      <c r="A20" s="190"/>
      <c r="B20" s="11" t="s">
        <v>1607</v>
      </c>
      <c r="C20" s="16"/>
      <c r="D20" s="16"/>
      <c r="E20" s="21"/>
    </row>
    <row r="21" spans="1:5" x14ac:dyDescent="0.35">
      <c r="A21" s="190"/>
      <c r="B21" s="11" t="s">
        <v>1608</v>
      </c>
      <c r="C21" s="16"/>
      <c r="D21" s="16"/>
      <c r="E21" s="21"/>
    </row>
    <row r="22" spans="1:5" x14ac:dyDescent="0.35">
      <c r="A22" s="190"/>
      <c r="B22" s="11" t="s">
        <v>983</v>
      </c>
      <c r="C22" s="12">
        <v>266</v>
      </c>
      <c r="D22" s="12">
        <v>522</v>
      </c>
      <c r="E22" s="22">
        <v>0</v>
      </c>
    </row>
    <row r="23" spans="1:5" x14ac:dyDescent="0.35">
      <c r="A23" s="190"/>
      <c r="B23" s="11" t="s">
        <v>1609</v>
      </c>
      <c r="C23" s="16"/>
      <c r="D23" s="16"/>
      <c r="E23" s="21"/>
    </row>
    <row r="24" spans="1:5" x14ac:dyDescent="0.35">
      <c r="A24" s="190"/>
      <c r="B24" s="11" t="s">
        <v>1610</v>
      </c>
      <c r="C24" s="16"/>
      <c r="D24" s="16"/>
      <c r="E24" s="21"/>
    </row>
    <row r="25" spans="1:5" x14ac:dyDescent="0.35">
      <c r="A25" s="190"/>
      <c r="B25" s="11" t="s">
        <v>1611</v>
      </c>
      <c r="C25" s="12">
        <v>1</v>
      </c>
      <c r="D25" s="12">
        <v>2</v>
      </c>
      <c r="E25" s="22">
        <v>0</v>
      </c>
    </row>
    <row r="26" spans="1:5" x14ac:dyDescent="0.35">
      <c r="A26" s="190"/>
      <c r="B26" s="11" t="s">
        <v>1612</v>
      </c>
      <c r="C26" s="16"/>
      <c r="D26" s="16"/>
      <c r="E26" s="21"/>
    </row>
    <row r="27" spans="1:5" x14ac:dyDescent="0.35">
      <c r="A27" s="190"/>
      <c r="B27" s="11" t="s">
        <v>1613</v>
      </c>
      <c r="C27" s="12">
        <v>1</v>
      </c>
      <c r="D27" s="12">
        <v>3</v>
      </c>
      <c r="E27" s="22">
        <v>0</v>
      </c>
    </row>
    <row r="28" spans="1:5" x14ac:dyDescent="0.35">
      <c r="A28" s="190"/>
      <c r="B28" s="11" t="s">
        <v>1614</v>
      </c>
      <c r="C28" s="12">
        <v>131</v>
      </c>
      <c r="D28" s="12">
        <v>28</v>
      </c>
      <c r="E28" s="22">
        <v>0</v>
      </c>
    </row>
    <row r="29" spans="1:5" x14ac:dyDescent="0.35">
      <c r="A29" s="190"/>
      <c r="B29" s="11" t="s">
        <v>1615</v>
      </c>
      <c r="C29" s="12">
        <v>131</v>
      </c>
      <c r="D29" s="12">
        <v>153</v>
      </c>
      <c r="E29" s="22">
        <v>4</v>
      </c>
    </row>
    <row r="30" spans="1:5" x14ac:dyDescent="0.35">
      <c r="A30" s="191"/>
      <c r="B30" s="11" t="s">
        <v>1616</v>
      </c>
      <c r="C30" s="16"/>
      <c r="D30" s="16"/>
      <c r="E30" s="21"/>
    </row>
    <row r="31" spans="1:5" x14ac:dyDescent="0.35">
      <c r="A31" s="17"/>
    </row>
  </sheetData>
  <sheetProtection algorithmName="SHA-512" hashValue="r65pjZ09iCtN4WQnQAJXjltnJ305ZCSEFYeEETwe0GfI72VKE3cEgTkCFFjkkLtqNgCBHLHyFAmNT5N49nqqBw==" saltValue="4/lEmnHE2k6aPrP3XUbcJ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3872-65EF-47EC-BA7F-225EE1F71D72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1" customWidth="1"/>
    <col min="2" max="2" width="4.453125" style="101" customWidth="1"/>
    <col min="3" max="3" width="18.54296875" style="101" customWidth="1"/>
    <col min="4" max="4" width="36.453125" style="101" customWidth="1"/>
    <col min="5" max="5" width="18.54296875" style="101" customWidth="1"/>
    <col min="6" max="6" width="7.453125" style="101" customWidth="1"/>
    <col min="7" max="7" width="2.54296875" style="101" customWidth="1"/>
    <col min="8" max="8" width="10.1796875" style="101" customWidth="1"/>
    <col min="9" max="13" width="11.453125" style="101"/>
    <col min="14" max="14" width="5.54296875" style="101" customWidth="1"/>
    <col min="15" max="15" width="11" style="101" customWidth="1"/>
    <col min="16" max="16" width="2.54296875" style="101" customWidth="1"/>
    <col min="17" max="17" width="11.453125" style="101"/>
    <col min="18" max="19" width="12.81640625" style="101" customWidth="1"/>
    <col min="20" max="23" width="11.453125" style="101"/>
    <col min="24" max="24" width="2.54296875" style="101" customWidth="1"/>
    <col min="25" max="25" width="6.453125" style="101" customWidth="1"/>
    <col min="26" max="29" width="13.81640625" style="101" customWidth="1"/>
    <col min="30" max="30" width="11.453125" style="101"/>
    <col min="31" max="31" width="9.453125" style="101" customWidth="1"/>
    <col min="32" max="32" width="2.54296875" style="101" customWidth="1"/>
    <col min="33" max="38" width="11.453125" style="101"/>
    <col min="39" max="39" width="14.54296875" style="101" customWidth="1"/>
    <col min="40" max="40" width="2.54296875" style="101" customWidth="1"/>
    <col min="41" max="41" width="11.453125" style="101"/>
    <col min="42" max="44" width="19.453125" style="101" customWidth="1"/>
    <col min="45" max="45" width="14.81640625" style="101" customWidth="1"/>
    <col min="46" max="46" width="2.54296875" style="101" customWidth="1"/>
    <col min="47" max="47" width="7" style="101" customWidth="1"/>
    <col min="48" max="48" width="14" style="101" customWidth="1"/>
    <col min="49" max="53" width="11.453125" style="101"/>
    <col min="54" max="54" width="5.453125" style="101" customWidth="1"/>
    <col min="55" max="55" width="2.54296875" style="101" customWidth="1"/>
    <col min="56" max="56" width="11.453125" style="101"/>
    <col min="57" max="59" width="13.81640625" style="101" customWidth="1"/>
    <col min="60" max="60" width="11.453125" style="101"/>
    <col min="61" max="61" width="19.453125" style="101" customWidth="1"/>
    <col min="62" max="62" width="2.54296875" style="101" customWidth="1"/>
    <col min="63" max="63" width="7.1796875" style="101" customWidth="1"/>
    <col min="64" max="65" width="6.54296875" style="101" customWidth="1"/>
    <col min="66" max="66" width="9" style="101" customWidth="1"/>
    <col min="67" max="67" width="7.1796875" style="101" bestFit="1" customWidth="1"/>
    <col min="68" max="68" width="7" style="101" customWidth="1"/>
    <col min="69" max="69" width="8.54296875" style="101" customWidth="1"/>
    <col min="70" max="70" width="6.54296875" style="101" customWidth="1"/>
    <col min="71" max="71" width="9" style="101" customWidth="1"/>
    <col min="72" max="73" width="6.1796875" style="101" customWidth="1"/>
    <col min="74" max="74" width="6.54296875" style="101" customWidth="1"/>
    <col min="75" max="75" width="2.54296875" style="101" customWidth="1"/>
    <col min="76" max="76" width="21.1796875" style="101" customWidth="1"/>
    <col min="77" max="80" width="11.453125" style="101"/>
    <col min="81" max="81" width="16.453125" style="101" customWidth="1"/>
    <col min="82" max="82" width="2.54296875" style="101" customWidth="1"/>
    <col min="83" max="83" width="17" style="101" customWidth="1"/>
    <col min="84" max="85" width="21.1796875" style="101" customWidth="1"/>
    <col min="86" max="88" width="11.453125" style="101"/>
    <col min="89" max="89" width="2.54296875" style="101" customWidth="1"/>
    <col min="90" max="90" width="15.1796875" style="101" customWidth="1"/>
    <col min="91" max="91" width="8.453125" style="101" customWidth="1"/>
    <col min="92" max="92" width="23.453125" style="101" customWidth="1"/>
    <col min="93" max="93" width="14.81640625" style="101" customWidth="1"/>
    <col min="94" max="94" width="18" style="101" customWidth="1"/>
    <col min="95" max="16384" width="11.453125" style="101"/>
  </cols>
  <sheetData>
    <row r="1" spans="1:93" ht="17.5" x14ac:dyDescent="0.3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0.5" x14ac:dyDescent="0.3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0.5" x14ac:dyDescent="0.3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3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3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3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35">
      <c r="C7" s="118">
        <f>DatosGenerales!C8</f>
        <v>5974</v>
      </c>
      <c r="D7" s="119">
        <f>SUM(DatosGenerales!C15:C19)</f>
        <v>958</v>
      </c>
      <c r="E7" s="118">
        <f>SUM(DatosGenerales!C12:C14)</f>
        <v>4897</v>
      </c>
      <c r="I7" s="120">
        <f>DatosGenerales!C31</f>
        <v>321</v>
      </c>
      <c r="J7" s="119">
        <f>DatosGenerales!C32</f>
        <v>8</v>
      </c>
      <c r="K7" s="118">
        <f>SUM(DatosGenerales!C33:C34)</f>
        <v>10</v>
      </c>
      <c r="L7" s="119">
        <f>DatosGenerales!C36</f>
        <v>245</v>
      </c>
      <c r="M7" s="118">
        <f>DatosGenerales!C95</f>
        <v>245</v>
      </c>
      <c r="N7" s="121">
        <f>L7-M7</f>
        <v>0</v>
      </c>
      <c r="O7" s="121"/>
      <c r="Q7" s="120">
        <f>DatosGenerales!C36</f>
        <v>245</v>
      </c>
      <c r="R7" s="119">
        <f>DatosGenerales!C49</f>
        <v>473</v>
      </c>
      <c r="S7" s="119">
        <f>DatosGenerales!C50</f>
        <v>11</v>
      </c>
      <c r="T7" s="119">
        <f>DatosGenerales!C62</f>
        <v>4</v>
      </c>
      <c r="U7" s="119">
        <f>DatosGenerales!C78</f>
        <v>1</v>
      </c>
      <c r="V7" s="122">
        <f>SUM(Q7:U7)</f>
        <v>734</v>
      </c>
      <c r="Z7" s="120">
        <f>SUM(DatosGenerales!C106,DatosGenerales!C107,DatosGenerales!C109)</f>
        <v>307</v>
      </c>
      <c r="AA7" s="119">
        <f>SUM(DatosGenerales!C108,DatosGenerales!C110)</f>
        <v>59</v>
      </c>
      <c r="AB7" s="119">
        <f>DatosGenerales!C106</f>
        <v>268</v>
      </c>
      <c r="AC7" s="122">
        <f>DatosGenerales!C107</f>
        <v>15</v>
      </c>
      <c r="AH7" s="120">
        <f>SUM(DatosGenerales!C115,DatosGenerales!C116,DatosGenerales!C118)</f>
        <v>12</v>
      </c>
      <c r="AI7" s="119">
        <f>SUM(DatosGenerales!C117,DatosGenerales!C119)</f>
        <v>8</v>
      </c>
      <c r="AJ7" s="119">
        <f>DatosGenerales!C115</f>
        <v>11</v>
      </c>
      <c r="AK7" s="122">
        <f>DatosGenerales!C116</f>
        <v>0</v>
      </c>
      <c r="AP7" s="120">
        <f>SUM(DatosGenerales!C135:C136)</f>
        <v>14</v>
      </c>
      <c r="AQ7" s="119">
        <f>SUM(DatosGenerales!C137:C138)</f>
        <v>0</v>
      </c>
      <c r="AR7" s="122">
        <f>SUM(DatosGenerales!C139:C140)</f>
        <v>0</v>
      </c>
      <c r="AV7" s="120">
        <f>DatosGenerales!C145</f>
        <v>0</v>
      </c>
      <c r="AW7" s="119">
        <f>DatosGenerales!C146</f>
        <v>7</v>
      </c>
      <c r="AX7" s="119">
        <f>DatosGenerales!C147</f>
        <v>5</v>
      </c>
      <c r="AY7" s="119">
        <f>DatosGenerales!C148</f>
        <v>0</v>
      </c>
      <c r="AZ7" s="119">
        <f>DatosGenerales!C149</f>
        <v>23</v>
      </c>
      <c r="BA7" s="122">
        <f>DatosGenerales!C150</f>
        <v>0</v>
      </c>
      <c r="BE7" s="120">
        <f>DatosGenerales!C151</f>
        <v>14</v>
      </c>
      <c r="BF7" s="119">
        <f>DatosGenerales!C152</f>
        <v>21</v>
      </c>
      <c r="BG7" s="122">
        <f>DatosGenerales!C154</f>
        <v>7</v>
      </c>
      <c r="BK7" s="120">
        <f>SUM(DatosGenerales!C297:C311)</f>
        <v>356</v>
      </c>
      <c r="BL7" s="119">
        <f>SUM(DatosGenerales!C294:C296)</f>
        <v>3</v>
      </c>
      <c r="BM7" s="119">
        <f>SUM(DatosGenerales!C312:C344)</f>
        <v>74</v>
      </c>
      <c r="BN7" s="119">
        <f>SUM(DatosGenerales!C289)</f>
        <v>6</v>
      </c>
      <c r="BO7" s="119">
        <f>SUM(DatosGenerales!C356:C364)</f>
        <v>5</v>
      </c>
      <c r="BP7" s="119">
        <f>SUM(DatosGenerales!C286:C288)</f>
        <v>9</v>
      </c>
      <c r="BQ7" s="119">
        <f>SUM(DatosGenerales!C345:C355)</f>
        <v>14</v>
      </c>
      <c r="BR7" s="119">
        <f>SUM(DatosGenerales!C290:C292)</f>
        <v>4</v>
      </c>
      <c r="BS7" s="122">
        <f>SUM(DatosGenerales!C283:C285)</f>
        <v>63</v>
      </c>
      <c r="BT7" s="122">
        <f>SUM(DatosGenerales!C293)</f>
        <v>0</v>
      </c>
      <c r="BU7" s="122">
        <f>SUM(DatosGenerales!C365:C377)</f>
        <v>126</v>
      </c>
      <c r="BY7" s="120">
        <f>DatosGenerales!C246</f>
        <v>0</v>
      </c>
      <c r="BZ7" s="119">
        <f>DatosGenerales!C247</f>
        <v>0</v>
      </c>
      <c r="CA7" s="122">
        <f>DatosGenerales!C248</f>
        <v>0</v>
      </c>
      <c r="CF7" s="120">
        <f>DatosDiscapacidad!C5</f>
        <v>0</v>
      </c>
      <c r="CG7" s="122">
        <f>DatosDiscapacidad!C11</f>
        <v>48</v>
      </c>
      <c r="CM7" s="120">
        <f>DatosGenerales!C40</f>
        <v>1007</v>
      </c>
      <c r="CN7" s="122">
        <f>DatosGenerales!C41</f>
        <v>501</v>
      </c>
    </row>
    <row r="8" spans="1:93" x14ac:dyDescent="0.35">
      <c r="B8" s="123"/>
    </row>
    <row r="11" spans="1:93" x14ac:dyDescent="0.35">
      <c r="R11" s="101" t="s">
        <v>1781</v>
      </c>
    </row>
    <row r="16" spans="1:93" ht="12.75" customHeight="1" x14ac:dyDescent="0.35">
      <c r="AV16" s="124"/>
      <c r="AW16" s="124"/>
      <c r="AX16" s="124"/>
      <c r="AY16" s="124"/>
      <c r="AZ16" s="124"/>
      <c r="BA16" s="124"/>
    </row>
    <row r="17" spans="19:93" x14ac:dyDescent="0.35">
      <c r="AV17" s="124"/>
      <c r="AW17" s="124"/>
      <c r="AX17" s="124"/>
      <c r="AY17" s="124"/>
      <c r="AZ17" s="124"/>
      <c r="BA17" s="124"/>
    </row>
    <row r="19" spans="19:93" x14ac:dyDescent="0.35">
      <c r="CO19" s="101" t="s">
        <v>1782</v>
      </c>
    </row>
    <row r="22" spans="19:93" x14ac:dyDescent="0.25">
      <c r="BK22" s="125" t="s">
        <v>1783</v>
      </c>
      <c r="BO22" s="125"/>
    </row>
    <row r="23" spans="19:93" x14ac:dyDescent="0.35">
      <c r="S23" s="126"/>
      <c r="Z23" s="127"/>
      <c r="AH23" s="127"/>
    </row>
    <row r="30" spans="19:93" x14ac:dyDescent="0.35">
      <c r="BJ30" s="128"/>
    </row>
    <row r="31" spans="19:93" s="105" customFormat="1" ht="12.75" customHeight="1" x14ac:dyDescent="0.35">
      <c r="BJ31" s="129"/>
    </row>
    <row r="32" spans="19:93" s="117" customFormat="1" ht="11.5" x14ac:dyDescent="0.35">
      <c r="BJ32" s="130"/>
    </row>
    <row r="33" spans="62:67" x14ac:dyDescent="0.35">
      <c r="BJ33" s="128"/>
    </row>
    <row r="38" spans="62:67" ht="15.5" x14ac:dyDescent="0.35">
      <c r="BN38" s="131" t="s">
        <v>1784</v>
      </c>
      <c r="BO38" s="132">
        <v>13</v>
      </c>
    </row>
    <row r="41" spans="62:67" x14ac:dyDescent="0.25">
      <c r="BK41" s="125" t="s">
        <v>1785</v>
      </c>
    </row>
    <row r="51" spans="63:74" x14ac:dyDescent="0.35">
      <c r="BK51" s="129" t="s">
        <v>1786</v>
      </c>
      <c r="BL51" s="129" t="s">
        <v>1786</v>
      </c>
      <c r="BM51" s="128"/>
    </row>
    <row r="52" spans="63:74" x14ac:dyDescent="0.3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35">
      <c r="BK53" s="130">
        <f>SUM(DatosGenerales!C310,DatosGenerales!C299,DatosGenerales!C308)</f>
        <v>117</v>
      </c>
      <c r="BL53" s="130">
        <f>SUM(DatosGenerales!C311,DatosGenerales!C300,DatosGenerales!C309)</f>
        <v>120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5">
      <c r="BK55" s="125" t="s">
        <v>1789</v>
      </c>
    </row>
    <row r="65" spans="63:71" x14ac:dyDescent="0.3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35">
      <c r="BK66" s="130">
        <f>SUM(DatosGenerales!C310:C311)</f>
        <v>2</v>
      </c>
      <c r="BL66" s="130">
        <f>SUM(DatosGenerales!C299:C300)</f>
        <v>125</v>
      </c>
      <c r="BM66" s="130">
        <f>SUM(DatosGenerales!C308:C309)</f>
        <v>110</v>
      </c>
      <c r="BN66" s="130"/>
      <c r="BO66" s="117"/>
      <c r="BP66" s="117"/>
      <c r="BQ66" s="117"/>
      <c r="BR66" s="117"/>
      <c r="BS66" s="117"/>
    </row>
  </sheetData>
  <sheetProtection algorithmName="SHA-512" hashValue="AEhQR72nQBSz5/sTWTIyKd8FSh+6rzpci4c8k+w/AMUXBa66vtMQM6RBcfBDgoUtaWCgWhugkMsUV77+ylzysw==" saltValue="FdIPJI6OPafWiW1AC4kzz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B222-24BD-4020-A5DA-8B26ABF0CB66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4" customWidth="1"/>
    <col min="2" max="2" width="7.81640625" style="134" customWidth="1"/>
    <col min="3" max="3" width="11.453125" style="134"/>
    <col min="4" max="4" width="12" style="134" customWidth="1"/>
    <col min="5" max="5" width="51.453125" style="134" customWidth="1"/>
    <col min="6" max="6" width="2.54296875" style="134" customWidth="1"/>
    <col min="7" max="7" width="7.81640625" style="134" customWidth="1"/>
    <col min="8" max="9" width="11.453125" style="134"/>
    <col min="10" max="10" width="51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1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1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1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1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1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1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1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1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1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1.453125" style="134" customWidth="1"/>
    <col min="61" max="61" width="2.54296875" style="134" customWidth="1"/>
    <col min="62" max="16384" width="11.453125" style="134"/>
  </cols>
  <sheetData>
    <row r="1" spans="1:61" ht="18.75" customHeight="1" x14ac:dyDescent="0.25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x14ac:dyDescent="0.25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5" x14ac:dyDescent="0.3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78CfV+w7C0XtFI/suInbfeQR58fCfjFnASotujb9NZmfN8DcfOCaR+NvshmohBnBB0lOAB5VHhy87cPToePpvA==" saltValue="fn+6R6b2PIiCyHpt/WeqE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76601-B947-47ED-8EED-ECAC179888AF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1" customWidth="1"/>
    <col min="2" max="2" width="4.453125" style="101" customWidth="1"/>
    <col min="3" max="3" width="18.7265625" style="101" bestFit="1" customWidth="1"/>
    <col min="4" max="4" width="18" style="101" bestFit="1" customWidth="1"/>
    <col min="5" max="5" width="18.54296875" style="101" bestFit="1" customWidth="1"/>
    <col min="6" max="6" width="18.453125" style="101" bestFit="1" customWidth="1"/>
    <col min="7" max="7" width="15.81640625" style="101" bestFit="1" customWidth="1"/>
    <col min="8" max="8" width="15.54296875" style="101" bestFit="1" customWidth="1"/>
    <col min="9" max="9" width="4.453125" style="101" customWidth="1"/>
    <col min="10" max="10" width="2.54296875" style="101" customWidth="1"/>
    <col min="11" max="11" width="4.54296875" style="101" customWidth="1"/>
    <col min="12" max="12" width="7" style="101" bestFit="1" customWidth="1"/>
    <col min="13" max="13" width="16.7265625" style="101" bestFit="1" customWidth="1"/>
    <col min="14" max="14" width="17.1796875" style="101" bestFit="1" customWidth="1"/>
    <col min="15" max="15" width="9.26953125" style="101" bestFit="1" customWidth="1"/>
    <col min="16" max="16" width="8.81640625" style="101" bestFit="1" customWidth="1"/>
    <col min="17" max="17" width="9.7265625" style="101" bestFit="1" customWidth="1"/>
    <col min="18" max="18" width="9" style="101" bestFit="1" customWidth="1"/>
    <col min="19" max="19" width="2.54296875" style="101" customWidth="1"/>
    <col min="20" max="20" width="4.54296875" style="101" customWidth="1"/>
    <col min="21" max="21" width="13.453125" style="101" bestFit="1" customWidth="1"/>
    <col min="22" max="22" width="8.26953125" style="101" bestFit="1" customWidth="1"/>
    <col min="23" max="23" width="13.54296875" style="101" bestFit="1" customWidth="1"/>
    <col min="24" max="24" width="9" style="101" bestFit="1" customWidth="1"/>
    <col min="25" max="25" width="14.453125" style="101" bestFit="1" customWidth="1"/>
    <col min="26" max="26" width="13.54296875" style="101" bestFit="1" customWidth="1"/>
    <col min="27" max="27" width="13" style="101" bestFit="1" customWidth="1"/>
    <col min="28" max="28" width="9" style="101" bestFit="1" customWidth="1"/>
    <col min="29" max="29" width="11.453125" style="101" bestFit="1" customWidth="1"/>
    <col min="30" max="30" width="15.26953125" style="101" bestFit="1" customWidth="1"/>
    <col min="31" max="31" width="3.453125" style="101" bestFit="1" customWidth="1"/>
    <col min="32" max="32" width="2.54296875" style="101" customWidth="1"/>
    <col min="33" max="33" width="4.54296875" style="101" customWidth="1"/>
    <col min="34" max="34" width="13.81640625" style="101" customWidth="1"/>
    <col min="35" max="35" width="13.54296875" style="101" bestFit="1" customWidth="1"/>
    <col min="36" max="36" width="11.81640625" style="101" bestFit="1" customWidth="1"/>
    <col min="37" max="37" width="13.1796875" style="101" bestFit="1" customWidth="1"/>
    <col min="38" max="38" width="10.81640625" style="101" bestFit="1" customWidth="1"/>
    <col min="39" max="39" width="10.54296875" style="101" bestFit="1" customWidth="1"/>
    <col min="40" max="40" width="17.26953125" style="101" bestFit="1" customWidth="1"/>
    <col min="41" max="41" width="4.1796875" style="101" bestFit="1" customWidth="1"/>
    <col min="42" max="42" width="3.81640625" style="101" bestFit="1" customWidth="1"/>
    <col min="43" max="43" width="17.81640625" style="101" bestFit="1" customWidth="1"/>
    <col min="44" max="44" width="10.81640625" style="101" bestFit="1" customWidth="1"/>
    <col min="45" max="45" width="13.81640625" style="101" customWidth="1"/>
    <col min="46" max="46" width="11.1796875" style="101" bestFit="1" customWidth="1"/>
    <col min="47" max="47" width="11.26953125" style="101" bestFit="1" customWidth="1"/>
    <col min="48" max="48" width="11.1796875" style="101" bestFit="1" customWidth="1"/>
    <col min="49" max="49" width="11.7265625" style="101" customWidth="1"/>
    <col min="50" max="50" width="10.26953125" style="101" customWidth="1"/>
    <col min="51" max="51" width="10.1796875" style="101" customWidth="1"/>
    <col min="52" max="52" width="10.26953125" style="101" customWidth="1"/>
    <col min="53" max="53" width="10" style="101" customWidth="1"/>
    <col min="54" max="54" width="10.7265625" style="101" customWidth="1"/>
    <col min="55" max="55" width="10.453125" style="101" customWidth="1"/>
    <col min="56" max="56" width="18.54296875" style="101" customWidth="1"/>
    <col min="57" max="57" width="14" style="101" bestFit="1" customWidth="1"/>
    <col min="58" max="58" width="15.81640625" style="101" customWidth="1"/>
    <col min="59" max="59" width="13.54296875" style="101" customWidth="1"/>
    <col min="60" max="61" width="13.81640625" style="101" customWidth="1"/>
    <col min="62" max="62" width="13" style="101" bestFit="1" customWidth="1"/>
    <col min="63" max="63" width="14" style="101" bestFit="1" customWidth="1"/>
    <col min="64" max="64" width="15.54296875" style="101" customWidth="1"/>
    <col min="65" max="65" width="25" style="101" bestFit="1" customWidth="1"/>
    <col min="66" max="66" width="32.1796875" style="101" bestFit="1" customWidth="1"/>
    <col min="67" max="67" width="4.81640625" style="101" bestFit="1" customWidth="1"/>
    <col min="68" max="16384" width="11.453125" style="101"/>
  </cols>
  <sheetData>
    <row r="1" spans="1:65" ht="19.75" customHeight="1" x14ac:dyDescent="0.3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5" customHeight="1" x14ac:dyDescent="0.35">
      <c r="I2" s="104"/>
      <c r="U2" s="104"/>
      <c r="V2" s="104"/>
    </row>
    <row r="3" spans="1:65" s="103" customFormat="1" ht="14.9" customHeight="1" x14ac:dyDescent="0.3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3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35">
      <c r="I5" s="101"/>
      <c r="AF5" s="103"/>
      <c r="AQ5" s="103"/>
    </row>
    <row r="6" spans="1:65" s="105" customFormat="1" ht="14.25" customHeight="1" x14ac:dyDescent="0.3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3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18" x14ac:dyDescent="0.35">
      <c r="C8" s="230"/>
      <c r="D8" s="146">
        <f>DatosMenores!C65</f>
        <v>235</v>
      </c>
      <c r="E8" s="146">
        <f>DatosMenores!C66</f>
        <v>11</v>
      </c>
      <c r="F8" s="147">
        <f>DatosMenores!C67</f>
        <v>40</v>
      </c>
      <c r="G8" s="148">
        <f>DatosMenores!C68</f>
        <v>137</v>
      </c>
      <c r="H8" s="105"/>
      <c r="I8" s="101"/>
      <c r="L8" s="118">
        <f>DatosMenores!C55</f>
        <v>8</v>
      </c>
      <c r="M8" s="119">
        <f>DatosMenores!C56</f>
        <v>9</v>
      </c>
      <c r="N8" s="119">
        <f>DatosMenores!C57</f>
        <v>32</v>
      </c>
      <c r="O8" s="119">
        <f>DatosMenores!C58</f>
        <v>0</v>
      </c>
      <c r="P8" s="118">
        <f>DatosMenores!C59</f>
        <v>0</v>
      </c>
      <c r="Q8" s="119">
        <f>DatosMenores!C60</f>
        <v>7</v>
      </c>
      <c r="R8" s="118">
        <f>DatosMenores!C61</f>
        <v>0</v>
      </c>
      <c r="U8" s="118">
        <f>DatosMenores!C33</f>
        <v>68</v>
      </c>
      <c r="V8" s="119">
        <f>SUM(DatosMenores!C34:C37)</f>
        <v>2</v>
      </c>
      <c r="W8" s="119">
        <f>DatosMenores!C38</f>
        <v>2</v>
      </c>
      <c r="X8" s="119">
        <f>DatosMenores!C39</f>
        <v>13</v>
      </c>
      <c r="Y8" s="119">
        <f>DatosMenores!C40</f>
        <v>24</v>
      </c>
      <c r="Z8" s="119">
        <f>DatosMenores!D41</f>
        <v>0</v>
      </c>
      <c r="AA8" s="119">
        <f>DatosMenores!C42</f>
        <v>0</v>
      </c>
      <c r="AB8" s="119">
        <f>DatosMenores!C43</f>
        <v>10</v>
      </c>
      <c r="AC8" s="119">
        <f>DatosMenores!C44</f>
        <v>7</v>
      </c>
      <c r="AD8" s="119">
        <f>DatosMenores!C45</f>
        <v>3</v>
      </c>
      <c r="AE8" s="118">
        <f>DatosMenores!C46</f>
        <v>1</v>
      </c>
      <c r="AG8" s="103"/>
      <c r="AI8" s="120">
        <f>DatosMenores!C7</f>
        <v>0</v>
      </c>
      <c r="AJ8" s="119">
        <f>DatosMenores!C8</f>
        <v>38</v>
      </c>
      <c r="AK8" s="119">
        <f>DatosMenores!C9</f>
        <v>3</v>
      </c>
      <c r="AL8" s="119">
        <f>DatosMenores!C10</f>
        <v>8</v>
      </c>
      <c r="AM8" s="119">
        <f>DatosMenores!C11</f>
        <v>19</v>
      </c>
      <c r="AN8" s="118">
        <f>DatosMenores!C12</f>
        <v>8</v>
      </c>
      <c r="AO8" s="119">
        <f>DatosMenores!C13</f>
        <v>26</v>
      </c>
      <c r="AP8" s="119">
        <f>DatosMenores!C14</f>
        <v>20</v>
      </c>
      <c r="AQ8" s="118">
        <f>DatosMenores!C15</f>
        <v>3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23</v>
      </c>
      <c r="BG8" s="119">
        <f>DatosMenores!C107</f>
        <v>0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10</v>
      </c>
      <c r="BL8" s="119">
        <f>DatosMenores!C112</f>
        <v>0</v>
      </c>
      <c r="BM8" s="105"/>
    </row>
    <row r="9" spans="1:65" ht="18" x14ac:dyDescent="0.3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34</v>
      </c>
      <c r="AU9" s="148">
        <f>DatosMenores!C87</f>
        <v>38</v>
      </c>
      <c r="AV9" s="148">
        <f>DatosMenores!C88</f>
        <v>13</v>
      </c>
      <c r="AW9" s="148">
        <f>DatosMenores!C89</f>
        <v>7</v>
      </c>
      <c r="AX9" s="148">
        <f>DatosMenores!C90</f>
        <v>74</v>
      </c>
      <c r="AY9" s="148">
        <f>DatosMenores!C91</f>
        <v>166</v>
      </c>
      <c r="AZ9" s="148">
        <f>DatosMenores!C92</f>
        <v>0</v>
      </c>
      <c r="BA9" s="148">
        <f>DatosMenores!C93</f>
        <v>0</v>
      </c>
      <c r="BB9" s="148">
        <f>DatosMenores!C94</f>
        <v>3</v>
      </c>
      <c r="BC9" s="148">
        <f>DatosMenores!C95</f>
        <v>0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18" x14ac:dyDescent="0.35">
      <c r="C10" s="220"/>
      <c r="D10" s="152">
        <f>DatosMenores!C69</f>
        <v>15</v>
      </c>
      <c r="E10" s="152">
        <f>DatosMenores!C70</f>
        <v>167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3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0</v>
      </c>
      <c r="AJ11" s="119">
        <f>DatosMenores!C17</f>
        <v>0</v>
      </c>
      <c r="AK11" s="119">
        <f>DatosMenores!C18</f>
        <v>14</v>
      </c>
      <c r="AL11" s="119">
        <f>DatosMenores!C19</f>
        <v>6</v>
      </c>
      <c r="AM11" s="119">
        <f>DatosMenores!C20</f>
        <v>3</v>
      </c>
      <c r="AN11" s="119">
        <f>DatosMenores!C21</f>
        <v>2</v>
      </c>
      <c r="AO11" s="119">
        <f>DatosMenores!C23</f>
        <v>0</v>
      </c>
      <c r="AP11" s="119">
        <f>DatosMenores!C24</f>
        <v>28</v>
      </c>
      <c r="AQ11" s="119">
        <f>DatosMenores!C25</f>
        <v>2</v>
      </c>
      <c r="AR11" s="118">
        <f>DatosMenores!C26</f>
        <v>2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18" x14ac:dyDescent="0.3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35">
      <c r="C13" s="223"/>
      <c r="D13" s="155">
        <f>DatosMenores!C72</f>
        <v>127</v>
      </c>
      <c r="E13" s="156">
        <f>DatosMenores!C73</f>
        <v>2</v>
      </c>
      <c r="F13" s="122">
        <f>DatosMenores!C74</f>
        <v>26</v>
      </c>
      <c r="G13" s="122">
        <f>DatosMenores!C75</f>
        <v>46</v>
      </c>
      <c r="H13" s="157">
        <f>DatosMenores!C76</f>
        <v>136</v>
      </c>
      <c r="AT13" s="148">
        <f>DatosMenores!C96</f>
        <v>3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1</v>
      </c>
      <c r="AY13" s="148">
        <f>DatosMenores!C101</f>
        <v>0</v>
      </c>
    </row>
  </sheetData>
  <sheetProtection algorithmName="SHA-512" hashValue="nbNmfJdyI8dJsP2zmi4hJYpPbMC+aJ4fObBcxOSKP3iVan7K3TOkGkry7KV/K15ioGFe9574mw8sIeYAp/gpRQ==" saltValue="yiLE2588Q+UUmQnFXQ5B5Q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2FF6-C777-42E9-B86E-59F40F40E661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customWidth="1"/>
    <col min="20" max="20" width="7.81640625" style="162" customWidth="1"/>
    <col min="21" max="22" width="11.453125" style="162"/>
    <col min="23" max="23" width="51.453125" style="162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1829</v>
      </c>
      <c r="D4" s="168">
        <f>DatosViolenciaDoméstica!C5</f>
        <v>5</v>
      </c>
      <c r="F4" s="167" t="s">
        <v>1830</v>
      </c>
      <c r="G4" s="169">
        <f>DatosViolenciaDoméstica!E67</f>
        <v>11</v>
      </c>
      <c r="H4" s="170"/>
    </row>
    <row r="5" spans="1:30" x14ac:dyDescent="0.3">
      <c r="C5" s="167" t="s">
        <v>13</v>
      </c>
      <c r="D5" s="168">
        <f>DatosViolenciaDoméstica!C6</f>
        <v>93</v>
      </c>
      <c r="F5" s="167" t="s">
        <v>1831</v>
      </c>
      <c r="G5" s="171">
        <f>DatosViolenciaDoméstica!F67</f>
        <v>12</v>
      </c>
      <c r="H5" s="170"/>
    </row>
    <row r="6" spans="1:30" x14ac:dyDescent="0.3">
      <c r="C6" s="167" t="s">
        <v>1832</v>
      </c>
      <c r="D6" s="168">
        <f>DatosViolenciaDoméstica!C7</f>
        <v>19</v>
      </c>
    </row>
    <row r="7" spans="1:30" x14ac:dyDescent="0.3">
      <c r="C7" s="167" t="s">
        <v>60</v>
      </c>
      <c r="D7" s="168">
        <f>DatosViolenciaDoméstica!C8</f>
        <v>0</v>
      </c>
    </row>
    <row r="8" spans="1:30" x14ac:dyDescent="0.3">
      <c r="C8" s="167" t="s">
        <v>1833</v>
      </c>
      <c r="D8" s="168">
        <f>DatosViolenciaDoméstica!C9</f>
        <v>0</v>
      </c>
    </row>
    <row r="9" spans="1:30" x14ac:dyDescent="0.3">
      <c r="C9" s="167" t="s">
        <v>1834</v>
      </c>
      <c r="D9" s="172">
        <f>SUM(DatosViolenciaDoméstica!C10:C11)</f>
        <v>0</v>
      </c>
    </row>
    <row r="21" spans="6:32" x14ac:dyDescent="0.25">
      <c r="F21" s="173"/>
      <c r="G21" s="173"/>
    </row>
    <row r="22" spans="6:32" s="173" customFormat="1" ht="12.75" customHeight="1" x14ac:dyDescent="0.25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5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5">
      <c r="AB24" s="160"/>
    </row>
    <row r="25" spans="6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amCu95wydLDXLoh7LhYWx83OOzY5MtbizEYTc3imYZ72/2PylLsau5BAl1JFPDBooDlDesO6lbcWev/qfz9sqQ==" saltValue="QITAOA9cuy3OfxZNmdwfV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F002-6ACE-445C-8B98-F4EB03049BDF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hidden="1" customWidth="1"/>
    <col min="20" max="20" width="7.81640625" style="162" hidden="1" customWidth="1"/>
    <col min="21" max="22" width="0" style="162" hidden="1" customWidth="1"/>
    <col min="23" max="23" width="51.453125" style="162" hidden="1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13</v>
      </c>
      <c r="D4" s="168">
        <f>DatosViolenciaGénero!C7</f>
        <v>448</v>
      </c>
      <c r="F4" s="167" t="s">
        <v>1830</v>
      </c>
      <c r="G4" s="169">
        <f>DatosViolenciaGénero!E82</f>
        <v>47</v>
      </c>
      <c r="H4" s="170"/>
    </row>
    <row r="5" spans="1:30" x14ac:dyDescent="0.3">
      <c r="C5" s="167" t="s">
        <v>40</v>
      </c>
      <c r="D5" s="168">
        <f>DatosViolenciaGénero!C5</f>
        <v>74</v>
      </c>
      <c r="F5" s="167" t="s">
        <v>1831</v>
      </c>
      <c r="G5" s="169">
        <f>DatosViolenciaGénero!F82</f>
        <v>40</v>
      </c>
      <c r="H5" s="170"/>
    </row>
    <row r="6" spans="1:30" x14ac:dyDescent="0.3">
      <c r="C6" s="167" t="s">
        <v>1832</v>
      </c>
      <c r="D6" s="178">
        <f>DatosViolenciaGénero!C8</f>
        <v>75</v>
      </c>
    </row>
    <row r="7" spans="1:30" x14ac:dyDescent="0.3">
      <c r="C7" s="167" t="s">
        <v>60</v>
      </c>
      <c r="D7" s="178">
        <f>DatosViolenciaGénero!C9</f>
        <v>0</v>
      </c>
    </row>
    <row r="8" spans="1:30" x14ac:dyDescent="0.3">
      <c r="C8" s="167" t="s">
        <v>1836</v>
      </c>
      <c r="D8" s="168">
        <f>DatosViolenciaGénero!C11</f>
        <v>0</v>
      </c>
    </row>
    <row r="9" spans="1:30" x14ac:dyDescent="0.3">
      <c r="C9" s="167" t="s">
        <v>1837</v>
      </c>
      <c r="D9" s="168">
        <f>DatosViolenciaGénero!C12</f>
        <v>0</v>
      </c>
    </row>
    <row r="10" spans="1:30" x14ac:dyDescent="0.3">
      <c r="C10" s="167" t="s">
        <v>1829</v>
      </c>
      <c r="D10" s="178">
        <f>DatosViolenciaGénero!C6</f>
        <v>62</v>
      </c>
    </row>
    <row r="11" spans="1:30" x14ac:dyDescent="0.3">
      <c r="C11" s="167" t="s">
        <v>1833</v>
      </c>
      <c r="D11" s="178">
        <f>DatosViolenciaGénero!C10</f>
        <v>0</v>
      </c>
    </row>
    <row r="20" spans="3:32" x14ac:dyDescent="0.25">
      <c r="C20" s="173"/>
      <c r="D20" s="173"/>
    </row>
    <row r="21" spans="3:32" x14ac:dyDescent="0.25">
      <c r="C21" s="174"/>
      <c r="D21" s="174"/>
    </row>
    <row r="22" spans="3:32" s="173" customFormat="1" ht="12.75" customHeight="1" x14ac:dyDescent="0.25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5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5">
      <c r="AB24" s="160"/>
    </row>
    <row r="25" spans="3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hm4Y/FLE8nhpVttW94lhCBR0jBUZc6cXOB8TGI8n1gIJRBIN5IPBSds+QpIOI//6KYKLY7cPBp63dKxYQq4c3g==" saltValue="RJnL5odstwj9Gk1JQ7Be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2" t="s">
        <v>18</v>
      </c>
      <c r="B7" s="11" t="s">
        <v>19</v>
      </c>
      <c r="C7" s="12">
        <v>5490</v>
      </c>
      <c r="D7" s="12">
        <v>4756</v>
      </c>
      <c r="E7" s="13">
        <v>0.154331370899916</v>
      </c>
    </row>
    <row r="8" spans="1:5" x14ac:dyDescent="0.35">
      <c r="A8" s="193"/>
      <c r="B8" s="11" t="s">
        <v>20</v>
      </c>
      <c r="C8" s="12">
        <v>5974</v>
      </c>
      <c r="D8" s="12">
        <v>5892</v>
      </c>
      <c r="E8" s="13">
        <v>1.3917175831636101E-2</v>
      </c>
    </row>
    <row r="9" spans="1:5" x14ac:dyDescent="0.35">
      <c r="A9" s="193"/>
      <c r="B9" s="11" t="s">
        <v>21</v>
      </c>
      <c r="C9" s="12">
        <v>5359</v>
      </c>
      <c r="D9" s="12">
        <v>5060</v>
      </c>
      <c r="E9" s="13">
        <v>5.9090909090909097E-2</v>
      </c>
    </row>
    <row r="10" spans="1:5" x14ac:dyDescent="0.35">
      <c r="A10" s="193"/>
      <c r="B10" s="11" t="s">
        <v>22</v>
      </c>
      <c r="C10" s="12">
        <v>88</v>
      </c>
      <c r="D10" s="12">
        <v>86</v>
      </c>
      <c r="E10" s="13">
        <v>2.32558139534884E-2</v>
      </c>
    </row>
    <row r="11" spans="1:5" x14ac:dyDescent="0.35">
      <c r="A11" s="194"/>
      <c r="B11" s="11" t="s">
        <v>23</v>
      </c>
      <c r="C11" s="12">
        <v>5613</v>
      </c>
      <c r="D11" s="12">
        <v>5181</v>
      </c>
      <c r="E11" s="13">
        <v>8.3381586566299903E-2</v>
      </c>
    </row>
    <row r="12" spans="1:5" x14ac:dyDescent="0.35">
      <c r="A12" s="192" t="s">
        <v>24</v>
      </c>
      <c r="B12" s="11" t="s">
        <v>25</v>
      </c>
      <c r="C12" s="12">
        <v>780</v>
      </c>
      <c r="D12" s="12">
        <v>826</v>
      </c>
      <c r="E12" s="13">
        <v>-5.5690072639225201E-2</v>
      </c>
    </row>
    <row r="13" spans="1:5" x14ac:dyDescent="0.35">
      <c r="A13" s="193"/>
      <c r="B13" s="11" t="s">
        <v>26</v>
      </c>
      <c r="C13" s="12">
        <v>394</v>
      </c>
      <c r="D13" s="12">
        <v>446</v>
      </c>
      <c r="E13" s="13">
        <v>-0.116591928251121</v>
      </c>
    </row>
    <row r="14" spans="1:5" x14ac:dyDescent="0.35">
      <c r="A14" s="194"/>
      <c r="B14" s="11" t="s">
        <v>27</v>
      </c>
      <c r="C14" s="12">
        <v>3723</v>
      </c>
      <c r="D14" s="12">
        <v>3083</v>
      </c>
      <c r="E14" s="13">
        <v>0.20759000973078201</v>
      </c>
    </row>
    <row r="15" spans="1:5" x14ac:dyDescent="0.35">
      <c r="A15" s="192" t="s">
        <v>28</v>
      </c>
      <c r="B15" s="11" t="s">
        <v>29</v>
      </c>
      <c r="C15" s="12">
        <v>272</v>
      </c>
      <c r="D15" s="12">
        <v>238</v>
      </c>
      <c r="E15" s="13">
        <v>0.14285714285714299</v>
      </c>
    </row>
    <row r="16" spans="1:5" x14ac:dyDescent="0.35">
      <c r="A16" s="193"/>
      <c r="B16" s="11" t="s">
        <v>30</v>
      </c>
      <c r="C16" s="12">
        <v>604</v>
      </c>
      <c r="D16" s="12">
        <v>480</v>
      </c>
      <c r="E16" s="13">
        <v>0.25833333333333303</v>
      </c>
    </row>
    <row r="17" spans="1:5" x14ac:dyDescent="0.35">
      <c r="A17" s="193"/>
      <c r="B17" s="11" t="s">
        <v>31</v>
      </c>
      <c r="C17" s="12">
        <v>10</v>
      </c>
      <c r="D17" s="12">
        <v>6</v>
      </c>
      <c r="E17" s="13">
        <v>0.66666666666666696</v>
      </c>
    </row>
    <row r="18" spans="1:5" x14ac:dyDescent="0.35">
      <c r="A18" s="193"/>
      <c r="B18" s="11" t="s">
        <v>32</v>
      </c>
      <c r="C18" s="12">
        <v>1</v>
      </c>
      <c r="D18" s="12">
        <v>2</v>
      </c>
      <c r="E18" s="13">
        <v>-0.5</v>
      </c>
    </row>
    <row r="19" spans="1:5" x14ac:dyDescent="0.35">
      <c r="A19" s="194"/>
      <c r="B19" s="11" t="s">
        <v>33</v>
      </c>
      <c r="C19" s="12">
        <v>71</v>
      </c>
      <c r="D19" s="12">
        <v>102</v>
      </c>
      <c r="E19" s="13">
        <v>-0.30392156862745101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6"/>
      <c r="D23" s="16"/>
      <c r="E23" s="13">
        <v>0</v>
      </c>
    </row>
    <row r="24" spans="1:5" x14ac:dyDescent="0.35">
      <c r="A24" s="10" t="s">
        <v>36</v>
      </c>
      <c r="B24" s="15"/>
      <c r="C24" s="16"/>
      <c r="D24" s="16"/>
      <c r="E24" s="13">
        <v>0</v>
      </c>
    </row>
    <row r="25" spans="1:5" x14ac:dyDescent="0.35">
      <c r="A25" s="10" t="s">
        <v>37</v>
      </c>
      <c r="B25" s="15"/>
      <c r="C25" s="12">
        <v>148</v>
      </c>
      <c r="D25" s="12">
        <v>231</v>
      </c>
      <c r="E25" s="13">
        <v>-0.35930735930735902</v>
      </c>
    </row>
    <row r="26" spans="1:5" x14ac:dyDescent="0.35">
      <c r="A26" s="10" t="s">
        <v>38</v>
      </c>
      <c r="B26" s="15"/>
      <c r="C26" s="12">
        <v>168</v>
      </c>
      <c r="D26" s="12">
        <v>252</v>
      </c>
      <c r="E26" s="13">
        <v>-0.33333333333333298</v>
      </c>
    </row>
    <row r="27" spans="1:5" x14ac:dyDescent="0.35">
      <c r="A27" s="10" t="s">
        <v>39</v>
      </c>
      <c r="B27" s="15"/>
      <c r="C27" s="12">
        <v>6</v>
      </c>
      <c r="D27" s="12">
        <v>15</v>
      </c>
      <c r="E27" s="13">
        <v>-0.6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321</v>
      </c>
      <c r="D31" s="12">
        <v>412</v>
      </c>
      <c r="E31" s="13">
        <v>-0.220873786407767</v>
      </c>
    </row>
    <row r="32" spans="1:5" x14ac:dyDescent="0.35">
      <c r="A32" s="192" t="s">
        <v>42</v>
      </c>
      <c r="B32" s="11" t="s">
        <v>43</v>
      </c>
      <c r="C32" s="12">
        <v>8</v>
      </c>
      <c r="D32" s="12">
        <v>11</v>
      </c>
      <c r="E32" s="13">
        <v>-0.27272727272727298</v>
      </c>
    </row>
    <row r="33" spans="1:5" x14ac:dyDescent="0.35">
      <c r="A33" s="193"/>
      <c r="B33" s="11" t="s">
        <v>44</v>
      </c>
      <c r="C33" s="12">
        <v>9</v>
      </c>
      <c r="D33" s="12">
        <v>11</v>
      </c>
      <c r="E33" s="13">
        <v>-0.18181818181818199</v>
      </c>
    </row>
    <row r="34" spans="1:5" x14ac:dyDescent="0.35">
      <c r="A34" s="193"/>
      <c r="B34" s="11" t="s">
        <v>45</v>
      </c>
      <c r="C34" s="12">
        <v>1</v>
      </c>
      <c r="D34" s="16"/>
      <c r="E34" s="13">
        <v>0</v>
      </c>
    </row>
    <row r="35" spans="1:5" x14ac:dyDescent="0.35">
      <c r="A35" s="193"/>
      <c r="B35" s="11" t="s">
        <v>46</v>
      </c>
      <c r="C35" s="12">
        <v>4</v>
      </c>
      <c r="D35" s="12">
        <v>5</v>
      </c>
      <c r="E35" s="13">
        <v>-0.2</v>
      </c>
    </row>
    <row r="36" spans="1:5" x14ac:dyDescent="0.35">
      <c r="A36" s="194"/>
      <c r="B36" s="11" t="s">
        <v>47</v>
      </c>
      <c r="C36" s="12">
        <v>245</v>
      </c>
      <c r="D36" s="12">
        <v>313</v>
      </c>
      <c r="E36" s="13">
        <v>-0.21725239616613401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1007</v>
      </c>
      <c r="D40" s="12">
        <v>1032</v>
      </c>
      <c r="E40" s="13">
        <v>-2.4224806201550399E-2</v>
      </c>
    </row>
    <row r="41" spans="1:5" x14ac:dyDescent="0.35">
      <c r="A41" s="10" t="s">
        <v>50</v>
      </c>
      <c r="B41" s="15"/>
      <c r="C41" s="12">
        <v>501</v>
      </c>
      <c r="D41" s="12">
        <v>476</v>
      </c>
      <c r="E41" s="13">
        <v>5.2521008403361297E-2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2" t="s">
        <v>52</v>
      </c>
      <c r="B45" s="11" t="s">
        <v>19</v>
      </c>
      <c r="C45" s="12">
        <v>363</v>
      </c>
      <c r="D45" s="12">
        <v>316</v>
      </c>
      <c r="E45" s="13">
        <v>0.14873417721519</v>
      </c>
    </row>
    <row r="46" spans="1:5" x14ac:dyDescent="0.35">
      <c r="A46" s="193"/>
      <c r="B46" s="11" t="s">
        <v>53</v>
      </c>
      <c r="C46" s="12">
        <v>11</v>
      </c>
      <c r="D46" s="12">
        <v>10</v>
      </c>
      <c r="E46" s="13">
        <v>0.1</v>
      </c>
    </row>
    <row r="47" spans="1:5" x14ac:dyDescent="0.35">
      <c r="A47" s="193"/>
      <c r="B47" s="11" t="s">
        <v>54</v>
      </c>
      <c r="C47" s="12">
        <v>604</v>
      </c>
      <c r="D47" s="12">
        <v>480</v>
      </c>
      <c r="E47" s="13">
        <v>0.25833333333333303</v>
      </c>
    </row>
    <row r="48" spans="1:5" x14ac:dyDescent="0.35">
      <c r="A48" s="194"/>
      <c r="B48" s="11" t="s">
        <v>23</v>
      </c>
      <c r="C48" s="12">
        <v>314</v>
      </c>
      <c r="D48" s="12">
        <v>291</v>
      </c>
      <c r="E48" s="13">
        <v>7.9037800687285206E-2</v>
      </c>
    </row>
    <row r="49" spans="1:5" x14ac:dyDescent="0.35">
      <c r="A49" s="192" t="s">
        <v>55</v>
      </c>
      <c r="B49" s="11" t="s">
        <v>56</v>
      </c>
      <c r="C49" s="12">
        <v>473</v>
      </c>
      <c r="D49" s="12">
        <v>347</v>
      </c>
      <c r="E49" s="13">
        <v>0.363112391930836</v>
      </c>
    </row>
    <row r="50" spans="1:5" x14ac:dyDescent="0.35">
      <c r="A50" s="193"/>
      <c r="B50" s="11" t="s">
        <v>57</v>
      </c>
      <c r="C50" s="12">
        <v>11</v>
      </c>
      <c r="D50" s="12">
        <v>16</v>
      </c>
      <c r="E50" s="13">
        <v>-0.3125</v>
      </c>
    </row>
    <row r="51" spans="1:5" x14ac:dyDescent="0.35">
      <c r="A51" s="193"/>
      <c r="B51" s="11" t="s">
        <v>58</v>
      </c>
      <c r="C51" s="12">
        <v>50</v>
      </c>
      <c r="D51" s="12">
        <v>22</v>
      </c>
      <c r="E51" s="13">
        <v>1.27272727272727</v>
      </c>
    </row>
    <row r="52" spans="1:5" x14ac:dyDescent="0.35">
      <c r="A52" s="194"/>
      <c r="B52" s="11" t="s">
        <v>59</v>
      </c>
      <c r="C52" s="12">
        <v>18</v>
      </c>
      <c r="D52" s="12">
        <v>11</v>
      </c>
      <c r="E52" s="13">
        <v>0.63636363636363602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2" t="s">
        <v>61</v>
      </c>
      <c r="B56" s="11" t="s">
        <v>54</v>
      </c>
      <c r="C56" s="12">
        <v>11</v>
      </c>
      <c r="D56" s="12">
        <v>7</v>
      </c>
      <c r="E56" s="13">
        <v>0.57142857142857095</v>
      </c>
    </row>
    <row r="57" spans="1:5" x14ac:dyDescent="0.35">
      <c r="A57" s="193"/>
      <c r="B57" s="11" t="s">
        <v>53</v>
      </c>
      <c r="C57" s="16"/>
      <c r="D57" s="16"/>
      <c r="E57" s="13">
        <v>0</v>
      </c>
    </row>
    <row r="58" spans="1:5" x14ac:dyDescent="0.35">
      <c r="A58" s="193"/>
      <c r="B58" s="11" t="s">
        <v>19</v>
      </c>
      <c r="C58" s="12">
        <v>19</v>
      </c>
      <c r="D58" s="12">
        <v>19</v>
      </c>
      <c r="E58" s="13">
        <v>0</v>
      </c>
    </row>
    <row r="59" spans="1:5" x14ac:dyDescent="0.35">
      <c r="A59" s="193"/>
      <c r="B59" s="11" t="s">
        <v>23</v>
      </c>
      <c r="C59" s="12">
        <v>26</v>
      </c>
      <c r="D59" s="12">
        <v>22</v>
      </c>
      <c r="E59" s="13">
        <v>0.18181818181818199</v>
      </c>
    </row>
    <row r="60" spans="1:5" x14ac:dyDescent="0.35">
      <c r="A60" s="193"/>
      <c r="B60" s="11" t="s">
        <v>62</v>
      </c>
      <c r="C60" s="12">
        <v>1</v>
      </c>
      <c r="D60" s="16"/>
      <c r="E60" s="13">
        <v>0</v>
      </c>
    </row>
    <row r="61" spans="1:5" x14ac:dyDescent="0.35">
      <c r="A61" s="194"/>
      <c r="B61" s="11" t="s">
        <v>63</v>
      </c>
      <c r="C61" s="16"/>
      <c r="D61" s="16"/>
      <c r="E61" s="13">
        <v>0</v>
      </c>
    </row>
    <row r="62" spans="1:5" x14ac:dyDescent="0.35">
      <c r="A62" s="192" t="s">
        <v>64</v>
      </c>
      <c r="B62" s="11" t="s">
        <v>65</v>
      </c>
      <c r="C62" s="12">
        <v>4</v>
      </c>
      <c r="D62" s="12">
        <v>8</v>
      </c>
      <c r="E62" s="13">
        <v>-0.5</v>
      </c>
    </row>
    <row r="63" spans="1:5" x14ac:dyDescent="0.35">
      <c r="A63" s="193"/>
      <c r="B63" s="11" t="s">
        <v>58</v>
      </c>
      <c r="C63" s="16"/>
      <c r="D63" s="16"/>
      <c r="E63" s="13">
        <v>0</v>
      </c>
    </row>
    <row r="64" spans="1:5" x14ac:dyDescent="0.35">
      <c r="A64" s="194"/>
      <c r="B64" s="11" t="s">
        <v>66</v>
      </c>
      <c r="C64" s="16"/>
      <c r="D64" s="12">
        <v>2</v>
      </c>
      <c r="E64" s="13">
        <v>0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6"/>
      <c r="D68" s="16"/>
      <c r="E68" s="13">
        <v>0</v>
      </c>
    </row>
    <row r="69" spans="1:5" x14ac:dyDescent="0.35">
      <c r="A69" s="10" t="s">
        <v>36</v>
      </c>
      <c r="B69" s="15"/>
      <c r="C69" s="16"/>
      <c r="D69" s="16"/>
      <c r="E69" s="13">
        <v>0</v>
      </c>
    </row>
    <row r="70" spans="1:5" x14ac:dyDescent="0.35">
      <c r="A70" s="10" t="s">
        <v>37</v>
      </c>
      <c r="B70" s="15"/>
      <c r="C70" s="12">
        <v>1</v>
      </c>
      <c r="D70" s="12">
        <v>4</v>
      </c>
      <c r="E70" s="13">
        <v>-0.75</v>
      </c>
    </row>
    <row r="71" spans="1:5" x14ac:dyDescent="0.35">
      <c r="A71" s="10" t="s">
        <v>38</v>
      </c>
      <c r="B71" s="15"/>
      <c r="C71" s="12">
        <v>2</v>
      </c>
      <c r="D71" s="12">
        <v>4</v>
      </c>
      <c r="E71" s="13">
        <v>-0.5</v>
      </c>
    </row>
    <row r="72" spans="1:5" x14ac:dyDescent="0.35">
      <c r="A72" s="10" t="s">
        <v>39</v>
      </c>
      <c r="B72" s="15"/>
      <c r="C72" s="16"/>
      <c r="D72" s="12">
        <v>1</v>
      </c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6"/>
      <c r="B76" s="11" t="s">
        <v>49</v>
      </c>
      <c r="C76" s="12">
        <v>1</v>
      </c>
      <c r="D76" s="12">
        <v>2</v>
      </c>
      <c r="E76" s="13">
        <v>-0.5</v>
      </c>
    </row>
    <row r="77" spans="1:5" x14ac:dyDescent="0.35">
      <c r="A77" s="197"/>
      <c r="B77" s="11" t="s">
        <v>58</v>
      </c>
      <c r="C77" s="12">
        <v>1</v>
      </c>
      <c r="D77" s="16"/>
      <c r="E77" s="13">
        <v>0</v>
      </c>
    </row>
    <row r="78" spans="1:5" x14ac:dyDescent="0.35">
      <c r="A78" s="197"/>
      <c r="B78" s="11" t="s">
        <v>65</v>
      </c>
      <c r="C78" s="12">
        <v>1</v>
      </c>
      <c r="D78" s="12">
        <v>1</v>
      </c>
      <c r="E78" s="13">
        <v>0</v>
      </c>
    </row>
    <row r="79" spans="1:5" x14ac:dyDescent="0.35">
      <c r="A79" s="197"/>
      <c r="B79" s="11" t="s">
        <v>69</v>
      </c>
      <c r="C79" s="16"/>
      <c r="D79" s="12">
        <v>1</v>
      </c>
      <c r="E79" s="13">
        <v>0</v>
      </c>
    </row>
    <row r="80" spans="1:5" x14ac:dyDescent="0.35">
      <c r="A80" s="198"/>
      <c r="B80" s="11" t="s">
        <v>70</v>
      </c>
      <c r="C80" s="12">
        <v>1</v>
      </c>
      <c r="D80" s="16"/>
      <c r="E80" s="13">
        <v>0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2" t="s">
        <v>72</v>
      </c>
      <c r="B84" s="11" t="s">
        <v>73</v>
      </c>
      <c r="C84" s="12">
        <v>501</v>
      </c>
      <c r="D84" s="12">
        <v>476</v>
      </c>
      <c r="E84" s="13">
        <v>5.2521008403361297E-2</v>
      </c>
    </row>
    <row r="85" spans="1:5" x14ac:dyDescent="0.35">
      <c r="A85" s="194"/>
      <c r="B85" s="11" t="s">
        <v>74</v>
      </c>
      <c r="C85" s="12">
        <v>132</v>
      </c>
      <c r="D85" s="12">
        <v>150</v>
      </c>
      <c r="E85" s="13">
        <v>-0.12</v>
      </c>
    </row>
    <row r="86" spans="1:5" x14ac:dyDescent="0.35">
      <c r="A86" s="192" t="s">
        <v>75</v>
      </c>
      <c r="B86" s="11" t="s">
        <v>73</v>
      </c>
      <c r="C86" s="12">
        <v>371</v>
      </c>
      <c r="D86" s="12">
        <v>351</v>
      </c>
      <c r="E86" s="13">
        <v>5.6980056980057002E-2</v>
      </c>
    </row>
    <row r="87" spans="1:5" x14ac:dyDescent="0.35">
      <c r="A87" s="194"/>
      <c r="B87" s="11" t="s">
        <v>74</v>
      </c>
      <c r="C87" s="12">
        <v>152</v>
      </c>
      <c r="D87" s="12">
        <v>108</v>
      </c>
      <c r="E87" s="13">
        <v>0.407407407407407</v>
      </c>
    </row>
    <row r="88" spans="1:5" x14ac:dyDescent="0.35">
      <c r="A88" s="192" t="s">
        <v>76</v>
      </c>
      <c r="B88" s="11" t="s">
        <v>73</v>
      </c>
      <c r="C88" s="12">
        <v>21</v>
      </c>
      <c r="D88" s="12">
        <v>15</v>
      </c>
      <c r="E88" s="13">
        <v>0.4</v>
      </c>
    </row>
    <row r="89" spans="1:5" x14ac:dyDescent="0.35">
      <c r="A89" s="194"/>
      <c r="B89" s="11" t="s">
        <v>74</v>
      </c>
      <c r="C89" s="12">
        <v>3</v>
      </c>
      <c r="D89" s="12">
        <v>8</v>
      </c>
      <c r="E89" s="13">
        <v>-0.625</v>
      </c>
    </row>
    <row r="90" spans="1:5" x14ac:dyDescent="0.35">
      <c r="A90" s="192" t="s">
        <v>77</v>
      </c>
      <c r="B90" s="11" t="s">
        <v>73</v>
      </c>
      <c r="C90" s="16"/>
      <c r="D90" s="16"/>
      <c r="E90" s="13">
        <v>0</v>
      </c>
    </row>
    <row r="91" spans="1:5" x14ac:dyDescent="0.35">
      <c r="A91" s="194"/>
      <c r="B91" s="11" t="s">
        <v>74</v>
      </c>
      <c r="C91" s="16"/>
      <c r="D91" s="16"/>
      <c r="E91" s="13">
        <v>0</v>
      </c>
    </row>
    <row r="92" spans="1:5" x14ac:dyDescent="0.35">
      <c r="A92" s="14"/>
    </row>
    <row r="93" spans="1:5" x14ac:dyDescent="0.35">
      <c r="A93" s="195" t="s">
        <v>78</v>
      </c>
      <c r="B93" s="195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245</v>
      </c>
      <c r="D95" s="12">
        <v>301</v>
      </c>
      <c r="E95" s="13">
        <v>-0.186046511627907</v>
      </c>
    </row>
    <row r="96" spans="1:5" x14ac:dyDescent="0.35">
      <c r="A96" s="10" t="s">
        <v>80</v>
      </c>
      <c r="B96" s="15"/>
      <c r="C96" s="16"/>
      <c r="D96" s="16"/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231</v>
      </c>
      <c r="D100" s="12">
        <v>257</v>
      </c>
      <c r="E100" s="13">
        <v>-0.101167315175097</v>
      </c>
    </row>
    <row r="101" spans="1:5" x14ac:dyDescent="0.35">
      <c r="A101" s="10" t="s">
        <v>82</v>
      </c>
      <c r="B101" s="15"/>
      <c r="C101" s="12">
        <v>268</v>
      </c>
      <c r="D101" s="12">
        <v>202</v>
      </c>
      <c r="E101" s="13">
        <v>0.32673267326732702</v>
      </c>
    </row>
    <row r="102" spans="1:5" x14ac:dyDescent="0.35">
      <c r="A102" s="10" t="s">
        <v>80</v>
      </c>
      <c r="B102" s="15"/>
      <c r="C102" s="12">
        <v>1</v>
      </c>
      <c r="D102" s="12">
        <v>2</v>
      </c>
      <c r="E102" s="13">
        <v>-0.5</v>
      </c>
    </row>
    <row r="103" spans="1:5" x14ac:dyDescent="0.35">
      <c r="A103" s="14"/>
    </row>
    <row r="104" spans="1:5" x14ac:dyDescent="0.35">
      <c r="A104" s="195" t="s">
        <v>83</v>
      </c>
      <c r="B104" s="195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2" t="s">
        <v>79</v>
      </c>
      <c r="B106" s="11" t="s">
        <v>84</v>
      </c>
      <c r="C106" s="12">
        <v>268</v>
      </c>
      <c r="D106" s="12">
        <v>257</v>
      </c>
      <c r="E106" s="13">
        <v>4.2801556420233498E-2</v>
      </c>
    </row>
    <row r="107" spans="1:5" x14ac:dyDescent="0.35">
      <c r="A107" s="193"/>
      <c r="B107" s="11" t="s">
        <v>85</v>
      </c>
      <c r="C107" s="12">
        <v>15</v>
      </c>
      <c r="D107" s="12">
        <v>6</v>
      </c>
      <c r="E107" s="13">
        <v>1.5</v>
      </c>
    </row>
    <row r="108" spans="1:5" x14ac:dyDescent="0.35">
      <c r="A108" s="194"/>
      <c r="B108" s="11" t="s">
        <v>86</v>
      </c>
      <c r="C108" s="12">
        <v>29</v>
      </c>
      <c r="D108" s="12">
        <v>32</v>
      </c>
      <c r="E108" s="13">
        <v>-9.375E-2</v>
      </c>
    </row>
    <row r="109" spans="1:5" x14ac:dyDescent="0.35">
      <c r="A109" s="192" t="s">
        <v>82</v>
      </c>
      <c r="B109" s="11" t="s">
        <v>87</v>
      </c>
      <c r="C109" s="12">
        <v>24</v>
      </c>
      <c r="D109" s="12">
        <v>19</v>
      </c>
      <c r="E109" s="13">
        <v>0.26315789473684198</v>
      </c>
    </row>
    <row r="110" spans="1:5" x14ac:dyDescent="0.35">
      <c r="A110" s="194"/>
      <c r="B110" s="11" t="s">
        <v>86</v>
      </c>
      <c r="C110" s="12">
        <v>30</v>
      </c>
      <c r="D110" s="12">
        <v>24</v>
      </c>
      <c r="E110" s="13">
        <v>0.25</v>
      </c>
    </row>
    <row r="111" spans="1:5" x14ac:dyDescent="0.35">
      <c r="A111" s="10" t="s">
        <v>80</v>
      </c>
      <c r="B111" s="15"/>
      <c r="C111" s="12">
        <v>1</v>
      </c>
      <c r="D111" s="16"/>
      <c r="E111" s="13">
        <v>0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2" t="s">
        <v>79</v>
      </c>
      <c r="B115" s="11" t="s">
        <v>84</v>
      </c>
      <c r="C115" s="12">
        <v>11</v>
      </c>
      <c r="D115" s="12">
        <v>9</v>
      </c>
      <c r="E115" s="13">
        <v>0.22222222222222199</v>
      </c>
    </row>
    <row r="116" spans="1:5" x14ac:dyDescent="0.35">
      <c r="A116" s="193"/>
      <c r="B116" s="11" t="s">
        <v>85</v>
      </c>
      <c r="C116" s="16"/>
      <c r="D116" s="16"/>
      <c r="E116" s="13">
        <v>0</v>
      </c>
    </row>
    <row r="117" spans="1:5" x14ac:dyDescent="0.35">
      <c r="A117" s="194"/>
      <c r="B117" s="11" t="s">
        <v>86</v>
      </c>
      <c r="C117" s="12">
        <v>7</v>
      </c>
      <c r="D117" s="12">
        <v>4</v>
      </c>
      <c r="E117" s="13">
        <v>0.75</v>
      </c>
    </row>
    <row r="118" spans="1:5" x14ac:dyDescent="0.35">
      <c r="A118" s="192" t="s">
        <v>82</v>
      </c>
      <c r="B118" s="11" t="s">
        <v>87</v>
      </c>
      <c r="C118" s="12">
        <v>1</v>
      </c>
      <c r="D118" s="16"/>
      <c r="E118" s="13">
        <v>0</v>
      </c>
    </row>
    <row r="119" spans="1:5" x14ac:dyDescent="0.35">
      <c r="A119" s="194"/>
      <c r="B119" s="11" t="s">
        <v>86</v>
      </c>
      <c r="C119" s="12">
        <v>1</v>
      </c>
      <c r="D119" s="12">
        <v>2</v>
      </c>
      <c r="E119" s="13">
        <v>-0.5</v>
      </c>
    </row>
    <row r="120" spans="1:5" x14ac:dyDescent="0.35">
      <c r="A120" s="10" t="s">
        <v>80</v>
      </c>
      <c r="B120" s="15"/>
      <c r="C120" s="16"/>
      <c r="D120" s="16"/>
      <c r="E120" s="13">
        <v>0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2" t="s">
        <v>90</v>
      </c>
      <c r="B124" s="11" t="s">
        <v>91</v>
      </c>
      <c r="C124" s="16"/>
      <c r="D124" s="16"/>
      <c r="E124" s="13">
        <v>0</v>
      </c>
    </row>
    <row r="125" spans="1:5" x14ac:dyDescent="0.35">
      <c r="A125" s="194"/>
      <c r="B125" s="11" t="s">
        <v>92</v>
      </c>
      <c r="C125" s="16"/>
      <c r="D125" s="16"/>
      <c r="E125" s="13">
        <v>0</v>
      </c>
    </row>
    <row r="126" spans="1:5" x14ac:dyDescent="0.35">
      <c r="A126" s="192" t="s">
        <v>93</v>
      </c>
      <c r="B126" s="11" t="s">
        <v>91</v>
      </c>
      <c r="C126" s="12">
        <v>257</v>
      </c>
      <c r="D126" s="16"/>
      <c r="E126" s="13">
        <v>0</v>
      </c>
    </row>
    <row r="127" spans="1:5" x14ac:dyDescent="0.35">
      <c r="A127" s="194"/>
      <c r="B127" s="11" t="s">
        <v>92</v>
      </c>
      <c r="C127" s="12">
        <v>170</v>
      </c>
      <c r="D127" s="16"/>
      <c r="E127" s="13">
        <v>0</v>
      </c>
    </row>
    <row r="128" spans="1:5" x14ac:dyDescent="0.35">
      <c r="A128" s="192" t="s">
        <v>94</v>
      </c>
      <c r="B128" s="11" t="s">
        <v>91</v>
      </c>
      <c r="C128" s="12">
        <v>1122</v>
      </c>
      <c r="D128" s="12">
        <v>1130</v>
      </c>
      <c r="E128" s="13">
        <v>-7.0796460176991202E-3</v>
      </c>
    </row>
    <row r="129" spans="1:5" x14ac:dyDescent="0.35">
      <c r="A129" s="194"/>
      <c r="B129" s="11" t="s">
        <v>92</v>
      </c>
      <c r="C129" s="12">
        <v>1896</v>
      </c>
      <c r="D129" s="12">
        <v>1975</v>
      </c>
      <c r="E129" s="13">
        <v>-0.04</v>
      </c>
    </row>
    <row r="130" spans="1:5" x14ac:dyDescent="0.35">
      <c r="A130" s="192" t="s">
        <v>95</v>
      </c>
      <c r="B130" s="11" t="s">
        <v>91</v>
      </c>
      <c r="C130" s="12">
        <v>204</v>
      </c>
      <c r="D130" s="12">
        <v>189</v>
      </c>
      <c r="E130" s="13">
        <v>7.9365079365079402E-2</v>
      </c>
    </row>
    <row r="131" spans="1:5" x14ac:dyDescent="0.35">
      <c r="A131" s="194"/>
      <c r="B131" s="11" t="s">
        <v>92</v>
      </c>
      <c r="C131" s="12">
        <v>263</v>
      </c>
      <c r="D131" s="12">
        <v>248</v>
      </c>
      <c r="E131" s="13">
        <v>6.0483870967741903E-2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2" t="s">
        <v>97</v>
      </c>
      <c r="B135" s="11" t="s">
        <v>98</v>
      </c>
      <c r="C135" s="12">
        <v>14</v>
      </c>
      <c r="D135" s="12">
        <v>9</v>
      </c>
      <c r="E135" s="13">
        <v>0.55555555555555503</v>
      </c>
    </row>
    <row r="136" spans="1:5" x14ac:dyDescent="0.35">
      <c r="A136" s="194"/>
      <c r="B136" s="11" t="s">
        <v>99</v>
      </c>
      <c r="C136" s="12">
        <v>0</v>
      </c>
      <c r="D136" s="12">
        <v>0</v>
      </c>
      <c r="E136" s="13">
        <v>0</v>
      </c>
    </row>
    <row r="137" spans="1:5" x14ac:dyDescent="0.35">
      <c r="A137" s="192" t="s">
        <v>100</v>
      </c>
      <c r="B137" s="11" t="s">
        <v>98</v>
      </c>
      <c r="C137" s="12">
        <v>0</v>
      </c>
      <c r="D137" s="16"/>
      <c r="E137" s="13">
        <v>0</v>
      </c>
    </row>
    <row r="138" spans="1:5" x14ac:dyDescent="0.35">
      <c r="A138" s="194"/>
      <c r="B138" s="11" t="s">
        <v>99</v>
      </c>
      <c r="C138" s="12">
        <v>0</v>
      </c>
      <c r="D138" s="16"/>
      <c r="E138" s="13">
        <v>0</v>
      </c>
    </row>
    <row r="139" spans="1:5" x14ac:dyDescent="0.35">
      <c r="A139" s="192" t="s">
        <v>101</v>
      </c>
      <c r="B139" s="11" t="s">
        <v>98</v>
      </c>
      <c r="C139" s="12">
        <v>0</v>
      </c>
      <c r="D139" s="16"/>
      <c r="E139" s="13">
        <v>0</v>
      </c>
    </row>
    <row r="140" spans="1:5" x14ac:dyDescent="0.35">
      <c r="A140" s="194"/>
      <c r="B140" s="11" t="s">
        <v>102</v>
      </c>
      <c r="C140" s="12">
        <v>0</v>
      </c>
      <c r="D140" s="16"/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35</v>
      </c>
      <c r="D144" s="12">
        <v>38</v>
      </c>
      <c r="E144" s="13">
        <v>-7.8947368421052599E-2</v>
      </c>
    </row>
    <row r="145" spans="1:5" x14ac:dyDescent="0.35">
      <c r="A145" s="192" t="s">
        <v>105</v>
      </c>
      <c r="B145" s="11" t="s">
        <v>106</v>
      </c>
      <c r="C145" s="12">
        <v>0</v>
      </c>
      <c r="D145" s="12">
        <v>0</v>
      </c>
      <c r="E145" s="13">
        <v>0</v>
      </c>
    </row>
    <row r="146" spans="1:5" x14ac:dyDescent="0.35">
      <c r="A146" s="193"/>
      <c r="B146" s="11" t="s">
        <v>107</v>
      </c>
      <c r="C146" s="12">
        <v>7</v>
      </c>
      <c r="D146" s="12">
        <v>11</v>
      </c>
      <c r="E146" s="13">
        <v>-0.36363636363636398</v>
      </c>
    </row>
    <row r="147" spans="1:5" x14ac:dyDescent="0.35">
      <c r="A147" s="193"/>
      <c r="B147" s="11" t="s">
        <v>108</v>
      </c>
      <c r="C147" s="12">
        <v>5</v>
      </c>
      <c r="D147" s="12">
        <v>4</v>
      </c>
      <c r="E147" s="13">
        <v>0.25</v>
      </c>
    </row>
    <row r="148" spans="1:5" x14ac:dyDescent="0.35">
      <c r="A148" s="193"/>
      <c r="B148" s="11" t="s">
        <v>109</v>
      </c>
      <c r="C148" s="12">
        <v>0</v>
      </c>
      <c r="D148" s="12">
        <v>5</v>
      </c>
      <c r="E148" s="13">
        <v>-1</v>
      </c>
    </row>
    <row r="149" spans="1:5" x14ac:dyDescent="0.35">
      <c r="A149" s="193"/>
      <c r="B149" s="11" t="s">
        <v>110</v>
      </c>
      <c r="C149" s="12">
        <v>23</v>
      </c>
      <c r="D149" s="12">
        <v>18</v>
      </c>
      <c r="E149" s="13">
        <v>0.27777777777777801</v>
      </c>
    </row>
    <row r="150" spans="1:5" x14ac:dyDescent="0.35">
      <c r="A150" s="194"/>
      <c r="B150" s="11" t="s">
        <v>111</v>
      </c>
      <c r="C150" s="16"/>
      <c r="D150" s="12">
        <v>0</v>
      </c>
      <c r="E150" s="13">
        <v>0</v>
      </c>
    </row>
    <row r="151" spans="1:5" x14ac:dyDescent="0.35">
      <c r="A151" s="192" t="s">
        <v>112</v>
      </c>
      <c r="B151" s="11" t="s">
        <v>113</v>
      </c>
      <c r="C151" s="12">
        <v>14</v>
      </c>
      <c r="D151" s="12">
        <v>6</v>
      </c>
      <c r="E151" s="13">
        <v>1.3333333333333299</v>
      </c>
    </row>
    <row r="152" spans="1:5" x14ac:dyDescent="0.35">
      <c r="A152" s="194"/>
      <c r="B152" s="11" t="s">
        <v>114</v>
      </c>
      <c r="C152" s="12">
        <v>21</v>
      </c>
      <c r="D152" s="12">
        <v>25</v>
      </c>
      <c r="E152" s="13">
        <v>-0.16</v>
      </c>
    </row>
    <row r="153" spans="1:5" x14ac:dyDescent="0.35">
      <c r="A153" s="192" t="s">
        <v>115</v>
      </c>
      <c r="B153" s="11" t="s">
        <v>19</v>
      </c>
      <c r="C153" s="12">
        <v>7</v>
      </c>
      <c r="D153" s="12">
        <v>7</v>
      </c>
      <c r="E153" s="13">
        <v>0</v>
      </c>
    </row>
    <row r="154" spans="1:5" x14ac:dyDescent="0.35">
      <c r="A154" s="194"/>
      <c r="B154" s="11" t="s">
        <v>23</v>
      </c>
      <c r="C154" s="12">
        <v>7</v>
      </c>
      <c r="D154" s="12">
        <v>7</v>
      </c>
      <c r="E154" s="13">
        <v>0</v>
      </c>
    </row>
    <row r="155" spans="1:5" x14ac:dyDescent="0.35">
      <c r="A155" s="10" t="s">
        <v>116</v>
      </c>
      <c r="B155" s="15"/>
      <c r="C155" s="16"/>
      <c r="D155" s="16"/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2" t="s">
        <v>118</v>
      </c>
      <c r="B159" s="11" t="s">
        <v>119</v>
      </c>
      <c r="C159" s="16"/>
      <c r="D159" s="16"/>
      <c r="E159" s="13">
        <v>0</v>
      </c>
    </row>
    <row r="160" spans="1:5" x14ac:dyDescent="0.35">
      <c r="A160" s="193"/>
      <c r="B160" s="11" t="s">
        <v>120</v>
      </c>
      <c r="C160" s="16"/>
      <c r="D160" s="16"/>
      <c r="E160" s="13">
        <v>0</v>
      </c>
    </row>
    <row r="161" spans="1:5" x14ac:dyDescent="0.35">
      <c r="A161" s="193"/>
      <c r="B161" s="11" t="s">
        <v>121</v>
      </c>
      <c r="C161" s="16"/>
      <c r="D161" s="16"/>
      <c r="E161" s="13">
        <v>0</v>
      </c>
    </row>
    <row r="162" spans="1:5" x14ac:dyDescent="0.35">
      <c r="A162" s="193"/>
      <c r="B162" s="11" t="s">
        <v>122</v>
      </c>
      <c r="C162" s="16"/>
      <c r="D162" s="16"/>
      <c r="E162" s="13">
        <v>0</v>
      </c>
    </row>
    <row r="163" spans="1:5" x14ac:dyDescent="0.35">
      <c r="A163" s="193"/>
      <c r="B163" s="11" t="s">
        <v>123</v>
      </c>
      <c r="C163" s="16"/>
      <c r="D163" s="16"/>
      <c r="E163" s="13">
        <v>0</v>
      </c>
    </row>
    <row r="164" spans="1:5" x14ac:dyDescent="0.35">
      <c r="A164" s="193"/>
      <c r="B164" s="11" t="s">
        <v>124</v>
      </c>
      <c r="C164" s="16"/>
      <c r="D164" s="16"/>
      <c r="E164" s="13">
        <v>0</v>
      </c>
    </row>
    <row r="165" spans="1:5" x14ac:dyDescent="0.35">
      <c r="A165" s="193"/>
      <c r="B165" s="11" t="s">
        <v>125</v>
      </c>
      <c r="C165" s="16"/>
      <c r="D165" s="16"/>
      <c r="E165" s="13">
        <v>0</v>
      </c>
    </row>
    <row r="166" spans="1:5" x14ac:dyDescent="0.35">
      <c r="A166" s="193"/>
      <c r="B166" s="11" t="s">
        <v>126</v>
      </c>
      <c r="C166" s="16"/>
      <c r="D166" s="16"/>
      <c r="E166" s="13">
        <v>0</v>
      </c>
    </row>
    <row r="167" spans="1:5" x14ac:dyDescent="0.35">
      <c r="A167" s="193"/>
      <c r="B167" s="11" t="s">
        <v>127</v>
      </c>
      <c r="C167" s="16"/>
      <c r="D167" s="16"/>
      <c r="E167" s="13">
        <v>0</v>
      </c>
    </row>
    <row r="168" spans="1:5" x14ac:dyDescent="0.35">
      <c r="A168" s="193"/>
      <c r="B168" s="11" t="s">
        <v>128</v>
      </c>
      <c r="C168" s="16"/>
      <c r="D168" s="16"/>
      <c r="E168" s="13">
        <v>0</v>
      </c>
    </row>
    <row r="169" spans="1:5" x14ac:dyDescent="0.35">
      <c r="A169" s="193"/>
      <c r="B169" s="11" t="s">
        <v>129</v>
      </c>
      <c r="C169" s="16"/>
      <c r="D169" s="16"/>
      <c r="E169" s="13">
        <v>0</v>
      </c>
    </row>
    <row r="170" spans="1:5" x14ac:dyDescent="0.35">
      <c r="A170" s="193"/>
      <c r="B170" s="11" t="s">
        <v>130</v>
      </c>
      <c r="C170" s="16"/>
      <c r="D170" s="16"/>
      <c r="E170" s="13">
        <v>0</v>
      </c>
    </row>
    <row r="171" spans="1:5" x14ac:dyDescent="0.35">
      <c r="A171" s="193"/>
      <c r="B171" s="11" t="s">
        <v>131</v>
      </c>
      <c r="C171" s="16"/>
      <c r="D171" s="16"/>
      <c r="E171" s="13">
        <v>0</v>
      </c>
    </row>
    <row r="172" spans="1:5" x14ac:dyDescent="0.35">
      <c r="A172" s="193"/>
      <c r="B172" s="11" t="s">
        <v>132</v>
      </c>
      <c r="C172" s="16"/>
      <c r="D172" s="16"/>
      <c r="E172" s="13">
        <v>0</v>
      </c>
    </row>
    <row r="173" spans="1:5" x14ac:dyDescent="0.35">
      <c r="A173" s="193"/>
      <c r="B173" s="11" t="s">
        <v>133</v>
      </c>
      <c r="C173" s="16"/>
      <c r="D173" s="16"/>
      <c r="E173" s="13">
        <v>0</v>
      </c>
    </row>
    <row r="174" spans="1:5" x14ac:dyDescent="0.35">
      <c r="A174" s="193"/>
      <c r="B174" s="11" t="s">
        <v>134</v>
      </c>
      <c r="C174" s="16"/>
      <c r="D174" s="16"/>
      <c r="E174" s="13">
        <v>0</v>
      </c>
    </row>
    <row r="175" spans="1:5" x14ac:dyDescent="0.35">
      <c r="A175" s="193"/>
      <c r="B175" s="11" t="s">
        <v>135</v>
      </c>
      <c r="C175" s="16"/>
      <c r="D175" s="16"/>
      <c r="E175" s="13">
        <v>0</v>
      </c>
    </row>
    <row r="176" spans="1:5" x14ac:dyDescent="0.35">
      <c r="A176" s="193"/>
      <c r="B176" s="11" t="s">
        <v>136</v>
      </c>
      <c r="C176" s="16"/>
      <c r="D176" s="16"/>
      <c r="E176" s="13">
        <v>0</v>
      </c>
    </row>
    <row r="177" spans="1:5" x14ac:dyDescent="0.35">
      <c r="A177" s="193"/>
      <c r="B177" s="11" t="s">
        <v>137</v>
      </c>
      <c r="C177" s="16"/>
      <c r="D177" s="16"/>
      <c r="E177" s="13">
        <v>0</v>
      </c>
    </row>
    <row r="178" spans="1:5" x14ac:dyDescent="0.35">
      <c r="A178" s="193"/>
      <c r="B178" s="11" t="s">
        <v>138</v>
      </c>
      <c r="C178" s="16"/>
      <c r="D178" s="16"/>
      <c r="E178" s="13">
        <v>0</v>
      </c>
    </row>
    <row r="179" spans="1:5" x14ac:dyDescent="0.35">
      <c r="A179" s="193"/>
      <c r="B179" s="11" t="s">
        <v>139</v>
      </c>
      <c r="C179" s="16"/>
      <c r="D179" s="16"/>
      <c r="E179" s="13">
        <v>0</v>
      </c>
    </row>
    <row r="180" spans="1:5" x14ac:dyDescent="0.35">
      <c r="A180" s="193"/>
      <c r="B180" s="11" t="s">
        <v>140</v>
      </c>
      <c r="C180" s="16"/>
      <c r="D180" s="16"/>
      <c r="E180" s="13">
        <v>0</v>
      </c>
    </row>
    <row r="181" spans="1:5" x14ac:dyDescent="0.35">
      <c r="A181" s="193"/>
      <c r="B181" s="11" t="s">
        <v>141</v>
      </c>
      <c r="C181" s="16"/>
      <c r="D181" s="16"/>
      <c r="E181" s="13">
        <v>0</v>
      </c>
    </row>
    <row r="182" spans="1:5" x14ac:dyDescent="0.35">
      <c r="A182" s="193"/>
      <c r="B182" s="11" t="s">
        <v>142</v>
      </c>
      <c r="C182" s="16"/>
      <c r="D182" s="16"/>
      <c r="E182" s="13">
        <v>0</v>
      </c>
    </row>
    <row r="183" spans="1:5" x14ac:dyDescent="0.35">
      <c r="A183" s="193"/>
      <c r="B183" s="11" t="s">
        <v>143</v>
      </c>
      <c r="C183" s="16"/>
      <c r="D183" s="16"/>
      <c r="E183" s="13">
        <v>0</v>
      </c>
    </row>
    <row r="184" spans="1:5" x14ac:dyDescent="0.35">
      <c r="A184" s="193"/>
      <c r="B184" s="11" t="s">
        <v>144</v>
      </c>
      <c r="C184" s="16"/>
      <c r="D184" s="16"/>
      <c r="E184" s="13">
        <v>0</v>
      </c>
    </row>
    <row r="185" spans="1:5" x14ac:dyDescent="0.35">
      <c r="A185" s="193"/>
      <c r="B185" s="11" t="s">
        <v>145</v>
      </c>
      <c r="C185" s="16"/>
      <c r="D185" s="16"/>
      <c r="E185" s="13">
        <v>0</v>
      </c>
    </row>
    <row r="186" spans="1:5" x14ac:dyDescent="0.35">
      <c r="A186" s="193"/>
      <c r="B186" s="11" t="s">
        <v>146</v>
      </c>
      <c r="C186" s="16"/>
      <c r="D186" s="16"/>
      <c r="E186" s="13">
        <v>0</v>
      </c>
    </row>
    <row r="187" spans="1:5" x14ac:dyDescent="0.35">
      <c r="A187" s="193"/>
      <c r="B187" s="11" t="s">
        <v>147</v>
      </c>
      <c r="C187" s="16"/>
      <c r="D187" s="16"/>
      <c r="E187" s="13">
        <v>0</v>
      </c>
    </row>
    <row r="188" spans="1:5" x14ac:dyDescent="0.35">
      <c r="A188" s="193"/>
      <c r="B188" s="11" t="s">
        <v>148</v>
      </c>
      <c r="C188" s="16"/>
      <c r="D188" s="16"/>
      <c r="E188" s="13">
        <v>0</v>
      </c>
    </row>
    <row r="189" spans="1:5" x14ac:dyDescent="0.35">
      <c r="A189" s="193"/>
      <c r="B189" s="11" t="s">
        <v>149</v>
      </c>
      <c r="C189" s="16"/>
      <c r="D189" s="16"/>
      <c r="E189" s="13">
        <v>0</v>
      </c>
    </row>
    <row r="190" spans="1:5" x14ac:dyDescent="0.35">
      <c r="A190" s="193"/>
      <c r="B190" s="11" t="s">
        <v>150</v>
      </c>
      <c r="C190" s="16"/>
      <c r="D190" s="16"/>
      <c r="E190" s="13">
        <v>0</v>
      </c>
    </row>
    <row r="191" spans="1:5" x14ac:dyDescent="0.35">
      <c r="A191" s="193"/>
      <c r="B191" s="11" t="s">
        <v>151</v>
      </c>
      <c r="C191" s="16"/>
      <c r="D191" s="16"/>
      <c r="E191" s="13">
        <v>0</v>
      </c>
    </row>
    <row r="192" spans="1:5" x14ac:dyDescent="0.35">
      <c r="A192" s="193"/>
      <c r="B192" s="11" t="s">
        <v>152</v>
      </c>
      <c r="C192" s="16"/>
      <c r="D192" s="16"/>
      <c r="E192" s="13">
        <v>0</v>
      </c>
    </row>
    <row r="193" spans="1:5" x14ac:dyDescent="0.35">
      <c r="A193" s="193"/>
      <c r="B193" s="11" t="s">
        <v>153</v>
      </c>
      <c r="C193" s="16"/>
      <c r="D193" s="16"/>
      <c r="E193" s="13">
        <v>0</v>
      </c>
    </row>
    <row r="194" spans="1:5" x14ac:dyDescent="0.35">
      <c r="A194" s="193"/>
      <c r="B194" s="11" t="s">
        <v>154</v>
      </c>
      <c r="C194" s="16"/>
      <c r="D194" s="16"/>
      <c r="E194" s="13">
        <v>0</v>
      </c>
    </row>
    <row r="195" spans="1:5" x14ac:dyDescent="0.35">
      <c r="A195" s="193"/>
      <c r="B195" s="11" t="s">
        <v>155</v>
      </c>
      <c r="C195" s="16"/>
      <c r="D195" s="16"/>
      <c r="E195" s="13">
        <v>0</v>
      </c>
    </row>
    <row r="196" spans="1:5" x14ac:dyDescent="0.35">
      <c r="A196" s="193"/>
      <c r="B196" s="11" t="s">
        <v>156</v>
      </c>
      <c r="C196" s="16"/>
      <c r="D196" s="16"/>
      <c r="E196" s="13">
        <v>0</v>
      </c>
    </row>
    <row r="197" spans="1:5" x14ac:dyDescent="0.35">
      <c r="A197" s="193"/>
      <c r="B197" s="11" t="s">
        <v>157</v>
      </c>
      <c r="C197" s="16"/>
      <c r="D197" s="16"/>
      <c r="E197" s="13">
        <v>0</v>
      </c>
    </row>
    <row r="198" spans="1:5" x14ac:dyDescent="0.35">
      <c r="A198" s="193"/>
      <c r="B198" s="11" t="s">
        <v>158</v>
      </c>
      <c r="C198" s="16"/>
      <c r="D198" s="16"/>
      <c r="E198" s="13">
        <v>0</v>
      </c>
    </row>
    <row r="199" spans="1:5" x14ac:dyDescent="0.35">
      <c r="A199" s="193"/>
      <c r="B199" s="11" t="s">
        <v>159</v>
      </c>
      <c r="C199" s="16"/>
      <c r="D199" s="16"/>
      <c r="E199" s="13">
        <v>0</v>
      </c>
    </row>
    <row r="200" spans="1:5" x14ac:dyDescent="0.35">
      <c r="A200" s="194"/>
      <c r="B200" s="11" t="s">
        <v>160</v>
      </c>
      <c r="C200" s="16"/>
      <c r="D200" s="16"/>
      <c r="E200" s="13">
        <v>0</v>
      </c>
    </row>
    <row r="201" spans="1:5" x14ac:dyDescent="0.35">
      <c r="A201" s="192" t="s">
        <v>161</v>
      </c>
      <c r="B201" s="11" t="s">
        <v>162</v>
      </c>
      <c r="C201" s="16"/>
      <c r="D201" s="16"/>
      <c r="E201" s="13">
        <v>0</v>
      </c>
    </row>
    <row r="202" spans="1:5" x14ac:dyDescent="0.35">
      <c r="A202" s="193"/>
      <c r="B202" s="11" t="s">
        <v>120</v>
      </c>
      <c r="C202" s="16"/>
      <c r="D202" s="16"/>
      <c r="E202" s="13">
        <v>0</v>
      </c>
    </row>
    <row r="203" spans="1:5" x14ac:dyDescent="0.35">
      <c r="A203" s="193"/>
      <c r="B203" s="11" t="s">
        <v>163</v>
      </c>
      <c r="C203" s="16"/>
      <c r="D203" s="16"/>
      <c r="E203" s="13">
        <v>0</v>
      </c>
    </row>
    <row r="204" spans="1:5" x14ac:dyDescent="0.35">
      <c r="A204" s="193"/>
      <c r="B204" s="11" t="s">
        <v>122</v>
      </c>
      <c r="C204" s="16"/>
      <c r="D204" s="16"/>
      <c r="E204" s="13">
        <v>0</v>
      </c>
    </row>
    <row r="205" spans="1:5" x14ac:dyDescent="0.35">
      <c r="A205" s="193"/>
      <c r="B205" s="11" t="s">
        <v>123</v>
      </c>
      <c r="C205" s="16"/>
      <c r="D205" s="16"/>
      <c r="E205" s="13">
        <v>0</v>
      </c>
    </row>
    <row r="206" spans="1:5" x14ac:dyDescent="0.35">
      <c r="A206" s="193"/>
      <c r="B206" s="11" t="s">
        <v>124</v>
      </c>
      <c r="C206" s="16"/>
      <c r="D206" s="16"/>
      <c r="E206" s="13">
        <v>0</v>
      </c>
    </row>
    <row r="207" spans="1:5" x14ac:dyDescent="0.35">
      <c r="A207" s="193"/>
      <c r="B207" s="11" t="s">
        <v>125</v>
      </c>
      <c r="C207" s="16"/>
      <c r="D207" s="16"/>
      <c r="E207" s="13">
        <v>0</v>
      </c>
    </row>
    <row r="208" spans="1:5" x14ac:dyDescent="0.35">
      <c r="A208" s="193"/>
      <c r="B208" s="11" t="s">
        <v>164</v>
      </c>
      <c r="C208" s="16"/>
      <c r="D208" s="16"/>
      <c r="E208" s="13">
        <v>0</v>
      </c>
    </row>
    <row r="209" spans="1:5" x14ac:dyDescent="0.35">
      <c r="A209" s="193"/>
      <c r="B209" s="11" t="s">
        <v>127</v>
      </c>
      <c r="C209" s="16"/>
      <c r="D209" s="16"/>
      <c r="E209" s="13">
        <v>0</v>
      </c>
    </row>
    <row r="210" spans="1:5" x14ac:dyDescent="0.35">
      <c r="A210" s="193"/>
      <c r="B210" s="11" t="s">
        <v>165</v>
      </c>
      <c r="C210" s="16"/>
      <c r="D210" s="16"/>
      <c r="E210" s="13">
        <v>0</v>
      </c>
    </row>
    <row r="211" spans="1:5" x14ac:dyDescent="0.35">
      <c r="A211" s="193"/>
      <c r="B211" s="11" t="s">
        <v>129</v>
      </c>
      <c r="C211" s="16"/>
      <c r="D211" s="16"/>
      <c r="E211" s="13">
        <v>0</v>
      </c>
    </row>
    <row r="212" spans="1:5" x14ac:dyDescent="0.35">
      <c r="A212" s="193"/>
      <c r="B212" s="11" t="s">
        <v>130</v>
      </c>
      <c r="C212" s="16"/>
      <c r="D212" s="16"/>
      <c r="E212" s="13">
        <v>0</v>
      </c>
    </row>
    <row r="213" spans="1:5" x14ac:dyDescent="0.35">
      <c r="A213" s="193"/>
      <c r="B213" s="11" t="s">
        <v>131</v>
      </c>
      <c r="C213" s="16"/>
      <c r="D213" s="16"/>
      <c r="E213" s="13">
        <v>0</v>
      </c>
    </row>
    <row r="214" spans="1:5" x14ac:dyDescent="0.35">
      <c r="A214" s="193"/>
      <c r="B214" s="11" t="s">
        <v>132</v>
      </c>
      <c r="C214" s="16"/>
      <c r="D214" s="16"/>
      <c r="E214" s="13">
        <v>0</v>
      </c>
    </row>
    <row r="215" spans="1:5" x14ac:dyDescent="0.35">
      <c r="A215" s="193"/>
      <c r="B215" s="11" t="s">
        <v>133</v>
      </c>
      <c r="C215" s="16"/>
      <c r="D215" s="16"/>
      <c r="E215" s="13">
        <v>0</v>
      </c>
    </row>
    <row r="216" spans="1:5" x14ac:dyDescent="0.35">
      <c r="A216" s="193"/>
      <c r="B216" s="11" t="s">
        <v>134</v>
      </c>
      <c r="C216" s="16"/>
      <c r="D216" s="16"/>
      <c r="E216" s="13">
        <v>0</v>
      </c>
    </row>
    <row r="217" spans="1:5" x14ac:dyDescent="0.35">
      <c r="A217" s="193"/>
      <c r="B217" s="11" t="s">
        <v>135</v>
      </c>
      <c r="C217" s="16"/>
      <c r="D217" s="16"/>
      <c r="E217" s="13">
        <v>0</v>
      </c>
    </row>
    <row r="218" spans="1:5" x14ac:dyDescent="0.35">
      <c r="A218" s="193"/>
      <c r="B218" s="11" t="s">
        <v>136</v>
      </c>
      <c r="C218" s="16"/>
      <c r="D218" s="16"/>
      <c r="E218" s="13">
        <v>0</v>
      </c>
    </row>
    <row r="219" spans="1:5" x14ac:dyDescent="0.35">
      <c r="A219" s="193"/>
      <c r="B219" s="11" t="s">
        <v>137</v>
      </c>
      <c r="C219" s="16"/>
      <c r="D219" s="16"/>
      <c r="E219" s="13">
        <v>0</v>
      </c>
    </row>
    <row r="220" spans="1:5" x14ac:dyDescent="0.35">
      <c r="A220" s="193"/>
      <c r="B220" s="11" t="s">
        <v>138</v>
      </c>
      <c r="C220" s="16"/>
      <c r="D220" s="16"/>
      <c r="E220" s="13">
        <v>0</v>
      </c>
    </row>
    <row r="221" spans="1:5" x14ac:dyDescent="0.35">
      <c r="A221" s="193"/>
      <c r="B221" s="11" t="s">
        <v>139</v>
      </c>
      <c r="C221" s="16"/>
      <c r="D221" s="16"/>
      <c r="E221" s="13">
        <v>0</v>
      </c>
    </row>
    <row r="222" spans="1:5" x14ac:dyDescent="0.35">
      <c r="A222" s="193"/>
      <c r="B222" s="11" t="s">
        <v>166</v>
      </c>
      <c r="C222" s="16"/>
      <c r="D222" s="16"/>
      <c r="E222" s="13">
        <v>0</v>
      </c>
    </row>
    <row r="223" spans="1:5" x14ac:dyDescent="0.35">
      <c r="A223" s="193"/>
      <c r="B223" s="11" t="s">
        <v>141</v>
      </c>
      <c r="C223" s="16"/>
      <c r="D223" s="16"/>
      <c r="E223" s="13">
        <v>0</v>
      </c>
    </row>
    <row r="224" spans="1:5" x14ac:dyDescent="0.35">
      <c r="A224" s="193"/>
      <c r="B224" s="11" t="s">
        <v>142</v>
      </c>
      <c r="C224" s="16"/>
      <c r="D224" s="16"/>
      <c r="E224" s="13">
        <v>0</v>
      </c>
    </row>
    <row r="225" spans="1:5" x14ac:dyDescent="0.35">
      <c r="A225" s="193"/>
      <c r="B225" s="11" t="s">
        <v>143</v>
      </c>
      <c r="C225" s="16"/>
      <c r="D225" s="16"/>
      <c r="E225" s="13">
        <v>0</v>
      </c>
    </row>
    <row r="226" spans="1:5" x14ac:dyDescent="0.35">
      <c r="A226" s="193"/>
      <c r="B226" s="11" t="s">
        <v>144</v>
      </c>
      <c r="C226" s="16"/>
      <c r="D226" s="16"/>
      <c r="E226" s="13">
        <v>0</v>
      </c>
    </row>
    <row r="227" spans="1:5" x14ac:dyDescent="0.35">
      <c r="A227" s="193"/>
      <c r="B227" s="11" t="s">
        <v>167</v>
      </c>
      <c r="C227" s="16"/>
      <c r="D227" s="16"/>
      <c r="E227" s="13">
        <v>0</v>
      </c>
    </row>
    <row r="228" spans="1:5" x14ac:dyDescent="0.35">
      <c r="A228" s="193"/>
      <c r="B228" s="11" t="s">
        <v>146</v>
      </c>
      <c r="C228" s="16"/>
      <c r="D228" s="16"/>
      <c r="E228" s="13">
        <v>0</v>
      </c>
    </row>
    <row r="229" spans="1:5" x14ac:dyDescent="0.35">
      <c r="A229" s="193"/>
      <c r="B229" s="11" t="s">
        <v>147</v>
      </c>
      <c r="C229" s="16"/>
      <c r="D229" s="16"/>
      <c r="E229" s="13">
        <v>0</v>
      </c>
    </row>
    <row r="230" spans="1:5" x14ac:dyDescent="0.35">
      <c r="A230" s="193"/>
      <c r="B230" s="11" t="s">
        <v>148</v>
      </c>
      <c r="C230" s="16"/>
      <c r="D230" s="16"/>
      <c r="E230" s="13">
        <v>0</v>
      </c>
    </row>
    <row r="231" spans="1:5" x14ac:dyDescent="0.35">
      <c r="A231" s="193"/>
      <c r="B231" s="11" t="s">
        <v>149</v>
      </c>
      <c r="C231" s="16"/>
      <c r="D231" s="16"/>
      <c r="E231" s="13">
        <v>0</v>
      </c>
    </row>
    <row r="232" spans="1:5" x14ac:dyDescent="0.35">
      <c r="A232" s="193"/>
      <c r="B232" s="11" t="s">
        <v>150</v>
      </c>
      <c r="C232" s="16"/>
      <c r="D232" s="16"/>
      <c r="E232" s="13">
        <v>0</v>
      </c>
    </row>
    <row r="233" spans="1:5" x14ac:dyDescent="0.35">
      <c r="A233" s="193"/>
      <c r="B233" s="11" t="s">
        <v>151</v>
      </c>
      <c r="C233" s="16"/>
      <c r="D233" s="16"/>
      <c r="E233" s="13">
        <v>0</v>
      </c>
    </row>
    <row r="234" spans="1:5" x14ac:dyDescent="0.35">
      <c r="A234" s="193"/>
      <c r="B234" s="11" t="s">
        <v>152</v>
      </c>
      <c r="C234" s="16"/>
      <c r="D234" s="16"/>
      <c r="E234" s="13">
        <v>0</v>
      </c>
    </row>
    <row r="235" spans="1:5" x14ac:dyDescent="0.35">
      <c r="A235" s="193"/>
      <c r="B235" s="11" t="s">
        <v>153</v>
      </c>
      <c r="C235" s="16"/>
      <c r="D235" s="16"/>
      <c r="E235" s="13">
        <v>0</v>
      </c>
    </row>
    <row r="236" spans="1:5" x14ac:dyDescent="0.35">
      <c r="A236" s="193"/>
      <c r="B236" s="11" t="s">
        <v>154</v>
      </c>
      <c r="C236" s="16"/>
      <c r="D236" s="16"/>
      <c r="E236" s="13">
        <v>0</v>
      </c>
    </row>
    <row r="237" spans="1:5" x14ac:dyDescent="0.35">
      <c r="A237" s="193"/>
      <c r="B237" s="11" t="s">
        <v>155</v>
      </c>
      <c r="C237" s="16"/>
      <c r="D237" s="16"/>
      <c r="E237" s="13">
        <v>0</v>
      </c>
    </row>
    <row r="238" spans="1:5" x14ac:dyDescent="0.35">
      <c r="A238" s="193"/>
      <c r="B238" s="11" t="s">
        <v>156</v>
      </c>
      <c r="C238" s="16"/>
      <c r="D238" s="16"/>
      <c r="E238" s="13">
        <v>0</v>
      </c>
    </row>
    <row r="239" spans="1:5" x14ac:dyDescent="0.35">
      <c r="A239" s="193"/>
      <c r="B239" s="11" t="s">
        <v>157</v>
      </c>
      <c r="C239" s="16"/>
      <c r="D239" s="16"/>
      <c r="E239" s="13">
        <v>0</v>
      </c>
    </row>
    <row r="240" spans="1:5" x14ac:dyDescent="0.35">
      <c r="A240" s="193"/>
      <c r="B240" s="11" t="s">
        <v>158</v>
      </c>
      <c r="C240" s="16"/>
      <c r="D240" s="16"/>
      <c r="E240" s="13">
        <v>0</v>
      </c>
    </row>
    <row r="241" spans="1:5" x14ac:dyDescent="0.35">
      <c r="A241" s="193"/>
      <c r="B241" s="11" t="s">
        <v>159</v>
      </c>
      <c r="C241" s="16"/>
      <c r="D241" s="16"/>
      <c r="E241" s="13">
        <v>0</v>
      </c>
    </row>
    <row r="242" spans="1:5" x14ac:dyDescent="0.35">
      <c r="A242" s="194"/>
      <c r="B242" s="11" t="s">
        <v>160</v>
      </c>
      <c r="C242" s="16"/>
      <c r="D242" s="16"/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6"/>
      <c r="D246" s="16"/>
      <c r="E246" s="13">
        <v>0</v>
      </c>
    </row>
    <row r="247" spans="1:5" x14ac:dyDescent="0.35">
      <c r="A247" s="10" t="s">
        <v>170</v>
      </c>
      <c r="B247" s="15"/>
      <c r="C247" s="16"/>
      <c r="D247" s="16"/>
      <c r="E247" s="13">
        <v>0</v>
      </c>
    </row>
    <row r="248" spans="1:5" x14ac:dyDescent="0.35">
      <c r="A248" s="10" t="s">
        <v>171</v>
      </c>
      <c r="B248" s="15"/>
      <c r="C248" s="16"/>
      <c r="D248" s="16"/>
      <c r="E248" s="13">
        <v>0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6"/>
      <c r="D252" s="12">
        <v>15</v>
      </c>
      <c r="E252" s="13">
        <v>0</v>
      </c>
    </row>
    <row r="253" spans="1:5" x14ac:dyDescent="0.35">
      <c r="A253" s="192" t="s">
        <v>174</v>
      </c>
      <c r="B253" s="11" t="s">
        <v>175</v>
      </c>
      <c r="C253" s="16"/>
      <c r="D253" s="12">
        <v>2</v>
      </c>
      <c r="E253" s="13">
        <v>0</v>
      </c>
    </row>
    <row r="254" spans="1:5" x14ac:dyDescent="0.35">
      <c r="A254" s="193"/>
      <c r="B254" s="11" t="s">
        <v>176</v>
      </c>
      <c r="C254" s="16"/>
      <c r="D254" s="16"/>
      <c r="E254" s="13">
        <v>0</v>
      </c>
    </row>
    <row r="255" spans="1:5" x14ac:dyDescent="0.35">
      <c r="A255" s="194"/>
      <c r="B255" s="11" t="s">
        <v>177</v>
      </c>
      <c r="C255" s="16"/>
      <c r="D255" s="12">
        <v>5</v>
      </c>
      <c r="E255" s="13">
        <v>0</v>
      </c>
    </row>
    <row r="256" spans="1:5" x14ac:dyDescent="0.35">
      <c r="A256" s="10" t="s">
        <v>178</v>
      </c>
      <c r="B256" s="15"/>
      <c r="C256" s="16"/>
      <c r="D256" s="12">
        <v>2</v>
      </c>
      <c r="E256" s="13">
        <v>0</v>
      </c>
    </row>
    <row r="257" spans="1:5" x14ac:dyDescent="0.35">
      <c r="A257" s="10" t="s">
        <v>179</v>
      </c>
      <c r="B257" s="15"/>
      <c r="C257" s="12">
        <v>3</v>
      </c>
      <c r="D257" s="12">
        <v>13</v>
      </c>
      <c r="E257" s="13">
        <v>-0.76923076923076905</v>
      </c>
    </row>
    <row r="258" spans="1:5" x14ac:dyDescent="0.35">
      <c r="A258" s="10" t="s">
        <v>111</v>
      </c>
      <c r="B258" s="15"/>
      <c r="C258" s="12">
        <v>15</v>
      </c>
      <c r="D258" s="12">
        <v>2</v>
      </c>
      <c r="E258" s="13">
        <v>6.5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2</v>
      </c>
      <c r="D262" s="12">
        <v>3</v>
      </c>
      <c r="E262" s="13">
        <v>-0.33333333333333298</v>
      </c>
    </row>
    <row r="263" spans="1:5" x14ac:dyDescent="0.35">
      <c r="A263" s="192" t="s">
        <v>69</v>
      </c>
      <c r="B263" s="11" t="s">
        <v>182</v>
      </c>
      <c r="C263" s="12">
        <v>5</v>
      </c>
      <c r="D263" s="12">
        <v>6</v>
      </c>
      <c r="E263" s="13">
        <v>-0.16666666666666699</v>
      </c>
    </row>
    <row r="264" spans="1:5" x14ac:dyDescent="0.35">
      <c r="A264" s="194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3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35">
      <c r="A266" s="10" t="s">
        <v>184</v>
      </c>
      <c r="B266" s="15"/>
      <c r="C266" s="12">
        <v>1</v>
      </c>
      <c r="D266" s="12">
        <v>0</v>
      </c>
      <c r="E266" s="13">
        <v>0</v>
      </c>
    </row>
    <row r="267" spans="1:5" x14ac:dyDescent="0.35">
      <c r="A267" s="10" t="s">
        <v>185</v>
      </c>
      <c r="B267" s="15"/>
      <c r="C267" s="12">
        <v>1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2" t="s">
        <v>187</v>
      </c>
      <c r="B271" s="11" t="s">
        <v>188</v>
      </c>
      <c r="C271" s="16"/>
      <c r="D271" s="16"/>
      <c r="E271" s="13">
        <v>0</v>
      </c>
    </row>
    <row r="272" spans="1:5" x14ac:dyDescent="0.35">
      <c r="A272" s="194"/>
      <c r="B272" s="11" t="s">
        <v>189</v>
      </c>
      <c r="C272" s="16"/>
      <c r="D272" s="16"/>
      <c r="E272" s="13">
        <v>0</v>
      </c>
    </row>
    <row r="273" spans="1:5" x14ac:dyDescent="0.35">
      <c r="A273" s="10" t="s">
        <v>190</v>
      </c>
      <c r="B273" s="15"/>
      <c r="C273" s="16"/>
      <c r="D273" s="16"/>
      <c r="E273" s="13">
        <v>0</v>
      </c>
    </row>
    <row r="274" spans="1:5" x14ac:dyDescent="0.35">
      <c r="A274" s="10" t="s">
        <v>191</v>
      </c>
      <c r="B274" s="15"/>
      <c r="C274" s="16"/>
      <c r="D274" s="16"/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6"/>
      <c r="D278" s="16"/>
      <c r="E278" s="13">
        <v>0</v>
      </c>
    </row>
    <row r="279" spans="1:5" x14ac:dyDescent="0.35">
      <c r="A279" s="10" t="s">
        <v>194</v>
      </c>
      <c r="B279" s="15"/>
      <c r="C279" s="16"/>
      <c r="D279" s="16"/>
      <c r="E279" s="13">
        <v>0</v>
      </c>
    </row>
    <row r="280" spans="1:5" x14ac:dyDescent="0.35">
      <c r="A280" s="10" t="s">
        <v>195</v>
      </c>
      <c r="B280" s="15"/>
      <c r="C280" s="16"/>
      <c r="D280" s="16"/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9" t="s">
        <v>198</v>
      </c>
      <c r="B283" s="11" t="s">
        <v>199</v>
      </c>
      <c r="C283" s="16"/>
      <c r="D283" s="16"/>
      <c r="E283" s="21"/>
    </row>
    <row r="284" spans="1:5" x14ac:dyDescent="0.35">
      <c r="A284" s="190"/>
      <c r="B284" s="11" t="s">
        <v>200</v>
      </c>
      <c r="C284" s="12">
        <v>63</v>
      </c>
      <c r="D284" s="12">
        <v>119</v>
      </c>
      <c r="E284" s="22">
        <v>0</v>
      </c>
    </row>
    <row r="285" spans="1:5" x14ac:dyDescent="0.35">
      <c r="A285" s="191"/>
      <c r="B285" s="11" t="s">
        <v>201</v>
      </c>
      <c r="C285" s="16"/>
      <c r="D285" s="16"/>
      <c r="E285" s="21"/>
    </row>
    <row r="286" spans="1:5" x14ac:dyDescent="0.35">
      <c r="A286" s="189" t="s">
        <v>202</v>
      </c>
      <c r="B286" s="11" t="s">
        <v>203</v>
      </c>
      <c r="C286" s="16"/>
      <c r="D286" s="16"/>
      <c r="E286" s="21"/>
    </row>
    <row r="287" spans="1:5" x14ac:dyDescent="0.35">
      <c r="A287" s="190"/>
      <c r="B287" s="11" t="s">
        <v>204</v>
      </c>
      <c r="C287" s="12">
        <v>9</v>
      </c>
      <c r="D287" s="12">
        <v>8</v>
      </c>
      <c r="E287" s="22">
        <v>0</v>
      </c>
    </row>
    <row r="288" spans="1:5" x14ac:dyDescent="0.35">
      <c r="A288" s="191"/>
      <c r="B288" s="11" t="s">
        <v>205</v>
      </c>
      <c r="C288" s="16"/>
      <c r="D288" s="16"/>
      <c r="E288" s="21"/>
    </row>
    <row r="289" spans="1:5" x14ac:dyDescent="0.35">
      <c r="A289" s="20" t="s">
        <v>206</v>
      </c>
      <c r="B289" s="11" t="s">
        <v>207</v>
      </c>
      <c r="C289" s="12">
        <v>6</v>
      </c>
      <c r="D289" s="12">
        <v>10</v>
      </c>
      <c r="E289" s="22">
        <v>0</v>
      </c>
    </row>
    <row r="290" spans="1:5" x14ac:dyDescent="0.35">
      <c r="A290" s="189" t="s">
        <v>208</v>
      </c>
      <c r="B290" s="11" t="s">
        <v>209</v>
      </c>
      <c r="C290" s="12">
        <v>2</v>
      </c>
      <c r="D290" s="12">
        <v>0</v>
      </c>
      <c r="E290" s="22">
        <v>0</v>
      </c>
    </row>
    <row r="291" spans="1:5" x14ac:dyDescent="0.35">
      <c r="A291" s="190"/>
      <c r="B291" s="11" t="s">
        <v>210</v>
      </c>
      <c r="C291" s="16"/>
      <c r="D291" s="16"/>
      <c r="E291" s="21"/>
    </row>
    <row r="292" spans="1:5" x14ac:dyDescent="0.35">
      <c r="A292" s="191"/>
      <c r="B292" s="11" t="s">
        <v>211</v>
      </c>
      <c r="C292" s="12">
        <v>2</v>
      </c>
      <c r="D292" s="12">
        <v>8</v>
      </c>
      <c r="E292" s="22">
        <v>0</v>
      </c>
    </row>
    <row r="293" spans="1:5" x14ac:dyDescent="0.35">
      <c r="A293" s="20" t="s">
        <v>212</v>
      </c>
      <c r="B293" s="11" t="s">
        <v>213</v>
      </c>
      <c r="C293" s="16"/>
      <c r="D293" s="16"/>
      <c r="E293" s="21"/>
    </row>
    <row r="294" spans="1:5" x14ac:dyDescent="0.35">
      <c r="A294" s="189" t="s">
        <v>214</v>
      </c>
      <c r="B294" s="11" t="s">
        <v>205</v>
      </c>
      <c r="C294" s="16"/>
      <c r="D294" s="16"/>
      <c r="E294" s="21"/>
    </row>
    <row r="295" spans="1:5" x14ac:dyDescent="0.35">
      <c r="A295" s="190"/>
      <c r="B295" s="11" t="s">
        <v>215</v>
      </c>
      <c r="C295" s="12">
        <v>3</v>
      </c>
      <c r="D295" s="12">
        <v>4</v>
      </c>
      <c r="E295" s="22">
        <v>0</v>
      </c>
    </row>
    <row r="296" spans="1:5" x14ac:dyDescent="0.35">
      <c r="A296" s="191"/>
      <c r="B296" s="11" t="s">
        <v>216</v>
      </c>
      <c r="C296" s="16"/>
      <c r="D296" s="16"/>
      <c r="E296" s="21"/>
    </row>
    <row r="297" spans="1:5" x14ac:dyDescent="0.35">
      <c r="A297" s="189" t="s">
        <v>217</v>
      </c>
      <c r="B297" s="11" t="s">
        <v>218</v>
      </c>
      <c r="C297" s="16"/>
      <c r="D297" s="16"/>
      <c r="E297" s="21"/>
    </row>
    <row r="298" spans="1:5" x14ac:dyDescent="0.35">
      <c r="A298" s="190"/>
      <c r="B298" s="11" t="s">
        <v>219</v>
      </c>
      <c r="C298" s="16"/>
      <c r="D298" s="16"/>
      <c r="E298" s="21"/>
    </row>
    <row r="299" spans="1:5" x14ac:dyDescent="0.35">
      <c r="A299" s="190"/>
      <c r="B299" s="11" t="s">
        <v>220</v>
      </c>
      <c r="C299" s="12">
        <v>51</v>
      </c>
      <c r="D299" s="12">
        <v>85</v>
      </c>
      <c r="E299" s="22">
        <v>21</v>
      </c>
    </row>
    <row r="300" spans="1:5" x14ac:dyDescent="0.35">
      <c r="A300" s="190"/>
      <c r="B300" s="11" t="s">
        <v>221</v>
      </c>
      <c r="C300" s="12">
        <v>74</v>
      </c>
      <c r="D300" s="12">
        <v>122</v>
      </c>
      <c r="E300" s="22">
        <v>0</v>
      </c>
    </row>
    <row r="301" spans="1:5" x14ac:dyDescent="0.35">
      <c r="A301" s="190"/>
      <c r="B301" s="11" t="s">
        <v>222</v>
      </c>
      <c r="C301" s="12">
        <v>5</v>
      </c>
      <c r="D301" s="12">
        <v>15</v>
      </c>
      <c r="E301" s="22">
        <v>0</v>
      </c>
    </row>
    <row r="302" spans="1:5" x14ac:dyDescent="0.35">
      <c r="A302" s="190"/>
      <c r="B302" s="11" t="s">
        <v>223</v>
      </c>
      <c r="C302" s="12">
        <v>39</v>
      </c>
      <c r="D302" s="12">
        <v>71</v>
      </c>
      <c r="E302" s="22">
        <v>17</v>
      </c>
    </row>
    <row r="303" spans="1:5" x14ac:dyDescent="0.35">
      <c r="A303" s="190"/>
      <c r="B303" s="11" t="s">
        <v>224</v>
      </c>
      <c r="C303" s="12">
        <v>11</v>
      </c>
      <c r="D303" s="12">
        <v>13</v>
      </c>
      <c r="E303" s="22">
        <v>0</v>
      </c>
    </row>
    <row r="304" spans="1:5" x14ac:dyDescent="0.35">
      <c r="A304" s="190"/>
      <c r="B304" s="11" t="s">
        <v>225</v>
      </c>
      <c r="C304" s="12">
        <v>1</v>
      </c>
      <c r="D304" s="12">
        <v>1</v>
      </c>
      <c r="E304" s="22">
        <v>0</v>
      </c>
    </row>
    <row r="305" spans="1:5" x14ac:dyDescent="0.35">
      <c r="A305" s="190"/>
      <c r="B305" s="11" t="s">
        <v>226</v>
      </c>
      <c r="C305" s="12">
        <v>63</v>
      </c>
      <c r="D305" s="12">
        <v>14</v>
      </c>
      <c r="E305" s="22">
        <v>8</v>
      </c>
    </row>
    <row r="306" spans="1:5" x14ac:dyDescent="0.35">
      <c r="A306" s="190"/>
      <c r="B306" s="11" t="s">
        <v>227</v>
      </c>
      <c r="C306" s="16"/>
      <c r="D306" s="16"/>
      <c r="E306" s="21"/>
    </row>
    <row r="307" spans="1:5" x14ac:dyDescent="0.35">
      <c r="A307" s="190"/>
      <c r="B307" s="11" t="s">
        <v>228</v>
      </c>
      <c r="C307" s="16"/>
      <c r="D307" s="16"/>
      <c r="E307" s="21"/>
    </row>
    <row r="308" spans="1:5" x14ac:dyDescent="0.35">
      <c r="A308" s="190"/>
      <c r="B308" s="11" t="s">
        <v>229</v>
      </c>
      <c r="C308" s="12">
        <v>66</v>
      </c>
      <c r="D308" s="12">
        <v>79</v>
      </c>
      <c r="E308" s="22">
        <v>17</v>
      </c>
    </row>
    <row r="309" spans="1:5" x14ac:dyDescent="0.35">
      <c r="A309" s="190"/>
      <c r="B309" s="11" t="s">
        <v>230</v>
      </c>
      <c r="C309" s="12">
        <v>44</v>
      </c>
      <c r="D309" s="12">
        <v>62</v>
      </c>
      <c r="E309" s="22">
        <v>0</v>
      </c>
    </row>
    <row r="310" spans="1:5" x14ac:dyDescent="0.35">
      <c r="A310" s="190"/>
      <c r="B310" s="11" t="s">
        <v>231</v>
      </c>
      <c r="C310" s="12">
        <v>0</v>
      </c>
      <c r="D310" s="12">
        <v>1</v>
      </c>
      <c r="E310" s="22">
        <v>0</v>
      </c>
    </row>
    <row r="311" spans="1:5" x14ac:dyDescent="0.35">
      <c r="A311" s="191"/>
      <c r="B311" s="11" t="s">
        <v>232</v>
      </c>
      <c r="C311" s="12">
        <v>2</v>
      </c>
      <c r="D311" s="12">
        <v>4</v>
      </c>
      <c r="E311" s="22">
        <v>0</v>
      </c>
    </row>
    <row r="312" spans="1:5" x14ac:dyDescent="0.35">
      <c r="A312" s="189" t="s">
        <v>233</v>
      </c>
      <c r="B312" s="11" t="s">
        <v>234</v>
      </c>
      <c r="C312" s="16"/>
      <c r="D312" s="16"/>
      <c r="E312" s="21"/>
    </row>
    <row r="313" spans="1:5" x14ac:dyDescent="0.35">
      <c r="A313" s="190"/>
      <c r="B313" s="11" t="s">
        <v>235</v>
      </c>
      <c r="C313" s="16"/>
      <c r="D313" s="16"/>
      <c r="E313" s="21"/>
    </row>
    <row r="314" spans="1:5" x14ac:dyDescent="0.35">
      <c r="A314" s="190"/>
      <c r="B314" s="11" t="s">
        <v>236</v>
      </c>
      <c r="C314" s="16"/>
      <c r="D314" s="16"/>
      <c r="E314" s="21"/>
    </row>
    <row r="315" spans="1:5" x14ac:dyDescent="0.35">
      <c r="A315" s="190"/>
      <c r="B315" s="11" t="s">
        <v>237</v>
      </c>
      <c r="C315" s="16"/>
      <c r="D315" s="16"/>
      <c r="E315" s="21"/>
    </row>
    <row r="316" spans="1:5" x14ac:dyDescent="0.35">
      <c r="A316" s="190"/>
      <c r="B316" s="11" t="s">
        <v>238</v>
      </c>
      <c r="C316" s="12">
        <v>12</v>
      </c>
      <c r="D316" s="12">
        <v>17</v>
      </c>
      <c r="E316" s="22">
        <v>2</v>
      </c>
    </row>
    <row r="317" spans="1:5" x14ac:dyDescent="0.35">
      <c r="A317" s="190"/>
      <c r="B317" s="11" t="s">
        <v>239</v>
      </c>
      <c r="C317" s="16"/>
      <c r="D317" s="16"/>
      <c r="E317" s="21"/>
    </row>
    <row r="318" spans="1:5" x14ac:dyDescent="0.35">
      <c r="A318" s="190"/>
      <c r="B318" s="11" t="s">
        <v>240</v>
      </c>
      <c r="C318" s="16"/>
      <c r="D318" s="16"/>
      <c r="E318" s="21"/>
    </row>
    <row r="319" spans="1:5" x14ac:dyDescent="0.35">
      <c r="A319" s="190"/>
      <c r="B319" s="11" t="s">
        <v>241</v>
      </c>
      <c r="C319" s="12">
        <v>4</v>
      </c>
      <c r="D319" s="12">
        <v>4</v>
      </c>
      <c r="E319" s="22">
        <v>0</v>
      </c>
    </row>
    <row r="320" spans="1:5" x14ac:dyDescent="0.35">
      <c r="A320" s="190"/>
      <c r="B320" s="11" t="s">
        <v>242</v>
      </c>
      <c r="C320" s="12">
        <v>5</v>
      </c>
      <c r="D320" s="12">
        <v>97</v>
      </c>
      <c r="E320" s="22">
        <v>0</v>
      </c>
    </row>
    <row r="321" spans="1:5" x14ac:dyDescent="0.35">
      <c r="A321" s="190"/>
      <c r="B321" s="11" t="s">
        <v>243</v>
      </c>
      <c r="C321" s="12">
        <v>6</v>
      </c>
      <c r="D321" s="12">
        <v>10</v>
      </c>
      <c r="E321" s="22">
        <v>1</v>
      </c>
    </row>
    <row r="322" spans="1:5" x14ac:dyDescent="0.35">
      <c r="A322" s="190"/>
      <c r="B322" s="11" t="s">
        <v>244</v>
      </c>
      <c r="C322" s="12">
        <v>5</v>
      </c>
      <c r="D322" s="12">
        <v>7</v>
      </c>
      <c r="E322" s="22">
        <v>0</v>
      </c>
    </row>
    <row r="323" spans="1:5" x14ac:dyDescent="0.35">
      <c r="A323" s="190"/>
      <c r="B323" s="11" t="s">
        <v>245</v>
      </c>
      <c r="C323" s="12">
        <v>1</v>
      </c>
      <c r="D323" s="12">
        <v>3</v>
      </c>
      <c r="E323" s="22">
        <v>0</v>
      </c>
    </row>
    <row r="324" spans="1:5" x14ac:dyDescent="0.35">
      <c r="A324" s="190"/>
      <c r="B324" s="11" t="s">
        <v>246</v>
      </c>
      <c r="C324" s="16"/>
      <c r="D324" s="16"/>
      <c r="E324" s="21"/>
    </row>
    <row r="325" spans="1:5" x14ac:dyDescent="0.35">
      <c r="A325" s="190"/>
      <c r="B325" s="11" t="s">
        <v>247</v>
      </c>
      <c r="C325" s="16"/>
      <c r="D325" s="16"/>
      <c r="E325" s="21"/>
    </row>
    <row r="326" spans="1:5" x14ac:dyDescent="0.35">
      <c r="A326" s="190"/>
      <c r="B326" s="11" t="s">
        <v>248</v>
      </c>
      <c r="C326" s="16"/>
      <c r="D326" s="16"/>
      <c r="E326" s="21"/>
    </row>
    <row r="327" spans="1:5" x14ac:dyDescent="0.35">
      <c r="A327" s="190"/>
      <c r="B327" s="11" t="s">
        <v>249</v>
      </c>
      <c r="C327" s="16"/>
      <c r="D327" s="16"/>
      <c r="E327" s="21"/>
    </row>
    <row r="328" spans="1:5" x14ac:dyDescent="0.35">
      <c r="A328" s="190"/>
      <c r="B328" s="11" t="s">
        <v>250</v>
      </c>
      <c r="C328" s="16"/>
      <c r="D328" s="16"/>
      <c r="E328" s="21"/>
    </row>
    <row r="329" spans="1:5" x14ac:dyDescent="0.35">
      <c r="A329" s="190"/>
      <c r="B329" s="11" t="s">
        <v>251</v>
      </c>
      <c r="C329" s="12">
        <v>0</v>
      </c>
      <c r="D329" s="12">
        <v>1</v>
      </c>
      <c r="E329" s="22">
        <v>0</v>
      </c>
    </row>
    <row r="330" spans="1:5" x14ac:dyDescent="0.35">
      <c r="A330" s="190"/>
      <c r="B330" s="11" t="s">
        <v>252</v>
      </c>
      <c r="C330" s="12">
        <v>7</v>
      </c>
      <c r="D330" s="12">
        <v>15</v>
      </c>
      <c r="E330" s="22">
        <v>1</v>
      </c>
    </row>
    <row r="331" spans="1:5" x14ac:dyDescent="0.35">
      <c r="A331" s="190"/>
      <c r="B331" s="11" t="s">
        <v>253</v>
      </c>
      <c r="C331" s="16"/>
      <c r="D331" s="16"/>
      <c r="E331" s="21"/>
    </row>
    <row r="332" spans="1:5" x14ac:dyDescent="0.35">
      <c r="A332" s="190"/>
      <c r="B332" s="11" t="s">
        <v>254</v>
      </c>
      <c r="C332" s="16"/>
      <c r="D332" s="16"/>
      <c r="E332" s="21"/>
    </row>
    <row r="333" spans="1:5" x14ac:dyDescent="0.35">
      <c r="A333" s="190"/>
      <c r="B333" s="11" t="s">
        <v>255</v>
      </c>
      <c r="C333" s="12">
        <v>0</v>
      </c>
      <c r="D333" s="12">
        <v>2</v>
      </c>
      <c r="E333" s="22">
        <v>0</v>
      </c>
    </row>
    <row r="334" spans="1:5" x14ac:dyDescent="0.35">
      <c r="A334" s="190"/>
      <c r="B334" s="11" t="s">
        <v>256</v>
      </c>
      <c r="C334" s="16"/>
      <c r="D334" s="16"/>
      <c r="E334" s="21"/>
    </row>
    <row r="335" spans="1:5" x14ac:dyDescent="0.35">
      <c r="A335" s="190"/>
      <c r="B335" s="11" t="s">
        <v>257</v>
      </c>
      <c r="C335" s="12">
        <v>11</v>
      </c>
      <c r="D335" s="12">
        <v>20</v>
      </c>
      <c r="E335" s="22">
        <v>4</v>
      </c>
    </row>
    <row r="336" spans="1:5" x14ac:dyDescent="0.35">
      <c r="A336" s="190"/>
      <c r="B336" s="11" t="s">
        <v>258</v>
      </c>
      <c r="C336" s="12">
        <v>23</v>
      </c>
      <c r="D336" s="12">
        <v>17</v>
      </c>
      <c r="E336" s="22">
        <v>0</v>
      </c>
    </row>
    <row r="337" spans="1:5" x14ac:dyDescent="0.35">
      <c r="A337" s="190"/>
      <c r="B337" s="11" t="s">
        <v>259</v>
      </c>
      <c r="C337" s="16"/>
      <c r="D337" s="16"/>
      <c r="E337" s="21"/>
    </row>
    <row r="338" spans="1:5" x14ac:dyDescent="0.35">
      <c r="A338" s="190"/>
      <c r="B338" s="11" t="s">
        <v>260</v>
      </c>
      <c r="C338" s="12">
        <v>0</v>
      </c>
      <c r="D338" s="12">
        <v>1</v>
      </c>
      <c r="E338" s="22">
        <v>0</v>
      </c>
    </row>
    <row r="339" spans="1:5" x14ac:dyDescent="0.35">
      <c r="A339" s="190"/>
      <c r="B339" s="11" t="s">
        <v>261</v>
      </c>
      <c r="C339" s="16"/>
      <c r="D339" s="16"/>
      <c r="E339" s="21"/>
    </row>
    <row r="340" spans="1:5" x14ac:dyDescent="0.35">
      <c r="A340" s="190"/>
      <c r="B340" s="11" t="s">
        <v>262</v>
      </c>
      <c r="C340" s="16"/>
      <c r="D340" s="16"/>
      <c r="E340" s="21"/>
    </row>
    <row r="341" spans="1:5" x14ac:dyDescent="0.35">
      <c r="A341" s="190"/>
      <c r="B341" s="11" t="s">
        <v>263</v>
      </c>
      <c r="C341" s="16"/>
      <c r="D341" s="16"/>
      <c r="E341" s="21"/>
    </row>
    <row r="342" spans="1:5" x14ac:dyDescent="0.35">
      <c r="A342" s="190"/>
      <c r="B342" s="11" t="s">
        <v>264</v>
      </c>
      <c r="C342" s="16"/>
      <c r="D342" s="16"/>
      <c r="E342" s="21"/>
    </row>
    <row r="343" spans="1:5" x14ac:dyDescent="0.35">
      <c r="A343" s="190"/>
      <c r="B343" s="11" t="s">
        <v>265</v>
      </c>
      <c r="C343" s="16"/>
      <c r="D343" s="16"/>
      <c r="E343" s="21"/>
    </row>
    <row r="344" spans="1:5" x14ac:dyDescent="0.35">
      <c r="A344" s="191"/>
      <c r="B344" s="11" t="s">
        <v>266</v>
      </c>
      <c r="C344" s="12">
        <v>0</v>
      </c>
      <c r="D344" s="12">
        <v>2</v>
      </c>
      <c r="E344" s="22">
        <v>0</v>
      </c>
    </row>
    <row r="345" spans="1:5" x14ac:dyDescent="0.35">
      <c r="A345" s="189" t="s">
        <v>267</v>
      </c>
      <c r="B345" s="11" t="s">
        <v>268</v>
      </c>
      <c r="C345" s="16"/>
      <c r="D345" s="16"/>
      <c r="E345" s="21"/>
    </row>
    <row r="346" spans="1:5" x14ac:dyDescent="0.35">
      <c r="A346" s="190"/>
      <c r="B346" s="11" t="s">
        <v>269</v>
      </c>
      <c r="C346" s="16"/>
      <c r="D346" s="16"/>
      <c r="E346" s="21"/>
    </row>
    <row r="347" spans="1:5" x14ac:dyDescent="0.35">
      <c r="A347" s="190"/>
      <c r="B347" s="11" t="s">
        <v>270</v>
      </c>
      <c r="C347" s="16"/>
      <c r="D347" s="16"/>
      <c r="E347" s="21"/>
    </row>
    <row r="348" spans="1:5" x14ac:dyDescent="0.35">
      <c r="A348" s="190"/>
      <c r="B348" s="11" t="s">
        <v>271</v>
      </c>
      <c r="C348" s="16"/>
      <c r="D348" s="16"/>
      <c r="E348" s="21"/>
    </row>
    <row r="349" spans="1:5" x14ac:dyDescent="0.35">
      <c r="A349" s="190"/>
      <c r="B349" s="11" t="s">
        <v>272</v>
      </c>
      <c r="C349" s="16"/>
      <c r="D349" s="16"/>
      <c r="E349" s="21"/>
    </row>
    <row r="350" spans="1:5" x14ac:dyDescent="0.35">
      <c r="A350" s="190"/>
      <c r="B350" s="11" t="s">
        <v>273</v>
      </c>
      <c r="C350" s="12">
        <v>1</v>
      </c>
      <c r="D350" s="12">
        <v>0</v>
      </c>
      <c r="E350" s="22">
        <v>0</v>
      </c>
    </row>
    <row r="351" spans="1:5" x14ac:dyDescent="0.35">
      <c r="A351" s="190"/>
      <c r="B351" s="11" t="s">
        <v>274</v>
      </c>
      <c r="C351" s="12">
        <v>13</v>
      </c>
      <c r="D351" s="12">
        <v>8</v>
      </c>
      <c r="E351" s="22">
        <v>0</v>
      </c>
    </row>
    <row r="352" spans="1:5" x14ac:dyDescent="0.35">
      <c r="A352" s="190"/>
      <c r="B352" s="11" t="s">
        <v>275</v>
      </c>
      <c r="C352" s="16"/>
      <c r="D352" s="16"/>
      <c r="E352" s="21"/>
    </row>
    <row r="353" spans="1:5" x14ac:dyDescent="0.35">
      <c r="A353" s="190"/>
      <c r="B353" s="11" t="s">
        <v>276</v>
      </c>
      <c r="C353" s="16"/>
      <c r="D353" s="16"/>
      <c r="E353" s="21"/>
    </row>
    <row r="354" spans="1:5" x14ac:dyDescent="0.35">
      <c r="A354" s="190"/>
      <c r="B354" s="11" t="s">
        <v>277</v>
      </c>
      <c r="C354" s="16"/>
      <c r="D354" s="16"/>
      <c r="E354" s="21"/>
    </row>
    <row r="355" spans="1:5" x14ac:dyDescent="0.35">
      <c r="A355" s="191"/>
      <c r="B355" s="11" t="s">
        <v>278</v>
      </c>
      <c r="C355" s="16"/>
      <c r="D355" s="16"/>
      <c r="E355" s="21"/>
    </row>
    <row r="356" spans="1:5" x14ac:dyDescent="0.35">
      <c r="A356" s="189" t="s">
        <v>279</v>
      </c>
      <c r="B356" s="11" t="s">
        <v>280</v>
      </c>
      <c r="C356" s="12">
        <v>3</v>
      </c>
      <c r="D356" s="12">
        <v>13</v>
      </c>
      <c r="E356" s="22">
        <v>1</v>
      </c>
    </row>
    <row r="357" spans="1:5" x14ac:dyDescent="0.35">
      <c r="A357" s="190"/>
      <c r="B357" s="11" t="s">
        <v>281</v>
      </c>
      <c r="C357" s="16"/>
      <c r="D357" s="16"/>
      <c r="E357" s="21"/>
    </row>
    <row r="358" spans="1:5" x14ac:dyDescent="0.35">
      <c r="A358" s="190"/>
      <c r="B358" s="11" t="s">
        <v>282</v>
      </c>
      <c r="C358" s="16"/>
      <c r="D358" s="16"/>
      <c r="E358" s="21"/>
    </row>
    <row r="359" spans="1:5" x14ac:dyDescent="0.35">
      <c r="A359" s="190"/>
      <c r="B359" s="11" t="s">
        <v>283</v>
      </c>
      <c r="C359" s="12">
        <v>2</v>
      </c>
      <c r="D359" s="12">
        <v>5</v>
      </c>
      <c r="E359" s="22">
        <v>0</v>
      </c>
    </row>
    <row r="360" spans="1:5" x14ac:dyDescent="0.35">
      <c r="A360" s="190"/>
      <c r="B360" s="11" t="s">
        <v>284</v>
      </c>
      <c r="C360" s="16"/>
      <c r="D360" s="16"/>
      <c r="E360" s="21"/>
    </row>
    <row r="361" spans="1:5" x14ac:dyDescent="0.35">
      <c r="A361" s="190"/>
      <c r="B361" s="11" t="s">
        <v>285</v>
      </c>
      <c r="C361" s="16"/>
      <c r="D361" s="16"/>
      <c r="E361" s="21"/>
    </row>
    <row r="362" spans="1:5" x14ac:dyDescent="0.35">
      <c r="A362" s="190"/>
      <c r="B362" s="11" t="s">
        <v>286</v>
      </c>
      <c r="C362" s="16"/>
      <c r="D362" s="16"/>
      <c r="E362" s="21"/>
    </row>
    <row r="363" spans="1:5" x14ac:dyDescent="0.35">
      <c r="A363" s="190"/>
      <c r="B363" s="11" t="s">
        <v>287</v>
      </c>
      <c r="C363" s="16"/>
      <c r="D363" s="16"/>
      <c r="E363" s="21"/>
    </row>
    <row r="364" spans="1:5" x14ac:dyDescent="0.35">
      <c r="A364" s="191"/>
      <c r="B364" s="11" t="s">
        <v>288</v>
      </c>
      <c r="C364" s="16"/>
      <c r="D364" s="16"/>
      <c r="E364" s="21"/>
    </row>
    <row r="365" spans="1:5" x14ac:dyDescent="0.35">
      <c r="A365" s="189" t="s">
        <v>289</v>
      </c>
      <c r="B365" s="11" t="s">
        <v>290</v>
      </c>
      <c r="C365" s="16"/>
      <c r="D365" s="16"/>
      <c r="E365" s="21"/>
    </row>
    <row r="366" spans="1:5" x14ac:dyDescent="0.35">
      <c r="A366" s="190"/>
      <c r="B366" s="11" t="s">
        <v>291</v>
      </c>
      <c r="C366" s="16"/>
      <c r="D366" s="16"/>
      <c r="E366" s="21"/>
    </row>
    <row r="367" spans="1:5" x14ac:dyDescent="0.35">
      <c r="A367" s="190"/>
      <c r="B367" s="11" t="s">
        <v>292</v>
      </c>
      <c r="C367" s="16"/>
      <c r="D367" s="16"/>
      <c r="E367" s="21"/>
    </row>
    <row r="368" spans="1:5" x14ac:dyDescent="0.35">
      <c r="A368" s="190"/>
      <c r="B368" s="11" t="s">
        <v>293</v>
      </c>
      <c r="C368" s="12">
        <v>1</v>
      </c>
      <c r="D368" s="12">
        <v>2</v>
      </c>
      <c r="E368" s="22">
        <v>0</v>
      </c>
    </row>
    <row r="369" spans="1:5" x14ac:dyDescent="0.35">
      <c r="A369" s="190"/>
      <c r="B369" s="11" t="s">
        <v>209</v>
      </c>
      <c r="C369" s="16"/>
      <c r="D369" s="16"/>
      <c r="E369" s="21"/>
    </row>
    <row r="370" spans="1:5" x14ac:dyDescent="0.35">
      <c r="A370" s="190"/>
      <c r="B370" s="11" t="s">
        <v>294</v>
      </c>
      <c r="C370" s="16"/>
      <c r="D370" s="16"/>
      <c r="E370" s="21"/>
    </row>
    <row r="371" spans="1:5" x14ac:dyDescent="0.35">
      <c r="A371" s="190"/>
      <c r="B371" s="11" t="s">
        <v>295</v>
      </c>
      <c r="C371" s="16"/>
      <c r="D371" s="16"/>
      <c r="E371" s="21"/>
    </row>
    <row r="372" spans="1:5" x14ac:dyDescent="0.35">
      <c r="A372" s="190"/>
      <c r="B372" s="11" t="s">
        <v>296</v>
      </c>
      <c r="C372" s="16"/>
      <c r="D372" s="16"/>
      <c r="E372" s="21"/>
    </row>
    <row r="373" spans="1:5" x14ac:dyDescent="0.35">
      <c r="A373" s="190"/>
      <c r="B373" s="11" t="s">
        <v>297</v>
      </c>
      <c r="C373" s="16"/>
      <c r="D373" s="16"/>
      <c r="E373" s="21"/>
    </row>
    <row r="374" spans="1:5" x14ac:dyDescent="0.35">
      <c r="A374" s="190"/>
      <c r="B374" s="11" t="s">
        <v>298</v>
      </c>
      <c r="C374" s="16"/>
      <c r="D374" s="16"/>
      <c r="E374" s="21"/>
    </row>
    <row r="375" spans="1:5" x14ac:dyDescent="0.35">
      <c r="A375" s="190"/>
      <c r="B375" s="11" t="s">
        <v>299</v>
      </c>
      <c r="C375" s="16"/>
      <c r="D375" s="16"/>
      <c r="E375" s="21"/>
    </row>
    <row r="376" spans="1:5" x14ac:dyDescent="0.35">
      <c r="A376" s="190"/>
      <c r="B376" s="11" t="s">
        <v>300</v>
      </c>
      <c r="C376" s="16"/>
      <c r="D376" s="16"/>
      <c r="E376" s="21"/>
    </row>
    <row r="377" spans="1:5" x14ac:dyDescent="0.35">
      <c r="A377" s="191"/>
      <c r="B377" s="11" t="s">
        <v>301</v>
      </c>
      <c r="C377" s="12">
        <v>125</v>
      </c>
      <c r="D377" s="12">
        <v>70</v>
      </c>
      <c r="E377" s="22">
        <v>5</v>
      </c>
    </row>
  </sheetData>
  <sheetProtection algorithmName="SHA-512" hashValue="tgOdqSy+xRSp2T9tn/xDomnyc7pSgFtTDdbeigUHGf5XcLuMxy29hboP0dxNKnDnS0YJVwEZPujKuwqDMN+b6A==" saltValue="6/A15JRFt9vj5RTQwoj81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B8AB-7649-431C-AEAC-0A9DA1925145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16384" width="11.453125" style="101"/>
  </cols>
  <sheetData>
    <row r="1" spans="1:26" x14ac:dyDescent="0.25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3" customHeight="1" x14ac:dyDescent="0.25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Q7eAgonyJoHH1A2vGkUqdFUbTdf83Ibii1J6cev7aEy1w54dihYaRf8F12Wr0Amm25nl5/7ltfmdXqOOEC2WHA==" saltValue="2JRCtE5oczHspsN7c8pfi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5FC2-806C-41B4-B894-2F893A411FEE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4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4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4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4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4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4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4.453125" style="134" customWidth="1"/>
    <col min="61" max="61" width="2.54296875" style="134" customWidth="1"/>
    <col min="62" max="16384" width="11.453125" style="101"/>
  </cols>
  <sheetData>
    <row r="1" spans="1:61" x14ac:dyDescent="0.25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3" customHeight="1" x14ac:dyDescent="0.25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i4uJTBZ5MRpMtr8yp4kWGnT1SURC5dN9vFgvhaKQlpJ5twenPyfg8wsUG4nN+Qi+eh2kPcPKamJ2jcKZHe2TzA==" saltValue="Uhdpa2gDgaYfVfmlLgxJz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C52A-9CA9-45C3-AC36-2DDC2701036E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7" width="11.453125" style="134"/>
    <col min="18" max="18" width="11.453125" style="76"/>
    <col min="19" max="19" width="2.54296875" style="134" customWidth="1"/>
    <col min="20" max="20" width="7.81640625" style="134" customWidth="1"/>
    <col min="21" max="25" width="11.453125" style="134"/>
    <col min="26" max="16384" width="11.453125" style="76"/>
  </cols>
  <sheetData>
    <row r="1" spans="1:26" x14ac:dyDescent="0.25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5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4.5" x14ac:dyDescent="0.25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5">
      <c r="M6" s="183">
        <f>DatosMedioAmbiente!C53</f>
        <v>0</v>
      </c>
      <c r="N6" s="183">
        <f>DatosMedioAmbiente!C55</f>
        <v>3</v>
      </c>
      <c r="O6" s="183">
        <f>DatosMedioAmbiente!C57</f>
        <v>4</v>
      </c>
      <c r="P6" s="183">
        <f>DatosMedioAmbiente!C59</f>
        <v>0</v>
      </c>
      <c r="Q6" s="183">
        <f>DatosMedioAmbiente!C61</f>
        <v>0</v>
      </c>
      <c r="R6" s="183">
        <f>DatosMedioAmbiente!C63</f>
        <v>0</v>
      </c>
      <c r="S6" s="181"/>
      <c r="U6" s="184">
        <f>DatosMedioAmbiente!C54</f>
        <v>0</v>
      </c>
      <c r="V6" s="184">
        <f>DatosMedioAmbiente!C56</f>
        <v>0</v>
      </c>
      <c r="W6" s="184">
        <f>DatosMedioAmbiente!C58</f>
        <v>3</v>
      </c>
      <c r="X6" s="184">
        <f>DatosMedioAmbiente!C60</f>
        <v>1</v>
      </c>
      <c r="Y6" s="184">
        <f>DatosMedioAmbiente!C62</f>
        <v>0</v>
      </c>
      <c r="Z6" s="184">
        <f>DatosMedioAmbiente!C64</f>
        <v>4</v>
      </c>
    </row>
    <row r="25" spans="1:20" s="76" customFormat="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gbmnZeIv5ojhUMZOHNkR6b1YXBFop7zb6PwatsL5ZWddjOH6bYIeLHGptYFNWsH3LmHn+dNN6BUwdYvCJNi9Eg==" saltValue="84OGHJiT+uP/6jmraZKW2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01C2-04E1-486D-8C98-36662041FA3C}">
  <sheetPr codeName="Hoja20"/>
  <dimension ref="A1:BI17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6" customWidth="1"/>
    <col min="19" max="20" width="25.1796875" style="76" customWidth="1"/>
    <col min="21" max="21" width="14.453125" style="76" customWidth="1"/>
    <col min="22" max="22" width="20.453125" style="76" customWidth="1"/>
    <col min="23" max="23" width="16.54296875" style="76" customWidth="1"/>
    <col min="24" max="24" width="5.453125" style="76" customWidth="1"/>
    <col min="25" max="25" width="4" style="76" customWidth="1"/>
    <col min="26" max="26" width="13.54296875" style="76" customWidth="1"/>
    <col min="27" max="27" width="22.1796875" style="76" customWidth="1"/>
    <col min="28" max="16384" width="11.54296875" style="76"/>
  </cols>
  <sheetData>
    <row r="1" spans="1:61" s="98" customFormat="1" ht="91" x14ac:dyDescent="0.3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5">
      <c r="A2" s="76" t="s">
        <v>1267</v>
      </c>
      <c r="B2" s="76" t="s">
        <v>1763</v>
      </c>
      <c r="C2" s="76" t="s">
        <v>1751</v>
      </c>
      <c r="D2" s="76" t="s">
        <v>1628</v>
      </c>
      <c r="E2" s="76" t="s">
        <v>1628</v>
      </c>
      <c r="F2" s="76" t="s">
        <v>111</v>
      </c>
      <c r="G2" s="76" t="s">
        <v>1643</v>
      </c>
      <c r="H2" s="76" t="s">
        <v>1642</v>
      </c>
      <c r="I2" s="76" t="s">
        <v>1628</v>
      </c>
      <c r="J2" s="76" t="s">
        <v>1628</v>
      </c>
      <c r="K2" s="76" t="s">
        <v>1632</v>
      </c>
      <c r="L2" s="76" t="s">
        <v>1632</v>
      </c>
      <c r="M2" s="76" t="s">
        <v>1634</v>
      </c>
      <c r="N2" s="76" t="s">
        <v>1645</v>
      </c>
      <c r="O2" s="76" t="s">
        <v>1628</v>
      </c>
      <c r="P2" s="76" t="s">
        <v>1681</v>
      </c>
      <c r="Q2" s="76" t="s">
        <v>1681</v>
      </c>
      <c r="R2" s="76" t="s">
        <v>1061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D2" s="76" t="s">
        <v>649</v>
      </c>
      <c r="AE2" s="76" t="s">
        <v>1204</v>
      </c>
      <c r="AF2" s="76" t="s">
        <v>1214</v>
      </c>
      <c r="AI2" s="76" t="s">
        <v>229</v>
      </c>
      <c r="AL2" s="76" t="s">
        <v>649</v>
      </c>
      <c r="AM2" s="76" t="s">
        <v>647</v>
      </c>
      <c r="AN2" s="76" t="s">
        <v>649</v>
      </c>
      <c r="AO2" s="76" t="s">
        <v>649</v>
      </c>
      <c r="AV2" s="76" t="s">
        <v>647</v>
      </c>
      <c r="AW2" s="76" t="s">
        <v>1205</v>
      </c>
      <c r="AX2" s="76" t="s">
        <v>1206</v>
      </c>
      <c r="BA2" s="76" t="s">
        <v>82</v>
      </c>
      <c r="BC2" s="76" t="s">
        <v>983</v>
      </c>
      <c r="BD2" s="76" t="s">
        <v>334</v>
      </c>
      <c r="BG2" s="76" t="s">
        <v>104</v>
      </c>
      <c r="BI2" s="76" t="s">
        <v>1168</v>
      </c>
    </row>
    <row r="3" spans="1:61" x14ac:dyDescent="0.25">
      <c r="A3" s="76" t="s">
        <v>1769</v>
      </c>
      <c r="B3" s="76" t="s">
        <v>1764</v>
      </c>
      <c r="C3" s="76" t="s">
        <v>1752</v>
      </c>
      <c r="D3" s="76" t="s">
        <v>1629</v>
      </c>
      <c r="E3" s="76" t="s">
        <v>1629</v>
      </c>
      <c r="G3" s="76" t="s">
        <v>111</v>
      </c>
      <c r="H3" s="76" t="s">
        <v>1643</v>
      </c>
      <c r="I3" s="76" t="s">
        <v>1629</v>
      </c>
      <c r="J3" s="76" t="s">
        <v>978</v>
      </c>
      <c r="K3" s="76" t="s">
        <v>1634</v>
      </c>
      <c r="L3" s="76" t="s">
        <v>1639</v>
      </c>
      <c r="O3" s="76" t="s">
        <v>1629</v>
      </c>
      <c r="P3" s="76" t="s">
        <v>1630</v>
      </c>
      <c r="Q3" s="76" t="s">
        <v>1630</v>
      </c>
      <c r="R3" s="76" t="s">
        <v>1062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D3" s="76" t="s">
        <v>651</v>
      </c>
      <c r="AE3" s="76" t="s">
        <v>1205</v>
      </c>
      <c r="AF3" s="76" t="s">
        <v>1215</v>
      </c>
      <c r="AI3" s="76" t="s">
        <v>230</v>
      </c>
      <c r="AL3" s="76" t="s">
        <v>651</v>
      </c>
      <c r="AM3" s="76" t="s">
        <v>649</v>
      </c>
      <c r="AN3" s="76" t="s">
        <v>651</v>
      </c>
      <c r="AO3" s="76" t="s">
        <v>651</v>
      </c>
      <c r="AV3" s="76" t="s">
        <v>649</v>
      </c>
      <c r="AW3" s="76" t="s">
        <v>1206</v>
      </c>
      <c r="AX3" s="76" t="s">
        <v>1207</v>
      </c>
      <c r="BA3" s="76" t="s">
        <v>1812</v>
      </c>
      <c r="BC3" s="76" t="s">
        <v>1814</v>
      </c>
      <c r="BD3" s="76" t="s">
        <v>962</v>
      </c>
      <c r="BG3" s="76" t="s">
        <v>114</v>
      </c>
    </row>
    <row r="4" spans="1:61" x14ac:dyDescent="0.25">
      <c r="A4" s="76" t="s">
        <v>1770</v>
      </c>
      <c r="B4" s="76" t="s">
        <v>110</v>
      </c>
      <c r="C4" s="76" t="s">
        <v>1753</v>
      </c>
      <c r="D4" s="76" t="s">
        <v>1630</v>
      </c>
      <c r="E4" s="76" t="s">
        <v>1632</v>
      </c>
      <c r="H4" s="76" t="s">
        <v>1646</v>
      </c>
      <c r="I4" s="76" t="s">
        <v>978</v>
      </c>
      <c r="J4" s="76" t="s">
        <v>111</v>
      </c>
      <c r="O4" s="76" t="s">
        <v>978</v>
      </c>
      <c r="P4" s="76" t="s">
        <v>1682</v>
      </c>
      <c r="Q4" s="76" t="s">
        <v>1686</v>
      </c>
      <c r="R4" s="76" t="s">
        <v>1064</v>
      </c>
      <c r="S4" s="76" t="s">
        <v>1686</v>
      </c>
      <c r="T4" s="76" t="s">
        <v>1686</v>
      </c>
      <c r="V4" s="76" t="s">
        <v>31</v>
      </c>
      <c r="W4" s="76" t="s">
        <v>1777</v>
      </c>
      <c r="AD4" s="76" t="s">
        <v>655</v>
      </c>
      <c r="AE4" s="76" t="s">
        <v>1206</v>
      </c>
      <c r="AI4" s="76" t="s">
        <v>111</v>
      </c>
      <c r="AL4" s="76" t="s">
        <v>655</v>
      </c>
      <c r="AM4" s="76" t="s">
        <v>655</v>
      </c>
      <c r="AN4" s="76" t="s">
        <v>657</v>
      </c>
      <c r="AO4" s="76" t="s">
        <v>657</v>
      </c>
      <c r="AV4" s="76" t="s">
        <v>651</v>
      </c>
      <c r="AX4" s="76" t="s">
        <v>1208</v>
      </c>
      <c r="BA4" s="76" t="s">
        <v>1813</v>
      </c>
      <c r="BC4" s="76" t="s">
        <v>989</v>
      </c>
      <c r="BD4" s="76" t="s">
        <v>963</v>
      </c>
      <c r="BG4" s="76" t="s">
        <v>1080</v>
      </c>
    </row>
    <row r="5" spans="1:61" x14ac:dyDescent="0.25">
      <c r="A5" s="76" t="s">
        <v>1051</v>
      </c>
      <c r="C5" s="76" t="s">
        <v>174</v>
      </c>
      <c r="D5" s="76" t="s">
        <v>1636</v>
      </c>
      <c r="E5" s="76" t="s">
        <v>978</v>
      </c>
      <c r="H5" s="76" t="s">
        <v>111</v>
      </c>
      <c r="I5" s="76" t="s">
        <v>1646</v>
      </c>
      <c r="O5" s="76" t="s">
        <v>1643</v>
      </c>
      <c r="P5" s="76" t="s">
        <v>1686</v>
      </c>
      <c r="R5" s="76" t="s">
        <v>1066</v>
      </c>
      <c r="V5" s="76" t="s">
        <v>32</v>
      </c>
      <c r="AD5" s="76" t="s">
        <v>657</v>
      </c>
      <c r="AE5" s="76" t="s">
        <v>1207</v>
      </c>
      <c r="AL5" s="76" t="s">
        <v>657</v>
      </c>
      <c r="AM5" s="76" t="s">
        <v>657</v>
      </c>
      <c r="AO5" s="76" t="s">
        <v>659</v>
      </c>
      <c r="AV5" s="76" t="s">
        <v>655</v>
      </c>
      <c r="BC5" s="76" t="s">
        <v>990</v>
      </c>
      <c r="BD5" s="76" t="s">
        <v>964</v>
      </c>
    </row>
    <row r="6" spans="1:61" x14ac:dyDescent="0.25">
      <c r="A6" s="76" t="s">
        <v>1771</v>
      </c>
      <c r="C6" s="76" t="s">
        <v>1754</v>
      </c>
      <c r="D6" s="76" t="s">
        <v>978</v>
      </c>
      <c r="E6" s="76" t="s">
        <v>1646</v>
      </c>
      <c r="I6" s="76" t="s">
        <v>111</v>
      </c>
      <c r="O6" s="76" t="s">
        <v>1646</v>
      </c>
      <c r="V6" s="76" t="s">
        <v>33</v>
      </c>
      <c r="AD6" s="76" t="s">
        <v>659</v>
      </c>
      <c r="AE6" s="76" t="s">
        <v>615</v>
      </c>
      <c r="AL6" s="76" t="s">
        <v>659</v>
      </c>
      <c r="AV6" s="76" t="s">
        <v>657</v>
      </c>
      <c r="BC6" s="76" t="s">
        <v>993</v>
      </c>
      <c r="BD6" s="76" t="s">
        <v>965</v>
      </c>
    </row>
    <row r="7" spans="1:61" x14ac:dyDescent="0.25">
      <c r="C7" s="76" t="s">
        <v>1755</v>
      </c>
      <c r="D7" s="76" t="s">
        <v>1646</v>
      </c>
      <c r="O7" s="76" t="s">
        <v>111</v>
      </c>
      <c r="BC7" s="76" t="s">
        <v>1815</v>
      </c>
      <c r="BD7" s="76" t="s">
        <v>966</v>
      </c>
    </row>
    <row r="8" spans="1:61" x14ac:dyDescent="0.25">
      <c r="C8" s="76" t="s">
        <v>1756</v>
      </c>
      <c r="D8" s="76" t="s">
        <v>1652</v>
      </c>
      <c r="BC8" s="76" t="s">
        <v>995</v>
      </c>
      <c r="BD8" s="76" t="s">
        <v>518</v>
      </c>
    </row>
    <row r="9" spans="1:61" x14ac:dyDescent="0.25">
      <c r="C9" s="76" t="s">
        <v>209</v>
      </c>
      <c r="D9" s="76" t="s">
        <v>111</v>
      </c>
      <c r="BC9" s="76" t="s">
        <v>980</v>
      </c>
      <c r="BD9" s="76" t="s">
        <v>967</v>
      </c>
    </row>
    <row r="10" spans="1:61" x14ac:dyDescent="0.25">
      <c r="C10" s="76" t="s">
        <v>1757</v>
      </c>
      <c r="BD10" s="76" t="s">
        <v>969</v>
      </c>
    </row>
    <row r="11" spans="1:61" x14ac:dyDescent="0.25">
      <c r="C11" s="76" t="s">
        <v>289</v>
      </c>
      <c r="BD11" s="76" t="s">
        <v>970</v>
      </c>
    </row>
    <row r="12" spans="1:61" x14ac:dyDescent="0.25">
      <c r="BD12" s="76" t="s">
        <v>971</v>
      </c>
    </row>
    <row r="13" spans="1:61" x14ac:dyDescent="0.25">
      <c r="BD13" s="76" t="s">
        <v>972</v>
      </c>
    </row>
    <row r="14" spans="1:61" x14ac:dyDescent="0.25">
      <c r="BD14" s="76" t="s">
        <v>973</v>
      </c>
    </row>
    <row r="15" spans="1:61" x14ac:dyDescent="0.25">
      <c r="BD15" s="76" t="s">
        <v>111</v>
      </c>
    </row>
    <row r="16" spans="1:61" x14ac:dyDescent="0.25">
      <c r="BD16" s="76" t="s">
        <v>975</v>
      </c>
    </row>
    <row r="17" spans="56:56" x14ac:dyDescent="0.25">
      <c r="BD17" s="76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88E32-871C-4569-A644-A93EBD3C6F13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SUM(DatosViolenciaGénero!C63:C69)</f>
        <v>274</v>
      </c>
      <c r="D4" s="93">
        <f>SUM(DatosViolenciaGénero!D63:D69)</f>
        <v>42</v>
      </c>
    </row>
    <row r="5" spans="2:4" ht="13" x14ac:dyDescent="0.3">
      <c r="B5" s="92" t="s">
        <v>1630</v>
      </c>
      <c r="C5" s="93">
        <f>SUM(DatosViolenciaGénero!C70:C73)</f>
        <v>20</v>
      </c>
      <c r="D5" s="93">
        <f>SUM(DatosViolenciaGénero!D70:D73)</f>
        <v>9</v>
      </c>
    </row>
    <row r="6" spans="2:4" ht="12.75" customHeight="1" x14ac:dyDescent="0.3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3">
      <c r="B7" s="92" t="s">
        <v>1683</v>
      </c>
      <c r="C7" s="93">
        <f>SUM(DatosViolenciaGénero!C75:C77)</f>
        <v>0</v>
      </c>
      <c r="D7" s="93">
        <f>SUM(DatosViolenciaGénero!D75:D77)</f>
        <v>0</v>
      </c>
    </row>
    <row r="8" spans="2:4" ht="12.75" customHeight="1" x14ac:dyDescent="0.3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3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3">
      <c r="B10" s="92" t="s">
        <v>1686</v>
      </c>
      <c r="C10" s="93">
        <f>SUM(DatosViolenciaGénero!C79:C80)</f>
        <v>82</v>
      </c>
      <c r="D10" s="93">
        <f>SUM(DatosViolenciaGénero!D79:D80)</f>
        <v>16</v>
      </c>
    </row>
    <row r="14" spans="2:4" ht="13" customHeight="1" thickTop="1" thickBot="1" x14ac:dyDescent="0.35">
      <c r="B14" s="238" t="s">
        <v>1690</v>
      </c>
      <c r="C14" s="238"/>
    </row>
    <row r="15" spans="2:4" ht="13.5" thickTop="1" x14ac:dyDescent="0.3">
      <c r="B15" s="94" t="s">
        <v>1688</v>
      </c>
      <c r="C15" s="95">
        <f>DatosViolenciaGénero!C38</f>
        <v>12</v>
      </c>
    </row>
    <row r="16" spans="2:4" ht="13.5" thickBot="1" x14ac:dyDescent="0.35">
      <c r="B16" s="96" t="s">
        <v>1689</v>
      </c>
      <c r="C16" s="97">
        <f>DatosViolenciaGénero!C39</f>
        <v>136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B427-C414-4702-95C9-2E7F4B756EE3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SUM(DatosViolenciaDoméstica!C48:C54)</f>
        <v>72</v>
      </c>
      <c r="D4" s="93">
        <f>SUM(DatosViolenciaDoméstica!D48:D54)</f>
        <v>13</v>
      </c>
    </row>
    <row r="5" spans="2:4" ht="13" x14ac:dyDescent="0.3">
      <c r="B5" s="92" t="s">
        <v>1630</v>
      </c>
      <c r="C5" s="93">
        <f>SUM(DatosViolenciaDoméstica!C55:C58)</f>
        <v>19</v>
      </c>
      <c r="D5" s="93">
        <f>SUM(DatosViolenciaDoméstica!D55:D58)</f>
        <v>5</v>
      </c>
    </row>
    <row r="6" spans="2:4" ht="12.75" customHeight="1" x14ac:dyDescent="0.3">
      <c r="B6" s="92" t="s">
        <v>1682</v>
      </c>
      <c r="C6" s="93">
        <f>DatosViolenciaDoméstica!C59</f>
        <v>1</v>
      </c>
      <c r="D6" s="93">
        <f>DatosViolenciaDoméstica!D59</f>
        <v>0</v>
      </c>
    </row>
    <row r="7" spans="2:4" ht="12.75" customHeight="1" x14ac:dyDescent="0.3">
      <c r="B7" s="92" t="s">
        <v>1683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3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3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3">
      <c r="B10" s="92" t="s">
        <v>1686</v>
      </c>
      <c r="C10" s="93">
        <f>SUM(DatosViolenciaDoméstica!C64:C65)</f>
        <v>2</v>
      </c>
      <c r="D10" s="93">
        <f>SUM(DatosViolenciaDoméstica!D64:D65)</f>
        <v>2</v>
      </c>
    </row>
    <row r="14" spans="2:4" ht="13" customHeight="1" thickTop="1" thickBot="1" x14ac:dyDescent="0.35">
      <c r="B14" s="238" t="s">
        <v>1687</v>
      </c>
      <c r="C14" s="238"/>
    </row>
    <row r="15" spans="2:4" ht="13.5" thickTop="1" x14ac:dyDescent="0.3">
      <c r="B15" s="94" t="s">
        <v>1688</v>
      </c>
      <c r="C15" s="95">
        <f>DatosViolenciaDoméstica!C33</f>
        <v>1</v>
      </c>
    </row>
    <row r="16" spans="2:4" ht="13.5" thickBot="1" x14ac:dyDescent="0.35">
      <c r="B16" s="96" t="s">
        <v>1689</v>
      </c>
      <c r="C16" s="97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BB6E2-7EAD-4698-B4A0-82F990EE5091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6" customWidth="1"/>
    <col min="2" max="2" width="20.81640625" style="76" customWidth="1"/>
    <col min="3" max="3" width="21.26953125" style="76" bestFit="1" customWidth="1"/>
    <col min="4" max="4" width="6.453125" style="76" customWidth="1"/>
    <col min="5" max="5" width="22.1796875" style="76" bestFit="1" customWidth="1"/>
    <col min="6" max="16384" width="11.453125" style="76"/>
  </cols>
  <sheetData>
    <row r="2" spans="2:6" ht="14.5" x14ac:dyDescent="0.25">
      <c r="B2" s="74" t="s">
        <v>1025</v>
      </c>
      <c r="C2" s="75"/>
      <c r="D2" s="75"/>
    </row>
    <row r="3" spans="2:6" ht="13" customHeight="1" x14ac:dyDescent="0.25">
      <c r="B3" s="77" t="s">
        <v>1026</v>
      </c>
      <c r="C3" s="75"/>
      <c r="D3" s="75"/>
    </row>
    <row r="4" spans="2:6" ht="13" x14ac:dyDescent="0.3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5">
      <c r="B5" s="239" t="s">
        <v>1666</v>
      </c>
      <c r="C5" s="80" t="s">
        <v>1018</v>
      </c>
      <c r="D5" s="81">
        <f>DatosMenores!C86</f>
        <v>34</v>
      </c>
      <c r="E5" s="82" t="s">
        <v>1667</v>
      </c>
      <c r="F5" s="83">
        <f>DatosMenores!C105+DatosMenores!C106</f>
        <v>23</v>
      </c>
    </row>
    <row r="6" spans="2:6" ht="21" x14ac:dyDescent="0.25">
      <c r="B6" s="240"/>
      <c r="C6" s="80" t="s">
        <v>1012</v>
      </c>
      <c r="D6" s="81">
        <f>DatosMenores!C87</f>
        <v>38</v>
      </c>
      <c r="E6" s="84" t="s">
        <v>1668</v>
      </c>
      <c r="F6" s="83">
        <f>DatosMenores!C107</f>
        <v>0</v>
      </c>
    </row>
    <row r="7" spans="2:6" ht="21" x14ac:dyDescent="0.25">
      <c r="B7" s="239" t="s">
        <v>1669</v>
      </c>
      <c r="C7" s="80" t="s">
        <v>1018</v>
      </c>
      <c r="D7" s="81">
        <f>DatosMenores!C88</f>
        <v>13</v>
      </c>
      <c r="E7" s="84" t="s">
        <v>1670</v>
      </c>
      <c r="F7" s="83">
        <f>DatosMenores!C108</f>
        <v>0</v>
      </c>
    </row>
    <row r="8" spans="2:6" ht="31.5" x14ac:dyDescent="0.25">
      <c r="B8" s="240"/>
      <c r="C8" s="80" t="s">
        <v>1012</v>
      </c>
      <c r="D8" s="81">
        <f>DatosMenores!C89</f>
        <v>7</v>
      </c>
      <c r="E8" s="84" t="s">
        <v>1671</v>
      </c>
      <c r="F8" s="83">
        <f>DatosMenores!C109</f>
        <v>0</v>
      </c>
    </row>
    <row r="9" spans="2:6" ht="31.5" x14ac:dyDescent="0.25">
      <c r="B9" s="239" t="s">
        <v>266</v>
      </c>
      <c r="C9" s="80" t="s">
        <v>1018</v>
      </c>
      <c r="D9" s="81">
        <f>DatosMenores!C90</f>
        <v>74</v>
      </c>
      <c r="E9" s="84" t="s">
        <v>1672</v>
      </c>
      <c r="F9" s="83">
        <f>DatosMenores!C110</f>
        <v>0</v>
      </c>
    </row>
    <row r="10" spans="2:6" ht="21" x14ac:dyDescent="0.25">
      <c r="B10" s="240"/>
      <c r="C10" s="80" t="s">
        <v>1012</v>
      </c>
      <c r="D10" s="81">
        <f>DatosMenores!C91</f>
        <v>166</v>
      </c>
      <c r="E10" s="84" t="s">
        <v>1673</v>
      </c>
      <c r="F10" s="83">
        <f>DatosMenores!C111</f>
        <v>10</v>
      </c>
    </row>
    <row r="11" spans="2:6" ht="31.5" x14ac:dyDescent="0.25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5">
      <c r="B12" s="240"/>
      <c r="C12" s="80" t="s">
        <v>1012</v>
      </c>
      <c r="D12" s="81">
        <f>DatosMenores!C93</f>
        <v>0</v>
      </c>
    </row>
    <row r="13" spans="2:6" x14ac:dyDescent="0.25">
      <c r="B13" s="239" t="s">
        <v>1676</v>
      </c>
      <c r="C13" s="80" t="s">
        <v>1018</v>
      </c>
      <c r="D13" s="81">
        <f>DatosMenores!C94</f>
        <v>3</v>
      </c>
    </row>
    <row r="14" spans="2:6" x14ac:dyDescent="0.25">
      <c r="B14" s="240"/>
      <c r="C14" s="80" t="s">
        <v>1012</v>
      </c>
      <c r="D14" s="81">
        <f>DatosMenores!C95</f>
        <v>0</v>
      </c>
    </row>
    <row r="15" spans="2:6" x14ac:dyDescent="0.25">
      <c r="B15" s="239" t="s">
        <v>1677</v>
      </c>
      <c r="C15" s="80" t="s">
        <v>1018</v>
      </c>
      <c r="D15" s="81">
        <f>DatosMenores!C96</f>
        <v>3</v>
      </c>
    </row>
    <row r="16" spans="2:6" x14ac:dyDescent="0.25">
      <c r="B16" s="240"/>
      <c r="C16" s="80" t="s">
        <v>1012</v>
      </c>
      <c r="D16" s="81">
        <f>DatosMenores!C97</f>
        <v>0</v>
      </c>
    </row>
    <row r="17" spans="2:4" x14ac:dyDescent="0.25">
      <c r="B17" s="239" t="s">
        <v>1678</v>
      </c>
      <c r="C17" s="80" t="s">
        <v>1018</v>
      </c>
      <c r="D17" s="81">
        <f>DatosMenores!C98</f>
        <v>0</v>
      </c>
    </row>
    <row r="18" spans="2:4" x14ac:dyDescent="0.25">
      <c r="B18" s="240"/>
      <c r="C18" s="80" t="s">
        <v>1012</v>
      </c>
      <c r="D18" s="81">
        <f>DatosMenores!C99</f>
        <v>0</v>
      </c>
    </row>
    <row r="19" spans="2:4" x14ac:dyDescent="0.25">
      <c r="B19" s="85" t="s">
        <v>1679</v>
      </c>
      <c r="C19" s="86"/>
      <c r="D19" s="81">
        <f>DatosMenores!C100</f>
        <v>1</v>
      </c>
    </row>
    <row r="20" spans="2:4" ht="21" x14ac:dyDescent="0.25">
      <c r="B20" s="85" t="s">
        <v>1680</v>
      </c>
      <c r="C20" s="86"/>
      <c r="D20" s="81">
        <f>DatosMenores!C101</f>
        <v>0</v>
      </c>
    </row>
    <row r="21" spans="2:4" x14ac:dyDescent="0.25">
      <c r="B21" s="87"/>
      <c r="C21" s="75"/>
      <c r="D21" s="75"/>
    </row>
    <row r="22" spans="2:4" x14ac:dyDescent="0.25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3DF23-AFB2-4D2A-BD70-16BAC1D00EAF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6" customWidth="1"/>
    <col min="2" max="4" width="13.81640625" style="46" customWidth="1"/>
    <col min="5" max="6" width="15" style="46" customWidth="1"/>
    <col min="7" max="13" width="13.81640625" style="46" customWidth="1"/>
    <col min="14" max="16384" width="11.453125" style="46"/>
  </cols>
  <sheetData>
    <row r="2" spans="2:13" s="42" customFormat="1" ht="15.5" x14ac:dyDescent="0.35">
      <c r="B2" s="42" t="s">
        <v>1617</v>
      </c>
    </row>
    <row r="4" spans="2:13" ht="39.5" thickBot="1" x14ac:dyDescent="0.3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4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5" x14ac:dyDescent="0.3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.5" thickBot="1" x14ac:dyDescent="0.3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4" customHeight="1" x14ac:dyDescent="0.3">
      <c r="B11" s="242" t="s">
        <v>1628</v>
      </c>
      <c r="C11" s="242"/>
      <c r="D11" s="59">
        <f>DatosDelitos!C5+DatosDelitos!C13-DatosDelitos!C17</f>
        <v>2270</v>
      </c>
      <c r="E11" s="60">
        <f>DatosDelitos!H5+DatosDelitos!H13-DatosDelitos!H17</f>
        <v>81</v>
      </c>
      <c r="F11" s="60">
        <f>DatosDelitos!I5+DatosDelitos!I13-DatosDelitos!I17</f>
        <v>82</v>
      </c>
      <c r="G11" s="60">
        <f>DatosDelitos!J5+DatosDelitos!J13-DatosDelitos!J17</f>
        <v>0</v>
      </c>
      <c r="H11" s="61">
        <f>DatosDelitos!K5+DatosDelitos!K13-DatosDelitos!K17</f>
        <v>0</v>
      </c>
      <c r="I11" s="61">
        <f>DatosDelitos!L5+DatosDelitos!L13-DatosDelitos!L17</f>
        <v>0</v>
      </c>
      <c r="J11" s="61">
        <f>DatosDelitos!M5+DatosDelitos!M13-DatosDelitos!M17</f>
        <v>0</v>
      </c>
      <c r="K11" s="61">
        <f>DatosDelitos!O5+DatosDelitos!O13-DatosDelitos!O17</f>
        <v>1</v>
      </c>
      <c r="L11" s="62">
        <f>DatosDelitos!P5+DatosDelitos!P13-DatosDelitos!P17</f>
        <v>63</v>
      </c>
    </row>
    <row r="12" spans="2:13" ht="13.4" customHeight="1" x14ac:dyDescent="0.3">
      <c r="B12" s="243" t="s">
        <v>329</v>
      </c>
      <c r="C12" s="243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4" customHeight="1" x14ac:dyDescent="0.3">
      <c r="B13" s="243" t="s">
        <v>347</v>
      </c>
      <c r="C13" s="243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4" customHeight="1" x14ac:dyDescent="0.3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4" customHeight="1" x14ac:dyDescent="0.3">
      <c r="B15" s="243" t="s">
        <v>1629</v>
      </c>
      <c r="C15" s="243"/>
      <c r="D15" s="63">
        <f>DatosDelitos!C17+DatosDelitos!C44</f>
        <v>570</v>
      </c>
      <c r="E15" s="64">
        <f>DatosDelitos!H17+DatosDelitos!H44</f>
        <v>131</v>
      </c>
      <c r="F15" s="64">
        <f>DatosDelitos!I16+DatosDelitos!I44</f>
        <v>19</v>
      </c>
      <c r="G15" s="64">
        <f>DatosDelitos!J17+DatosDelitos!J44</f>
        <v>0</v>
      </c>
      <c r="H15" s="64">
        <f>DatosDelitos!K17+DatosDelitos!K44</f>
        <v>0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1</v>
      </c>
      <c r="L15" s="65">
        <f>DatosDelitos!P17+DatosDelitos!P44</f>
        <v>55</v>
      </c>
    </row>
    <row r="16" spans="2:13" ht="13.4" customHeight="1" x14ac:dyDescent="0.3">
      <c r="B16" s="243" t="s">
        <v>1630</v>
      </c>
      <c r="C16" s="243"/>
      <c r="D16" s="63">
        <f>DatosDelitos!C30</f>
        <v>282</v>
      </c>
      <c r="E16" s="64">
        <f>DatosDelitos!H30</f>
        <v>22</v>
      </c>
      <c r="F16" s="64">
        <f>DatosDelitos!I30</f>
        <v>23</v>
      </c>
      <c r="G16" s="64">
        <f>DatosDelitos!J30</f>
        <v>0</v>
      </c>
      <c r="H16" s="64">
        <f>DatosDelitos!K30</f>
        <v>0</v>
      </c>
      <c r="I16" s="64">
        <f>DatosDelitos!L30</f>
        <v>0</v>
      </c>
      <c r="J16" s="64">
        <f>DatosDelitos!M30</f>
        <v>0</v>
      </c>
      <c r="K16" s="64">
        <f>DatosDelitos!O30</f>
        <v>0</v>
      </c>
      <c r="L16" s="65">
        <f>DatosDelitos!P30</f>
        <v>24</v>
      </c>
    </row>
    <row r="17" spans="2:12" ht="13.4" customHeight="1" x14ac:dyDescent="0.3">
      <c r="B17" s="244" t="s">
        <v>1631</v>
      </c>
      <c r="C17" s="244"/>
      <c r="D17" s="63">
        <f>DatosDelitos!C42-DatosDelitos!C44</f>
        <v>22</v>
      </c>
      <c r="E17" s="64">
        <f>DatosDelitos!H42-DatosDelitos!H44</f>
        <v>0</v>
      </c>
      <c r="F17" s="64">
        <f>DatosDelitos!I42-DatosDelitos!I44</f>
        <v>0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0</v>
      </c>
    </row>
    <row r="18" spans="2:12" ht="13.4" customHeight="1" x14ac:dyDescent="0.3">
      <c r="B18" s="243" t="s">
        <v>1632</v>
      </c>
      <c r="C18" s="243"/>
      <c r="D18" s="63">
        <f>DatosDelitos!C50</f>
        <v>80</v>
      </c>
      <c r="E18" s="64">
        <f>DatosDelitos!H50</f>
        <v>16</v>
      </c>
      <c r="F18" s="64">
        <f>DatosDelitos!I50</f>
        <v>9</v>
      </c>
      <c r="G18" s="64">
        <f>DatosDelitos!J50</f>
        <v>10</v>
      </c>
      <c r="H18" s="64">
        <f>DatosDelitos!K50</f>
        <v>3</v>
      </c>
      <c r="I18" s="64">
        <f>DatosDelitos!L50</f>
        <v>0</v>
      </c>
      <c r="J18" s="64">
        <f>DatosDelitos!M50</f>
        <v>0</v>
      </c>
      <c r="K18" s="64">
        <f>DatosDelitos!O50</f>
        <v>1</v>
      </c>
      <c r="L18" s="65">
        <f>DatosDelitos!P50</f>
        <v>14</v>
      </c>
    </row>
    <row r="19" spans="2:12" ht="13.4" customHeight="1" x14ac:dyDescent="0.3">
      <c r="B19" s="243" t="s">
        <v>1633</v>
      </c>
      <c r="C19" s="243"/>
      <c r="D19" s="63">
        <f>DatosDelitos!C72</f>
        <v>4</v>
      </c>
      <c r="E19" s="64">
        <f>DatosDelitos!H72</f>
        <v>0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3">
      <c r="B20" s="243" t="s">
        <v>1634</v>
      </c>
      <c r="C20" s="243"/>
      <c r="D20" s="63">
        <f>DatosDelitos!C74</f>
        <v>30</v>
      </c>
      <c r="E20" s="64">
        <f>DatosDelitos!H74</f>
        <v>6</v>
      </c>
      <c r="F20" s="64">
        <f>DatosDelitos!I74</f>
        <v>3</v>
      </c>
      <c r="G20" s="64">
        <f>DatosDelitos!J74</f>
        <v>1</v>
      </c>
      <c r="H20" s="64">
        <f>DatosDelitos!K74</f>
        <v>0</v>
      </c>
      <c r="I20" s="64">
        <f>DatosDelitos!L74</f>
        <v>1</v>
      </c>
      <c r="J20" s="64">
        <f>DatosDelitos!M74</f>
        <v>0</v>
      </c>
      <c r="K20" s="64">
        <f>DatosDelitos!O74</f>
        <v>0</v>
      </c>
      <c r="L20" s="65">
        <f>DatosDelitos!P74</f>
        <v>1</v>
      </c>
    </row>
    <row r="21" spans="2:12" ht="13.4" customHeight="1" x14ac:dyDescent="0.3">
      <c r="B21" s="244" t="s">
        <v>1635</v>
      </c>
      <c r="C21" s="244"/>
      <c r="D21" s="63">
        <f>DatosDelitos!C82</f>
        <v>45</v>
      </c>
      <c r="E21" s="64">
        <f>DatosDelitos!H82</f>
        <v>2</v>
      </c>
      <c r="F21" s="64">
        <f>DatosDelitos!I82</f>
        <v>1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1</v>
      </c>
    </row>
    <row r="22" spans="2:12" ht="13.4" customHeight="1" x14ac:dyDescent="0.3">
      <c r="B22" s="243" t="s">
        <v>1636</v>
      </c>
      <c r="C22" s="243"/>
      <c r="D22" s="63">
        <f>DatosDelitos!C85</f>
        <v>203</v>
      </c>
      <c r="E22" s="64">
        <f>DatosDelitos!H85</f>
        <v>34</v>
      </c>
      <c r="F22" s="64">
        <f>DatosDelitos!I85</f>
        <v>23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11</v>
      </c>
    </row>
    <row r="23" spans="2:12" ht="13.4" customHeight="1" x14ac:dyDescent="0.3">
      <c r="B23" s="243" t="s">
        <v>978</v>
      </c>
      <c r="C23" s="243"/>
      <c r="D23" s="63">
        <f>DatosDelitos!C97</f>
        <v>1221</v>
      </c>
      <c r="E23" s="64">
        <f>DatosDelitos!H97</f>
        <v>206</v>
      </c>
      <c r="F23" s="64">
        <f>DatosDelitos!I97</f>
        <v>120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0</v>
      </c>
      <c r="K23" s="64">
        <f>DatosDelitos!O97</f>
        <v>8</v>
      </c>
      <c r="L23" s="65">
        <f>DatosDelitos!P97</f>
        <v>105</v>
      </c>
    </row>
    <row r="24" spans="2:12" ht="27" customHeight="1" x14ac:dyDescent="0.3">
      <c r="B24" s="243" t="s">
        <v>1637</v>
      </c>
      <c r="C24" s="243"/>
      <c r="D24" s="63">
        <f>DatosDelitos!C131</f>
        <v>0</v>
      </c>
      <c r="E24" s="64">
        <f>DatosDelitos!H131</f>
        <v>0</v>
      </c>
      <c r="F24" s="64">
        <f>DatosDelitos!I131</f>
        <v>1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0</v>
      </c>
    </row>
    <row r="25" spans="2:12" ht="13.4" customHeight="1" x14ac:dyDescent="0.3">
      <c r="B25" s="243" t="s">
        <v>1638</v>
      </c>
      <c r="C25" s="243"/>
      <c r="D25" s="63">
        <f>DatosDelitos!C137</f>
        <v>14</v>
      </c>
      <c r="E25" s="64">
        <f>DatosDelitos!H137</f>
        <v>0</v>
      </c>
      <c r="F25" s="64">
        <f>DatosDelitos!I137</f>
        <v>0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0</v>
      </c>
    </row>
    <row r="26" spans="2:12" ht="13.4" customHeight="1" x14ac:dyDescent="0.3">
      <c r="B26" s="244" t="s">
        <v>1639</v>
      </c>
      <c r="C26" s="244"/>
      <c r="D26" s="63">
        <f>DatosDelitos!C144</f>
        <v>6</v>
      </c>
      <c r="E26" s="64">
        <f>DatosDelitos!H144</f>
        <v>0</v>
      </c>
      <c r="F26" s="64">
        <f>DatosDelitos!I144</f>
        <v>0</v>
      </c>
      <c r="G26" s="64">
        <f>DatosDelitos!J144</f>
        <v>0</v>
      </c>
      <c r="H26" s="64">
        <f>DatosDelitos!K144</f>
        <v>1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3">
      <c r="B27" s="243" t="s">
        <v>1640</v>
      </c>
      <c r="C27" s="243"/>
      <c r="D27" s="63">
        <f>DatosDelitos!C147</f>
        <v>70</v>
      </c>
      <c r="E27" s="64">
        <f>DatosDelitos!H147</f>
        <v>12</v>
      </c>
      <c r="F27" s="64">
        <f>DatosDelitos!I147</f>
        <v>12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14</v>
      </c>
    </row>
    <row r="28" spans="2:12" ht="13.4" customHeight="1" x14ac:dyDescent="0.3">
      <c r="B28" s="243" t="s">
        <v>1641</v>
      </c>
      <c r="C28" s="243"/>
      <c r="D28" s="63">
        <f>DatosDelitos!C156+SUM(DatosDelitos!C167:C172)</f>
        <v>38</v>
      </c>
      <c r="E28" s="64">
        <f>DatosDelitos!H156+SUM(DatosDelitos!H167:H172)</f>
        <v>7</v>
      </c>
      <c r="F28" s="64">
        <f>DatosDelitos!I156+SUM(DatosDelitos!I167:I172)</f>
        <v>2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0</v>
      </c>
    </row>
    <row r="29" spans="2:12" ht="13.4" customHeight="1" x14ac:dyDescent="0.3">
      <c r="B29" s="243" t="s">
        <v>1642</v>
      </c>
      <c r="C29" s="243"/>
      <c r="D29" s="63">
        <f>SUM(DatosDelitos!C173:C177)</f>
        <v>26</v>
      </c>
      <c r="E29" s="64">
        <f>SUM(DatosDelitos!H173:H177)</f>
        <v>17</v>
      </c>
      <c r="F29" s="64">
        <f>SUM(DatosDelitos!I173:I177)</f>
        <v>15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0</v>
      </c>
      <c r="L29" s="64">
        <f>SUM(DatosDelitos!P173:P177)</f>
        <v>26</v>
      </c>
    </row>
    <row r="30" spans="2:12" ht="13.4" customHeight="1" x14ac:dyDescent="0.3">
      <c r="B30" s="243" t="s">
        <v>1643</v>
      </c>
      <c r="C30" s="243"/>
      <c r="D30" s="63">
        <f>DatosDelitos!C178</f>
        <v>95</v>
      </c>
      <c r="E30" s="64">
        <f>DatosDelitos!H178</f>
        <v>40</v>
      </c>
      <c r="F30" s="64">
        <f>DatosDelitos!I178</f>
        <v>32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174</v>
      </c>
    </row>
    <row r="31" spans="2:12" ht="13.4" customHeight="1" x14ac:dyDescent="0.3">
      <c r="B31" s="243" t="s">
        <v>1644</v>
      </c>
      <c r="C31" s="243"/>
      <c r="D31" s="63">
        <f>DatosDelitos!C186</f>
        <v>85</v>
      </c>
      <c r="E31" s="64">
        <f>DatosDelitos!H186</f>
        <v>12</v>
      </c>
      <c r="F31" s="64">
        <f>DatosDelitos!I186</f>
        <v>6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4</v>
      </c>
    </row>
    <row r="32" spans="2:12" ht="13.4" customHeight="1" x14ac:dyDescent="0.3">
      <c r="B32" s="243" t="s">
        <v>1645</v>
      </c>
      <c r="C32" s="243"/>
      <c r="D32" s="63">
        <f>DatosDelitos!C201</f>
        <v>9</v>
      </c>
      <c r="E32" s="64">
        <f>DatosDelitos!H201</f>
        <v>3</v>
      </c>
      <c r="F32" s="64">
        <f>DatosDelitos!I201</f>
        <v>1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1</v>
      </c>
      <c r="K32" s="64">
        <f>DatosDelitos!O201</f>
        <v>0</v>
      </c>
      <c r="L32" s="64">
        <f>DatosDelitos!P201</f>
        <v>6</v>
      </c>
    </row>
    <row r="33" spans="2:13" ht="13.4" customHeight="1" x14ac:dyDescent="0.3">
      <c r="B33" s="243" t="s">
        <v>1646</v>
      </c>
      <c r="C33" s="243"/>
      <c r="D33" s="63">
        <f>DatosDelitos!C223</f>
        <v>171</v>
      </c>
      <c r="E33" s="64">
        <f>DatosDelitos!H223</f>
        <v>52</v>
      </c>
      <c r="F33" s="64">
        <f>DatosDelitos!I223</f>
        <v>37</v>
      </c>
      <c r="G33" s="64">
        <f>DatosDelitos!J223</f>
        <v>0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3</v>
      </c>
      <c r="L33" s="64">
        <f>DatosDelitos!P223</f>
        <v>62</v>
      </c>
    </row>
    <row r="34" spans="2:13" ht="13.4" customHeight="1" x14ac:dyDescent="0.3">
      <c r="B34" s="243" t="s">
        <v>1647</v>
      </c>
      <c r="C34" s="243"/>
      <c r="D34" s="63">
        <f>DatosDelitos!C244</f>
        <v>5</v>
      </c>
      <c r="E34" s="64">
        <f>DatosDelitos!H244</f>
        <v>1</v>
      </c>
      <c r="F34" s="64">
        <f>DatosDelitos!I244</f>
        <v>0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1</v>
      </c>
    </row>
    <row r="35" spans="2:13" ht="13.4" customHeight="1" x14ac:dyDescent="0.3">
      <c r="B35" s="243" t="s">
        <v>1648</v>
      </c>
      <c r="C35" s="243"/>
      <c r="D35" s="63">
        <f>DatosDelitos!C271</f>
        <v>41</v>
      </c>
      <c r="E35" s="64">
        <f>DatosDelitos!H271</f>
        <v>24</v>
      </c>
      <c r="F35" s="64">
        <f>DatosDelitos!I271</f>
        <v>17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0</v>
      </c>
      <c r="L35" s="64">
        <f>DatosDelitos!P271</f>
        <v>24</v>
      </c>
    </row>
    <row r="36" spans="2:13" ht="38.25" customHeight="1" x14ac:dyDescent="0.3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4" customHeight="1" x14ac:dyDescent="0.3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4" customHeight="1" x14ac:dyDescent="0.3">
      <c r="B38" s="243" t="s">
        <v>1651</v>
      </c>
      <c r="C38" s="243"/>
      <c r="D38" s="63">
        <f>DatosDelitos!C312+DatosDelitos!C318+DatosDelitos!C320</f>
        <v>2</v>
      </c>
      <c r="E38" s="64">
        <f>DatosDelitos!H312+DatosDelitos!H318+DatosDelitos!H320</f>
        <v>0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0</v>
      </c>
    </row>
    <row r="39" spans="2:13" ht="13.4" customHeight="1" x14ac:dyDescent="0.3">
      <c r="B39" s="243" t="s">
        <v>1652</v>
      </c>
      <c r="C39" s="243"/>
      <c r="D39" s="63">
        <f>DatosDelitos!C323</f>
        <v>705</v>
      </c>
      <c r="E39" s="64">
        <f>DatosDelitos!H323</f>
        <v>17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8</v>
      </c>
    </row>
    <row r="40" spans="2:13" ht="13.4" customHeight="1" x14ac:dyDescent="0.3">
      <c r="B40" s="243" t="s">
        <v>1653</v>
      </c>
      <c r="C40" s="243"/>
      <c r="D40" s="63">
        <f>DatosDelitos!C325</f>
        <v>1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4" customHeight="1" x14ac:dyDescent="0.3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4" customHeight="1" x14ac:dyDescent="0.3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5" customHeight="1" thickBot="1" x14ac:dyDescent="0.35">
      <c r="B43" s="246" t="s">
        <v>956</v>
      </c>
      <c r="C43" s="246"/>
      <c r="D43" s="66">
        <f>SUM(D11:D42)</f>
        <v>5995</v>
      </c>
      <c r="E43" s="66">
        <f t="shared" ref="E43:L43" si="0">SUM(E11:E42)</f>
        <v>683</v>
      </c>
      <c r="F43" s="66">
        <f t="shared" si="0"/>
        <v>403</v>
      </c>
      <c r="G43" s="66">
        <f t="shared" si="0"/>
        <v>11</v>
      </c>
      <c r="H43" s="66">
        <f t="shared" si="0"/>
        <v>4</v>
      </c>
      <c r="I43" s="66">
        <f t="shared" si="0"/>
        <v>1</v>
      </c>
      <c r="J43" s="66">
        <f t="shared" si="0"/>
        <v>1</v>
      </c>
      <c r="K43" s="66">
        <f t="shared" si="0"/>
        <v>14</v>
      </c>
      <c r="L43" s="66">
        <f t="shared" si="0"/>
        <v>593</v>
      </c>
    </row>
    <row r="46" spans="2:13" ht="15.5" x14ac:dyDescent="0.3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.5" thickBot="1" x14ac:dyDescent="0.3">
      <c r="D48" s="43" t="s">
        <v>1618</v>
      </c>
      <c r="E48" s="45" t="s">
        <v>1619</v>
      </c>
    </row>
    <row r="49" spans="2:5" ht="13.4" customHeight="1" x14ac:dyDescent="0.3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4" customHeight="1" x14ac:dyDescent="0.35">
      <c r="B50" s="245" t="s">
        <v>1657</v>
      </c>
      <c r="C50" s="245"/>
      <c r="D50" s="69">
        <f>DatosDelitos!F13-DatosDelitos!F17</f>
        <v>5</v>
      </c>
      <c r="E50" s="69">
        <f>DatosDelitos!G13-DatosDelitos!G17</f>
        <v>2</v>
      </c>
    </row>
    <row r="51" spans="2:5" ht="13.4" customHeight="1" x14ac:dyDescent="0.3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4" customHeight="1" x14ac:dyDescent="0.3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4" customHeight="1" x14ac:dyDescent="0.3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4" customHeight="1" x14ac:dyDescent="0.35">
      <c r="B54" s="245" t="s">
        <v>1629</v>
      </c>
      <c r="C54" s="245"/>
      <c r="D54" s="69">
        <f>DatosDelitos!F17+DatosDelitos!F44</f>
        <v>24</v>
      </c>
      <c r="E54" s="69">
        <f>DatosDelitos!G17+DatosDelitos!G44</f>
        <v>7</v>
      </c>
    </row>
    <row r="55" spans="2:5" ht="13.4" customHeight="1" x14ac:dyDescent="0.35">
      <c r="B55" s="245" t="s">
        <v>1630</v>
      </c>
      <c r="C55" s="245"/>
      <c r="D55" s="69">
        <f>DatosDelitos!F30</f>
        <v>2</v>
      </c>
      <c r="E55" s="69">
        <f>DatosDelitos!G30</f>
        <v>8</v>
      </c>
    </row>
    <row r="56" spans="2:5" ht="13.4" customHeight="1" x14ac:dyDescent="0.35">
      <c r="B56" s="245" t="s">
        <v>1631</v>
      </c>
      <c r="C56" s="245"/>
      <c r="D56" s="69">
        <f>DatosDelitos!F42-DatosDelitos!F44</f>
        <v>1</v>
      </c>
      <c r="E56" s="69">
        <f>DatosDelitos!G42-DatosDelitos!G44</f>
        <v>0</v>
      </c>
    </row>
    <row r="57" spans="2:5" ht="13.4" customHeight="1" x14ac:dyDescent="0.35">
      <c r="B57" s="245" t="s">
        <v>1632</v>
      </c>
      <c r="C57" s="245"/>
      <c r="D57" s="69">
        <f>DatosDelitos!F50</f>
        <v>0</v>
      </c>
      <c r="E57" s="69">
        <f>DatosDelitos!G50</f>
        <v>0</v>
      </c>
    </row>
    <row r="58" spans="2:5" ht="13.4" customHeight="1" x14ac:dyDescent="0.3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35">
      <c r="B59" s="245" t="s">
        <v>1658</v>
      </c>
      <c r="C59" s="245"/>
      <c r="D59" s="69">
        <f>DatosDelitos!F74</f>
        <v>0</v>
      </c>
      <c r="E59" s="69">
        <f>DatosDelitos!G74</f>
        <v>0</v>
      </c>
    </row>
    <row r="60" spans="2:5" ht="13.4" customHeight="1" x14ac:dyDescent="0.35">
      <c r="B60" s="245" t="s">
        <v>1635</v>
      </c>
      <c r="C60" s="245"/>
      <c r="D60" s="69">
        <f>DatosDelitos!F82</f>
        <v>0</v>
      </c>
      <c r="E60" s="69">
        <f>DatosDelitos!G82</f>
        <v>0</v>
      </c>
    </row>
    <row r="61" spans="2:5" ht="13.4" customHeight="1" x14ac:dyDescent="0.35">
      <c r="B61" s="245" t="s">
        <v>1636</v>
      </c>
      <c r="C61" s="245"/>
      <c r="D61" s="69">
        <f>DatosDelitos!F85</f>
        <v>1</v>
      </c>
      <c r="E61" s="69">
        <f>DatosDelitos!G85</f>
        <v>0</v>
      </c>
    </row>
    <row r="62" spans="2:5" ht="13.4" customHeight="1" x14ac:dyDescent="0.35">
      <c r="B62" s="245" t="s">
        <v>978</v>
      </c>
      <c r="C62" s="245"/>
      <c r="D62" s="69">
        <f>DatosDelitos!F97</f>
        <v>21</v>
      </c>
      <c r="E62" s="69">
        <f>DatosDelitos!G97</f>
        <v>8</v>
      </c>
    </row>
    <row r="63" spans="2:5" ht="27" customHeight="1" x14ac:dyDescent="0.3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4" customHeight="1" x14ac:dyDescent="0.3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4" customHeight="1" x14ac:dyDescent="0.3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35">
      <c r="B66" s="245" t="s">
        <v>1640</v>
      </c>
      <c r="C66" s="245"/>
      <c r="D66" s="69">
        <f>DatosDelitos!F147</f>
        <v>0</v>
      </c>
      <c r="E66" s="69">
        <f>DatosDelitos!G147</f>
        <v>0</v>
      </c>
    </row>
    <row r="67" spans="2:5" ht="13.4" customHeight="1" x14ac:dyDescent="0.35">
      <c r="B67" s="245" t="s">
        <v>1641</v>
      </c>
      <c r="C67" s="245"/>
      <c r="D67" s="69">
        <f>DatosDelitos!F156+SUM(DatosDelitos!F167:G172)</f>
        <v>0</v>
      </c>
      <c r="E67" s="69">
        <f>DatosDelitos!G156+SUM(DatosDelitos!G167:H172)</f>
        <v>4</v>
      </c>
    </row>
    <row r="68" spans="2:5" ht="13.4" customHeight="1" x14ac:dyDescent="0.35">
      <c r="B68" s="245" t="s">
        <v>1642</v>
      </c>
      <c r="C68" s="245"/>
      <c r="D68" s="69">
        <f>SUM(DatosDelitos!F173:G177)</f>
        <v>0</v>
      </c>
      <c r="E68" s="69">
        <f>SUM(DatosDelitos!G173:H177)</f>
        <v>17</v>
      </c>
    </row>
    <row r="69" spans="2:5" ht="13.4" customHeight="1" x14ac:dyDescent="0.35">
      <c r="B69" s="245" t="s">
        <v>1643</v>
      </c>
      <c r="C69" s="245"/>
      <c r="D69" s="69">
        <f>DatosDelitos!F178</f>
        <v>217</v>
      </c>
      <c r="E69" s="69">
        <f>DatosDelitos!G178</f>
        <v>124</v>
      </c>
    </row>
    <row r="70" spans="2:5" ht="13.4" customHeight="1" x14ac:dyDescent="0.35">
      <c r="B70" s="245" t="s">
        <v>1644</v>
      </c>
      <c r="C70" s="245"/>
      <c r="D70" s="69">
        <f>DatosDelitos!F186</f>
        <v>1</v>
      </c>
      <c r="E70" s="69">
        <f>DatosDelitos!G186</f>
        <v>1</v>
      </c>
    </row>
    <row r="71" spans="2:5" ht="13.4" customHeight="1" x14ac:dyDescent="0.35">
      <c r="B71" s="245" t="s">
        <v>1645</v>
      </c>
      <c r="C71" s="245"/>
      <c r="D71" s="69">
        <f>DatosDelitos!F201</f>
        <v>0</v>
      </c>
      <c r="E71" s="69">
        <f>DatosDelitos!G201</f>
        <v>0</v>
      </c>
    </row>
    <row r="72" spans="2:5" ht="13.4" customHeight="1" x14ac:dyDescent="0.35">
      <c r="B72" s="245" t="s">
        <v>1646</v>
      </c>
      <c r="C72" s="245"/>
      <c r="D72" s="69">
        <f>DatosDelitos!F223</f>
        <v>38</v>
      </c>
      <c r="E72" s="69">
        <f>DatosDelitos!G223</f>
        <v>29</v>
      </c>
    </row>
    <row r="73" spans="2:5" ht="13.4" customHeight="1" x14ac:dyDescent="0.3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4" customHeight="1" x14ac:dyDescent="0.35">
      <c r="B74" s="245" t="s">
        <v>1648</v>
      </c>
      <c r="C74" s="245"/>
      <c r="D74" s="69">
        <f>DatosDelitos!F271</f>
        <v>7</v>
      </c>
      <c r="E74" s="69">
        <f>DatosDelitos!G271</f>
        <v>5</v>
      </c>
    </row>
    <row r="75" spans="2:5" ht="38.25" customHeight="1" x14ac:dyDescent="0.3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4" customHeight="1" x14ac:dyDescent="0.3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4" customHeight="1" x14ac:dyDescent="0.3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5" customHeight="1" x14ac:dyDescent="0.35">
      <c r="B78" s="245" t="s">
        <v>1652</v>
      </c>
      <c r="C78" s="245"/>
      <c r="D78" s="69">
        <f>DatosDelitos!F323</f>
        <v>2</v>
      </c>
      <c r="E78" s="69">
        <f>DatosDelitos!G323</f>
        <v>1</v>
      </c>
    </row>
    <row r="79" spans="2:5" ht="15" customHeight="1" x14ac:dyDescent="0.3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3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3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35">
      <c r="B82" s="247" t="s">
        <v>1660</v>
      </c>
      <c r="C82" s="247"/>
      <c r="D82" s="69">
        <f>SUM(D49:D81)</f>
        <v>319</v>
      </c>
      <c r="E82" s="69">
        <f>SUM(E49:E81)</f>
        <v>206</v>
      </c>
    </row>
    <row r="84" spans="2:13" s="72" customFormat="1" ht="15.5" x14ac:dyDescent="0.3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6" x14ac:dyDescent="0.25">
      <c r="D86" s="73" t="s">
        <v>315</v>
      </c>
    </row>
    <row r="87" spans="2:13" ht="13.4" customHeight="1" x14ac:dyDescent="0.35">
      <c r="B87" s="245" t="s">
        <v>1628</v>
      </c>
      <c r="C87" s="245"/>
      <c r="D87" s="69">
        <f>DatosDelitos!N5+DatosDelitos!N13-DatosDelitos!N17</f>
        <v>3</v>
      </c>
    </row>
    <row r="88" spans="2:13" ht="13.4" customHeight="1" x14ac:dyDescent="0.35">
      <c r="B88" s="245" t="s">
        <v>329</v>
      </c>
      <c r="C88" s="245"/>
      <c r="D88" s="69">
        <f>DatosDelitos!N10</f>
        <v>0</v>
      </c>
    </row>
    <row r="89" spans="2:13" ht="13.4" customHeight="1" x14ac:dyDescent="0.35">
      <c r="B89" s="245" t="s">
        <v>347</v>
      </c>
      <c r="C89" s="245"/>
      <c r="D89" s="69">
        <f>DatosDelitos!N20</f>
        <v>0</v>
      </c>
    </row>
    <row r="90" spans="2:13" ht="13.4" customHeight="1" x14ac:dyDescent="0.35">
      <c r="B90" s="245" t="s">
        <v>352</v>
      </c>
      <c r="C90" s="245"/>
      <c r="D90" s="69">
        <f>DatosDelitos!N23</f>
        <v>0</v>
      </c>
    </row>
    <row r="91" spans="2:13" ht="13.4" customHeight="1" x14ac:dyDescent="0.35">
      <c r="B91" s="245" t="s">
        <v>1662</v>
      </c>
      <c r="C91" s="245"/>
      <c r="D91" s="69">
        <f>SUM(DatosDelitos!N17,DatosDelitos!N44)</f>
        <v>2</v>
      </c>
    </row>
    <row r="92" spans="2:13" ht="13.4" customHeight="1" x14ac:dyDescent="0.35">
      <c r="B92" s="245" t="s">
        <v>1630</v>
      </c>
      <c r="C92" s="245"/>
      <c r="D92" s="69">
        <f>DatosDelitos!N30</f>
        <v>0</v>
      </c>
    </row>
    <row r="93" spans="2:13" ht="13.4" customHeight="1" x14ac:dyDescent="0.35">
      <c r="B93" s="245" t="s">
        <v>1631</v>
      </c>
      <c r="C93" s="245"/>
      <c r="D93" s="69">
        <f>DatosDelitos!N42-DatosDelitos!N44</f>
        <v>0</v>
      </c>
    </row>
    <row r="94" spans="2:13" ht="13.4" customHeight="1" x14ac:dyDescent="0.35">
      <c r="B94" s="245" t="s">
        <v>1632</v>
      </c>
      <c r="C94" s="245"/>
      <c r="D94" s="69">
        <f>DatosDelitos!N50</f>
        <v>1</v>
      </c>
    </row>
    <row r="95" spans="2:13" ht="13.4" customHeight="1" x14ac:dyDescent="0.35">
      <c r="B95" s="245" t="s">
        <v>1633</v>
      </c>
      <c r="C95" s="245"/>
      <c r="D95" s="69">
        <f>DatosDelitos!N72</f>
        <v>0</v>
      </c>
    </row>
    <row r="96" spans="2:13" ht="27" customHeight="1" x14ac:dyDescent="0.35">
      <c r="B96" s="245" t="s">
        <v>1658</v>
      </c>
      <c r="C96" s="245"/>
      <c r="D96" s="69">
        <f>DatosDelitos!N74</f>
        <v>0</v>
      </c>
    </row>
    <row r="97" spans="2:4" ht="13.4" customHeight="1" x14ac:dyDescent="0.35">
      <c r="B97" s="245" t="s">
        <v>1635</v>
      </c>
      <c r="C97" s="245"/>
      <c r="D97" s="69">
        <f>DatosDelitos!N82</f>
        <v>0</v>
      </c>
    </row>
    <row r="98" spans="2:4" ht="13.4" customHeight="1" x14ac:dyDescent="0.35">
      <c r="B98" s="245" t="s">
        <v>1636</v>
      </c>
      <c r="C98" s="245"/>
      <c r="D98" s="69">
        <f>DatosDelitos!N85</f>
        <v>0</v>
      </c>
    </row>
    <row r="99" spans="2:4" ht="13.4" customHeight="1" x14ac:dyDescent="0.35">
      <c r="B99" s="245" t="s">
        <v>978</v>
      </c>
      <c r="C99" s="245"/>
      <c r="D99" s="69">
        <f>DatosDelitos!N97</f>
        <v>1</v>
      </c>
    </row>
    <row r="100" spans="2:4" ht="27" customHeight="1" x14ac:dyDescent="0.35">
      <c r="B100" s="245" t="s">
        <v>1659</v>
      </c>
      <c r="C100" s="245"/>
      <c r="D100" s="69">
        <f>DatosDelitos!N131</f>
        <v>0</v>
      </c>
    </row>
    <row r="101" spans="2:4" ht="13.4" customHeight="1" x14ac:dyDescent="0.35">
      <c r="B101" s="245" t="s">
        <v>1638</v>
      </c>
      <c r="C101" s="245"/>
      <c r="D101" s="69">
        <f>DatosDelitos!N137</f>
        <v>0</v>
      </c>
    </row>
    <row r="102" spans="2:4" ht="13.4" customHeight="1" x14ac:dyDescent="0.35">
      <c r="B102" s="245" t="s">
        <v>1639</v>
      </c>
      <c r="C102" s="245"/>
      <c r="D102" s="69">
        <f>DatosDelitos!N144</f>
        <v>1</v>
      </c>
    </row>
    <row r="103" spans="2:4" ht="13.4" customHeight="1" x14ac:dyDescent="0.35">
      <c r="B103" s="245" t="s">
        <v>1663</v>
      </c>
      <c r="C103" s="245"/>
      <c r="D103" s="69">
        <f>DatosDelitos!N148</f>
        <v>4</v>
      </c>
    </row>
    <row r="104" spans="2:4" ht="13.4" customHeight="1" x14ac:dyDescent="0.35">
      <c r="B104" s="245" t="s">
        <v>1206</v>
      </c>
      <c r="C104" s="245"/>
      <c r="D104" s="69">
        <f>SUM(DatosDelitos!N149,DatosDelitos!N150)</f>
        <v>1</v>
      </c>
    </row>
    <row r="105" spans="2:4" ht="13.4" customHeight="1" x14ac:dyDescent="0.35">
      <c r="B105" s="245" t="s">
        <v>1204</v>
      </c>
      <c r="C105" s="245"/>
      <c r="D105" s="69">
        <f>SUM(DatosDelitos!N151:N155)</f>
        <v>4</v>
      </c>
    </row>
    <row r="106" spans="2:4" ht="13.4" customHeight="1" x14ac:dyDescent="0.35">
      <c r="B106" s="245" t="s">
        <v>1641</v>
      </c>
      <c r="C106" s="245"/>
      <c r="D106" s="69">
        <f>SUM(SUM(DatosDelitos!N157:N160),SUM(DatosDelitos!N167:N172))</f>
        <v>0</v>
      </c>
    </row>
    <row r="107" spans="2:4" ht="13.4" customHeight="1" x14ac:dyDescent="0.35">
      <c r="B107" s="245" t="s">
        <v>1664</v>
      </c>
      <c r="C107" s="245"/>
      <c r="D107" s="69">
        <f>SUM(DatosDelitos!N161:N165)</f>
        <v>1</v>
      </c>
    </row>
    <row r="108" spans="2:4" ht="13.4" customHeight="1" x14ac:dyDescent="0.35">
      <c r="B108" s="245" t="s">
        <v>1642</v>
      </c>
      <c r="C108" s="245"/>
      <c r="D108" s="69">
        <f>SUM(DatosDelitos!N173:N177)</f>
        <v>0</v>
      </c>
    </row>
    <row r="109" spans="2:4" ht="13.4" customHeight="1" x14ac:dyDescent="0.35">
      <c r="B109" s="245" t="s">
        <v>1643</v>
      </c>
      <c r="C109" s="245"/>
      <c r="D109" s="69">
        <f>DatosDelitos!N178</f>
        <v>0</v>
      </c>
    </row>
    <row r="110" spans="2:4" ht="13.4" customHeight="1" x14ac:dyDescent="0.35">
      <c r="B110" s="245" t="s">
        <v>1644</v>
      </c>
      <c r="C110" s="245"/>
      <c r="D110" s="69">
        <f>DatosDelitos!N186</f>
        <v>0</v>
      </c>
    </row>
    <row r="111" spans="2:4" ht="13.4" customHeight="1" x14ac:dyDescent="0.35">
      <c r="B111" s="245" t="s">
        <v>1645</v>
      </c>
      <c r="C111" s="245"/>
      <c r="D111" s="69">
        <f>DatosDelitos!N201</f>
        <v>8</v>
      </c>
    </row>
    <row r="112" spans="2:4" ht="13.4" customHeight="1" x14ac:dyDescent="0.35">
      <c r="B112" s="245" t="s">
        <v>1646</v>
      </c>
      <c r="C112" s="245"/>
      <c r="D112" s="69">
        <f>DatosDelitos!N223</f>
        <v>1</v>
      </c>
    </row>
    <row r="113" spans="2:4" ht="13.4" customHeight="1" x14ac:dyDescent="0.35">
      <c r="B113" s="245" t="s">
        <v>1647</v>
      </c>
      <c r="C113" s="245"/>
      <c r="D113" s="69">
        <f>DatosDelitos!N244</f>
        <v>0</v>
      </c>
    </row>
    <row r="114" spans="2:4" ht="13.4" customHeight="1" x14ac:dyDescent="0.35">
      <c r="B114" s="245" t="s">
        <v>1648</v>
      </c>
      <c r="C114" s="245"/>
      <c r="D114" s="69">
        <f>DatosDelitos!N271</f>
        <v>0</v>
      </c>
    </row>
    <row r="115" spans="2:4" ht="38.25" customHeight="1" x14ac:dyDescent="0.35">
      <c r="B115" s="245" t="s">
        <v>1649</v>
      </c>
      <c r="C115" s="245"/>
      <c r="D115" s="69">
        <f>DatosDelitos!N301</f>
        <v>0</v>
      </c>
    </row>
    <row r="116" spans="2:4" ht="13.4" customHeight="1" x14ac:dyDescent="0.35">
      <c r="B116" s="245" t="s">
        <v>1650</v>
      </c>
      <c r="C116" s="245"/>
      <c r="D116" s="69">
        <f>DatosDelitos!N305</f>
        <v>0</v>
      </c>
    </row>
    <row r="117" spans="2:4" ht="13.4" customHeight="1" x14ac:dyDescent="0.35">
      <c r="B117" s="245" t="s">
        <v>1651</v>
      </c>
      <c r="C117" s="245"/>
      <c r="D117" s="69">
        <f>DatosDelitos!N312+DatosDelitos!N320</f>
        <v>0</v>
      </c>
    </row>
    <row r="118" spans="2:4" ht="13.4" customHeight="1" x14ac:dyDescent="0.35">
      <c r="B118" s="245" t="s">
        <v>918</v>
      </c>
      <c r="C118" s="245"/>
      <c r="D118" s="69">
        <f>DatosDelitos!N318</f>
        <v>1</v>
      </c>
    </row>
    <row r="119" spans="2:4" ht="14.15" customHeight="1" x14ac:dyDescent="0.35">
      <c r="B119" s="245" t="s">
        <v>1652</v>
      </c>
      <c r="C119" s="245"/>
      <c r="D119" s="69">
        <f>DatosDelitos!N323</f>
        <v>7</v>
      </c>
    </row>
    <row r="120" spans="2:4" ht="12.75" customHeight="1" x14ac:dyDescent="0.35">
      <c r="B120" s="247" t="s">
        <v>1653</v>
      </c>
      <c r="C120" s="247"/>
      <c r="D120" s="69">
        <f>DatosDelitos!N325</f>
        <v>0</v>
      </c>
    </row>
    <row r="121" spans="2:4" ht="15" customHeight="1" x14ac:dyDescent="0.35">
      <c r="B121" s="247" t="s">
        <v>952</v>
      </c>
      <c r="C121" s="247"/>
      <c r="D121" s="69">
        <f>DatosDelitos!N337</f>
        <v>0</v>
      </c>
    </row>
    <row r="122" spans="2:4" ht="15" customHeight="1" x14ac:dyDescent="0.35">
      <c r="B122" s="247" t="s">
        <v>1654</v>
      </c>
      <c r="C122" s="247"/>
      <c r="D122" s="69">
        <f>DatosDelitos!N339</f>
        <v>0</v>
      </c>
    </row>
    <row r="123" spans="2:4" ht="15" customHeight="1" x14ac:dyDescent="0.35">
      <c r="B123" s="245" t="s">
        <v>1660</v>
      </c>
      <c r="C123" s="245"/>
      <c r="D123" s="69">
        <f>SUM(D87:D122)</f>
        <v>35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5">
      <c r="A5" s="199" t="s">
        <v>318</v>
      </c>
      <c r="B5" s="200"/>
      <c r="C5" s="24">
        <v>7</v>
      </c>
      <c r="D5" s="24">
        <v>10</v>
      </c>
      <c r="E5" s="25">
        <v>-0.3</v>
      </c>
      <c r="F5" s="24">
        <v>0</v>
      </c>
      <c r="G5" s="24">
        <v>0</v>
      </c>
      <c r="H5" s="24">
        <v>1</v>
      </c>
      <c r="I5" s="24">
        <v>1</v>
      </c>
      <c r="J5" s="24">
        <v>0</v>
      </c>
      <c r="K5" s="24">
        <v>0</v>
      </c>
      <c r="L5" s="24">
        <v>0</v>
      </c>
      <c r="M5" s="24">
        <v>0</v>
      </c>
      <c r="N5" s="24">
        <v>2</v>
      </c>
      <c r="O5" s="24">
        <v>1</v>
      </c>
      <c r="P5" s="26">
        <v>2</v>
      </c>
    </row>
    <row r="6" spans="1:16" x14ac:dyDescent="0.35">
      <c r="A6" s="27" t="s">
        <v>319</v>
      </c>
      <c r="B6" s="27" t="s">
        <v>320</v>
      </c>
      <c r="C6" s="12">
        <v>2</v>
      </c>
      <c r="D6" s="12">
        <v>4</v>
      </c>
      <c r="E6" s="28">
        <v>-0.5</v>
      </c>
      <c r="F6" s="12">
        <v>0</v>
      </c>
      <c r="G6" s="12">
        <v>0</v>
      </c>
      <c r="H6" s="12">
        <v>1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1</v>
      </c>
      <c r="P6" s="22">
        <v>0</v>
      </c>
    </row>
    <row r="7" spans="1:16" x14ac:dyDescent="0.35">
      <c r="A7" s="27" t="s">
        <v>321</v>
      </c>
      <c r="B7" s="27" t="s">
        <v>322</v>
      </c>
      <c r="C7" s="12">
        <v>0</v>
      </c>
      <c r="D7" s="12">
        <v>1</v>
      </c>
      <c r="E7" s="28">
        <v>-1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35">
      <c r="A8" s="27" t="s">
        <v>323</v>
      </c>
      <c r="B8" s="27" t="s">
        <v>324</v>
      </c>
      <c r="C8" s="12">
        <v>4</v>
      </c>
      <c r="D8" s="12">
        <v>5</v>
      </c>
      <c r="E8" s="28">
        <v>-0.2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22">
        <v>2</v>
      </c>
    </row>
    <row r="9" spans="1:16" x14ac:dyDescent="0.35">
      <c r="A9" s="27" t="s">
        <v>325</v>
      </c>
      <c r="B9" s="27" t="s">
        <v>326</v>
      </c>
      <c r="C9" s="12">
        <v>1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5">
      <c r="A10" s="199" t="s">
        <v>327</v>
      </c>
      <c r="B10" s="200"/>
      <c r="C10" s="24">
        <v>0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5">
      <c r="A13" s="199" t="s">
        <v>332</v>
      </c>
      <c r="B13" s="200"/>
      <c r="C13" s="24">
        <v>2599</v>
      </c>
      <c r="D13" s="24">
        <v>2569</v>
      </c>
      <c r="E13" s="25">
        <v>1.16776956014013E-2</v>
      </c>
      <c r="F13" s="24">
        <v>24</v>
      </c>
      <c r="G13" s="24">
        <v>9</v>
      </c>
      <c r="H13" s="24">
        <v>135</v>
      </c>
      <c r="I13" s="24">
        <v>119</v>
      </c>
      <c r="J13" s="24">
        <v>0</v>
      </c>
      <c r="K13" s="24">
        <v>0</v>
      </c>
      <c r="L13" s="24">
        <v>0</v>
      </c>
      <c r="M13" s="24">
        <v>0</v>
      </c>
      <c r="N13" s="24">
        <v>2</v>
      </c>
      <c r="O13" s="24">
        <v>1</v>
      </c>
      <c r="P13" s="26">
        <v>112</v>
      </c>
    </row>
    <row r="14" spans="1:16" x14ac:dyDescent="0.35">
      <c r="A14" s="27" t="s">
        <v>333</v>
      </c>
      <c r="B14" s="27" t="s">
        <v>334</v>
      </c>
      <c r="C14" s="12">
        <v>1500</v>
      </c>
      <c r="D14" s="12">
        <v>1491</v>
      </c>
      <c r="E14" s="28">
        <v>6.0362173038229399E-3</v>
      </c>
      <c r="F14" s="12">
        <v>0</v>
      </c>
      <c r="G14" s="12">
        <v>2</v>
      </c>
      <c r="H14" s="12">
        <v>70</v>
      </c>
      <c r="I14" s="12">
        <v>67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2">
        <v>0</v>
      </c>
      <c r="P14" s="22">
        <v>56</v>
      </c>
    </row>
    <row r="15" spans="1:16" x14ac:dyDescent="0.35">
      <c r="A15" s="27" t="s">
        <v>335</v>
      </c>
      <c r="B15" s="27" t="s">
        <v>336</v>
      </c>
      <c r="C15" s="12">
        <v>4</v>
      </c>
      <c r="D15" s="12">
        <v>1</v>
      </c>
      <c r="E15" s="28">
        <v>3</v>
      </c>
      <c r="F15" s="12">
        <v>0</v>
      </c>
      <c r="G15" s="12">
        <v>0</v>
      </c>
      <c r="H15" s="12">
        <v>0</v>
      </c>
      <c r="I15" s="12">
        <v>3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1</v>
      </c>
    </row>
    <row r="16" spans="1:16" x14ac:dyDescent="0.35">
      <c r="A16" s="27" t="s">
        <v>337</v>
      </c>
      <c r="B16" s="27" t="s">
        <v>338</v>
      </c>
      <c r="C16" s="12">
        <v>759</v>
      </c>
      <c r="D16" s="12">
        <v>757</v>
      </c>
      <c r="E16" s="28">
        <v>2.6420079260237798E-3</v>
      </c>
      <c r="F16" s="12">
        <v>5</v>
      </c>
      <c r="G16" s="12">
        <v>0</v>
      </c>
      <c r="H16" s="12">
        <v>10</v>
      </c>
      <c r="I16" s="12">
        <v>11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4</v>
      </c>
    </row>
    <row r="17" spans="1:16" ht="21" x14ac:dyDescent="0.35">
      <c r="A17" s="27" t="s">
        <v>339</v>
      </c>
      <c r="B17" s="27" t="s">
        <v>340</v>
      </c>
      <c r="C17" s="12">
        <v>336</v>
      </c>
      <c r="D17" s="12">
        <v>319</v>
      </c>
      <c r="E17" s="28">
        <v>5.3291536050156699E-2</v>
      </c>
      <c r="F17" s="12">
        <v>19</v>
      </c>
      <c r="G17" s="12">
        <v>7</v>
      </c>
      <c r="H17" s="12">
        <v>55</v>
      </c>
      <c r="I17" s="12">
        <v>38</v>
      </c>
      <c r="J17" s="12">
        <v>0</v>
      </c>
      <c r="K17" s="12">
        <v>0</v>
      </c>
      <c r="L17" s="12">
        <v>0</v>
      </c>
      <c r="M17" s="12">
        <v>0</v>
      </c>
      <c r="N17" s="12">
        <v>1</v>
      </c>
      <c r="O17" s="12">
        <v>1</v>
      </c>
      <c r="P17" s="22">
        <v>51</v>
      </c>
    </row>
    <row r="18" spans="1:16" x14ac:dyDescent="0.35">
      <c r="A18" s="27" t="s">
        <v>341</v>
      </c>
      <c r="B18" s="27" t="s">
        <v>342</v>
      </c>
      <c r="C18" s="12">
        <v>0</v>
      </c>
      <c r="D18" s="12">
        <v>1</v>
      </c>
      <c r="E18" s="28">
        <v>-1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3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5">
      <c r="A20" s="199" t="s">
        <v>345</v>
      </c>
      <c r="B20" s="200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3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x14ac:dyDescent="0.3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x14ac:dyDescent="0.3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x14ac:dyDescent="0.3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5">
      <c r="A30" s="199" t="s">
        <v>363</v>
      </c>
      <c r="B30" s="200"/>
      <c r="C30" s="24">
        <v>282</v>
      </c>
      <c r="D30" s="24">
        <v>224</v>
      </c>
      <c r="E30" s="25">
        <v>0.25892857142857101</v>
      </c>
      <c r="F30" s="24">
        <v>2</v>
      </c>
      <c r="G30" s="24">
        <v>8</v>
      </c>
      <c r="H30" s="24">
        <v>22</v>
      </c>
      <c r="I30" s="24">
        <v>23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6">
        <v>24</v>
      </c>
    </row>
    <row r="31" spans="1:16" x14ac:dyDescent="0.35">
      <c r="A31" s="27" t="s">
        <v>364</v>
      </c>
      <c r="B31" s="27" t="s">
        <v>365</v>
      </c>
      <c r="C31" s="12">
        <v>0</v>
      </c>
      <c r="D31" s="12">
        <v>1</v>
      </c>
      <c r="E31" s="28">
        <v>-1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35">
      <c r="A32" s="27" t="s">
        <v>366</v>
      </c>
      <c r="B32" s="27" t="s">
        <v>367</v>
      </c>
      <c r="C32" s="12">
        <v>0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1" x14ac:dyDescent="0.35">
      <c r="A33" s="27" t="s">
        <v>368</v>
      </c>
      <c r="B33" s="27" t="s">
        <v>369</v>
      </c>
      <c r="C33" s="12">
        <v>166</v>
      </c>
      <c r="D33" s="12">
        <v>145</v>
      </c>
      <c r="E33" s="28">
        <v>0.14482758620689701</v>
      </c>
      <c r="F33" s="12">
        <v>2</v>
      </c>
      <c r="G33" s="12">
        <v>0</v>
      </c>
      <c r="H33" s="12">
        <v>10</v>
      </c>
      <c r="I33" s="12">
        <v>9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7</v>
      </c>
    </row>
    <row r="34" spans="1:16" x14ac:dyDescent="0.35">
      <c r="A34" s="27" t="s">
        <v>370</v>
      </c>
      <c r="B34" s="27" t="s">
        <v>371</v>
      </c>
      <c r="C34" s="12">
        <v>0</v>
      </c>
      <c r="D34" s="12">
        <v>2</v>
      </c>
      <c r="E34" s="28">
        <v>-1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4</v>
      </c>
    </row>
    <row r="35" spans="1:16" x14ac:dyDescent="0.35">
      <c r="A35" s="27" t="s">
        <v>372</v>
      </c>
      <c r="B35" s="27" t="s">
        <v>373</v>
      </c>
      <c r="C35" s="12">
        <v>29</v>
      </c>
      <c r="D35" s="12">
        <v>27</v>
      </c>
      <c r="E35" s="28">
        <v>7.4074074074074098E-2</v>
      </c>
      <c r="F35" s="12">
        <v>0</v>
      </c>
      <c r="G35" s="12">
        <v>2</v>
      </c>
      <c r="H35" s="12">
        <v>3</v>
      </c>
      <c r="I35" s="12">
        <v>5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2</v>
      </c>
    </row>
    <row r="36" spans="1:16" ht="21" x14ac:dyDescent="0.35">
      <c r="A36" s="27" t="s">
        <v>374</v>
      </c>
      <c r="B36" s="27" t="s">
        <v>375</v>
      </c>
      <c r="C36" s="12">
        <v>19</v>
      </c>
      <c r="D36" s="12">
        <v>11</v>
      </c>
      <c r="E36" s="28">
        <v>0.72727272727272696</v>
      </c>
      <c r="F36" s="12">
        <v>0</v>
      </c>
      <c r="G36" s="12">
        <v>4</v>
      </c>
      <c r="H36" s="12">
        <v>3</v>
      </c>
      <c r="I36" s="12">
        <v>7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7</v>
      </c>
    </row>
    <row r="37" spans="1:16" ht="21" x14ac:dyDescent="0.35">
      <c r="A37" s="27" t="s">
        <v>376</v>
      </c>
      <c r="B37" s="27" t="s">
        <v>377</v>
      </c>
      <c r="C37" s="12">
        <v>3</v>
      </c>
      <c r="D37" s="12">
        <v>4</v>
      </c>
      <c r="E37" s="28">
        <v>-0.25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1</v>
      </c>
    </row>
    <row r="38" spans="1:16" ht="21" x14ac:dyDescent="0.35">
      <c r="A38" s="27" t="s">
        <v>378</v>
      </c>
      <c r="B38" s="27" t="s">
        <v>379</v>
      </c>
      <c r="C38" s="12">
        <v>2</v>
      </c>
      <c r="D38" s="12">
        <v>3</v>
      </c>
      <c r="E38" s="28">
        <v>-0.33333333333333298</v>
      </c>
      <c r="F38" s="12">
        <v>0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21" x14ac:dyDescent="0.3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5">
      <c r="A41" s="27" t="s">
        <v>384</v>
      </c>
      <c r="B41" s="27" t="s">
        <v>385</v>
      </c>
      <c r="C41" s="12">
        <v>63</v>
      </c>
      <c r="D41" s="12">
        <v>31</v>
      </c>
      <c r="E41" s="28">
        <v>1.0322580645161299</v>
      </c>
      <c r="F41" s="12">
        <v>0</v>
      </c>
      <c r="G41" s="12">
        <v>1</v>
      </c>
      <c r="H41" s="12">
        <v>6</v>
      </c>
      <c r="I41" s="12">
        <v>2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3</v>
      </c>
    </row>
    <row r="42" spans="1:16" x14ac:dyDescent="0.35">
      <c r="A42" s="199" t="s">
        <v>386</v>
      </c>
      <c r="B42" s="200"/>
      <c r="C42" s="24">
        <v>256</v>
      </c>
      <c r="D42" s="24">
        <v>183</v>
      </c>
      <c r="E42" s="25">
        <v>0.398907103825137</v>
      </c>
      <c r="F42" s="24">
        <v>6</v>
      </c>
      <c r="G42" s="24">
        <v>0</v>
      </c>
      <c r="H42" s="24">
        <v>76</v>
      </c>
      <c r="I42" s="24">
        <v>8</v>
      </c>
      <c r="J42" s="24">
        <v>0</v>
      </c>
      <c r="K42" s="24">
        <v>0</v>
      </c>
      <c r="L42" s="24">
        <v>0</v>
      </c>
      <c r="M42" s="24">
        <v>0</v>
      </c>
      <c r="N42" s="24">
        <v>1</v>
      </c>
      <c r="O42" s="24">
        <v>0</v>
      </c>
      <c r="P42" s="26">
        <v>4</v>
      </c>
    </row>
    <row r="43" spans="1:16" x14ac:dyDescent="0.35">
      <c r="A43" s="27" t="s">
        <v>387</v>
      </c>
      <c r="B43" s="27" t="s">
        <v>388</v>
      </c>
      <c r="C43" s="12">
        <v>18</v>
      </c>
      <c r="D43" s="12">
        <v>8</v>
      </c>
      <c r="E43" s="28">
        <v>1.25</v>
      </c>
      <c r="F43" s="12">
        <v>1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1" x14ac:dyDescent="0.35">
      <c r="A44" s="27" t="s">
        <v>389</v>
      </c>
      <c r="B44" s="27" t="s">
        <v>390</v>
      </c>
      <c r="C44" s="12">
        <v>234</v>
      </c>
      <c r="D44" s="12">
        <v>172</v>
      </c>
      <c r="E44" s="28">
        <v>0.36046511627907002</v>
      </c>
      <c r="F44" s="12">
        <v>5</v>
      </c>
      <c r="G44" s="12">
        <v>0</v>
      </c>
      <c r="H44" s="12">
        <v>76</v>
      </c>
      <c r="I44" s="12">
        <v>8</v>
      </c>
      <c r="J44" s="12">
        <v>0</v>
      </c>
      <c r="K44" s="12">
        <v>0</v>
      </c>
      <c r="L44" s="12">
        <v>0</v>
      </c>
      <c r="M44" s="12">
        <v>0</v>
      </c>
      <c r="N44" s="12">
        <v>1</v>
      </c>
      <c r="O44" s="12">
        <v>0</v>
      </c>
      <c r="P44" s="22">
        <v>4</v>
      </c>
    </row>
    <row r="45" spans="1:16" x14ac:dyDescent="0.3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1" x14ac:dyDescent="0.35">
      <c r="A46" s="27" t="s">
        <v>393</v>
      </c>
      <c r="B46" s="27" t="s">
        <v>394</v>
      </c>
      <c r="C46" s="12">
        <v>1</v>
      </c>
      <c r="D46" s="12">
        <v>1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1" x14ac:dyDescent="0.3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5">
      <c r="A48" s="27" t="s">
        <v>397</v>
      </c>
      <c r="B48" s="27" t="s">
        <v>398</v>
      </c>
      <c r="C48" s="12">
        <v>2</v>
      </c>
      <c r="D48" s="12">
        <v>2</v>
      </c>
      <c r="E48" s="28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35">
      <c r="A49" s="27" t="s">
        <v>399</v>
      </c>
      <c r="B49" s="27" t="s">
        <v>400</v>
      </c>
      <c r="C49" s="12">
        <v>1</v>
      </c>
      <c r="D49" s="12">
        <v>0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5">
      <c r="A50" s="199" t="s">
        <v>401</v>
      </c>
      <c r="B50" s="200"/>
      <c r="C50" s="24">
        <v>80</v>
      </c>
      <c r="D50" s="24">
        <v>66</v>
      </c>
      <c r="E50" s="25">
        <v>0.21212121212121199</v>
      </c>
      <c r="F50" s="24">
        <v>0</v>
      </c>
      <c r="G50" s="24">
        <v>0</v>
      </c>
      <c r="H50" s="24">
        <v>16</v>
      </c>
      <c r="I50" s="24">
        <v>9</v>
      </c>
      <c r="J50" s="24">
        <v>10</v>
      </c>
      <c r="K50" s="24">
        <v>3</v>
      </c>
      <c r="L50" s="24">
        <v>0</v>
      </c>
      <c r="M50" s="24">
        <v>0</v>
      </c>
      <c r="N50" s="24">
        <v>1</v>
      </c>
      <c r="O50" s="24">
        <v>1</v>
      </c>
      <c r="P50" s="26">
        <v>14</v>
      </c>
    </row>
    <row r="51" spans="1:16" x14ac:dyDescent="0.35">
      <c r="A51" s="27" t="s">
        <v>402</v>
      </c>
      <c r="B51" s="27" t="s">
        <v>403</v>
      </c>
      <c r="C51" s="12">
        <v>50</v>
      </c>
      <c r="D51" s="12">
        <v>40</v>
      </c>
      <c r="E51" s="28">
        <v>0.25</v>
      </c>
      <c r="F51" s="12">
        <v>0</v>
      </c>
      <c r="G51" s="12">
        <v>0</v>
      </c>
      <c r="H51" s="12">
        <v>9</v>
      </c>
      <c r="I51" s="12">
        <v>6</v>
      </c>
      <c r="J51" s="12">
        <v>5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2">
        <v>2</v>
      </c>
    </row>
    <row r="52" spans="1:16" x14ac:dyDescent="0.35">
      <c r="A52" s="27" t="s">
        <v>404</v>
      </c>
      <c r="B52" s="27" t="s">
        <v>405</v>
      </c>
      <c r="C52" s="12">
        <v>0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35">
      <c r="A53" s="27" t="s">
        <v>406</v>
      </c>
      <c r="B53" s="27" t="s">
        <v>407</v>
      </c>
      <c r="C53" s="12">
        <v>8</v>
      </c>
      <c r="D53" s="12">
        <v>2</v>
      </c>
      <c r="E53" s="28">
        <v>3</v>
      </c>
      <c r="F53" s="12">
        <v>0</v>
      </c>
      <c r="G53" s="12">
        <v>0</v>
      </c>
      <c r="H53" s="12">
        <v>0</v>
      </c>
      <c r="I53" s="12">
        <v>1</v>
      </c>
      <c r="J53" s="12">
        <v>3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4</v>
      </c>
    </row>
    <row r="54" spans="1:16" x14ac:dyDescent="0.35">
      <c r="A54" s="27" t="s">
        <v>408</v>
      </c>
      <c r="B54" s="27" t="s">
        <v>409</v>
      </c>
      <c r="C54" s="12">
        <v>0</v>
      </c>
      <c r="D54" s="12">
        <v>1</v>
      </c>
      <c r="E54" s="28">
        <v>-1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3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1</v>
      </c>
    </row>
    <row r="56" spans="1:16" x14ac:dyDescent="0.35">
      <c r="A56" s="27" t="s">
        <v>412</v>
      </c>
      <c r="B56" s="27" t="s">
        <v>413</v>
      </c>
      <c r="C56" s="12">
        <v>2</v>
      </c>
      <c r="D56" s="12">
        <v>4</v>
      </c>
      <c r="E56" s="28">
        <v>-0.5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22">
        <v>0</v>
      </c>
    </row>
    <row r="57" spans="1:16" ht="21" x14ac:dyDescent="0.35">
      <c r="A57" s="27" t="s">
        <v>414</v>
      </c>
      <c r="B57" s="27" t="s">
        <v>415</v>
      </c>
      <c r="C57" s="12">
        <v>1</v>
      </c>
      <c r="D57" s="12">
        <v>2</v>
      </c>
      <c r="E57" s="28">
        <v>-0.5</v>
      </c>
      <c r="F57" s="12">
        <v>0</v>
      </c>
      <c r="G57" s="12">
        <v>0</v>
      </c>
      <c r="H57" s="12">
        <v>0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1</v>
      </c>
    </row>
    <row r="58" spans="1:16" ht="21" x14ac:dyDescent="0.35">
      <c r="A58" s="27" t="s">
        <v>416</v>
      </c>
      <c r="B58" s="27" t="s">
        <v>417</v>
      </c>
      <c r="C58" s="12">
        <v>0</v>
      </c>
      <c r="D58" s="12">
        <v>2</v>
      </c>
      <c r="E58" s="28">
        <v>-1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1" x14ac:dyDescent="0.35">
      <c r="A59" s="27" t="s">
        <v>418</v>
      </c>
      <c r="B59" s="27" t="s">
        <v>419</v>
      </c>
      <c r="C59" s="12">
        <v>0</v>
      </c>
      <c r="D59" s="12">
        <v>0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1" x14ac:dyDescent="0.35">
      <c r="A60" s="27" t="s">
        <v>420</v>
      </c>
      <c r="B60" s="27" t="s">
        <v>421</v>
      </c>
      <c r="C60" s="12">
        <v>0</v>
      </c>
      <c r="D60" s="12">
        <v>1</v>
      </c>
      <c r="E60" s="28">
        <v>-1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21" x14ac:dyDescent="0.35">
      <c r="A61" s="27" t="s">
        <v>422</v>
      </c>
      <c r="B61" s="27" t="s">
        <v>423</v>
      </c>
      <c r="C61" s="12">
        <v>4</v>
      </c>
      <c r="D61" s="12">
        <v>2</v>
      </c>
      <c r="E61" s="28">
        <v>1</v>
      </c>
      <c r="F61" s="12">
        <v>0</v>
      </c>
      <c r="G61" s="12">
        <v>0</v>
      </c>
      <c r="H61" s="12">
        <v>1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1</v>
      </c>
    </row>
    <row r="62" spans="1:16" x14ac:dyDescent="0.35">
      <c r="A62" s="27" t="s">
        <v>424</v>
      </c>
      <c r="B62" s="27" t="s">
        <v>425</v>
      </c>
      <c r="C62" s="12">
        <v>3</v>
      </c>
      <c r="D62" s="12">
        <v>2</v>
      </c>
      <c r="E62" s="28">
        <v>0.5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1</v>
      </c>
    </row>
    <row r="63" spans="1:16" ht="21" x14ac:dyDescent="0.35">
      <c r="A63" s="27" t="s">
        <v>426</v>
      </c>
      <c r="B63" s="27" t="s">
        <v>427</v>
      </c>
      <c r="C63" s="12">
        <v>2</v>
      </c>
      <c r="D63" s="12">
        <v>1</v>
      </c>
      <c r="E63" s="28">
        <v>1</v>
      </c>
      <c r="F63" s="12">
        <v>0</v>
      </c>
      <c r="G63" s="12">
        <v>0</v>
      </c>
      <c r="H63" s="12">
        <v>1</v>
      </c>
      <c r="I63" s="12">
        <v>1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2">
        <v>3</v>
      </c>
    </row>
    <row r="64" spans="1:16" ht="21" x14ac:dyDescent="0.35">
      <c r="A64" s="27" t="s">
        <v>428</v>
      </c>
      <c r="B64" s="27" t="s">
        <v>429</v>
      </c>
      <c r="C64" s="12">
        <v>9</v>
      </c>
      <c r="D64" s="12">
        <v>8</v>
      </c>
      <c r="E64" s="28">
        <v>0.125</v>
      </c>
      <c r="F64" s="12">
        <v>0</v>
      </c>
      <c r="G64" s="12">
        <v>0</v>
      </c>
      <c r="H64" s="12">
        <v>2</v>
      </c>
      <c r="I64" s="12">
        <v>0</v>
      </c>
      <c r="J64" s="12">
        <v>2</v>
      </c>
      <c r="K64" s="12">
        <v>3</v>
      </c>
      <c r="L64" s="12">
        <v>0</v>
      </c>
      <c r="M64" s="12">
        <v>0</v>
      </c>
      <c r="N64" s="12">
        <v>0</v>
      </c>
      <c r="O64" s="12">
        <v>1</v>
      </c>
      <c r="P64" s="22">
        <v>0</v>
      </c>
    </row>
    <row r="65" spans="1:16" ht="21" x14ac:dyDescent="0.35">
      <c r="A65" s="27" t="s">
        <v>430</v>
      </c>
      <c r="B65" s="27" t="s">
        <v>431</v>
      </c>
      <c r="C65" s="12">
        <v>0</v>
      </c>
      <c r="D65" s="12">
        <v>1</v>
      </c>
      <c r="E65" s="28">
        <v>-1</v>
      </c>
      <c r="F65" s="12">
        <v>0</v>
      </c>
      <c r="G65" s="12">
        <v>0</v>
      </c>
      <c r="H65" s="12">
        <v>3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1.5" x14ac:dyDescent="0.3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1</v>
      </c>
    </row>
    <row r="67" spans="1:16" ht="21" x14ac:dyDescent="0.35">
      <c r="A67" s="27" t="s">
        <v>434</v>
      </c>
      <c r="B67" s="27" t="s">
        <v>435</v>
      </c>
      <c r="C67" s="12">
        <v>1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21" x14ac:dyDescent="0.3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21" x14ac:dyDescent="0.3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1" x14ac:dyDescent="0.3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1" x14ac:dyDescent="0.3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35">
      <c r="A72" s="199" t="s">
        <v>444</v>
      </c>
      <c r="B72" s="200"/>
      <c r="C72" s="24">
        <v>4</v>
      </c>
      <c r="D72" s="24">
        <v>1</v>
      </c>
      <c r="E72" s="25">
        <v>3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35">
      <c r="A73" s="27" t="s">
        <v>445</v>
      </c>
      <c r="B73" s="27" t="s">
        <v>446</v>
      </c>
      <c r="C73" s="12">
        <v>4</v>
      </c>
      <c r="D73" s="12">
        <v>1</v>
      </c>
      <c r="E73" s="28">
        <v>3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35">
      <c r="A74" s="199" t="s">
        <v>447</v>
      </c>
      <c r="B74" s="200"/>
      <c r="C74" s="24">
        <v>30</v>
      </c>
      <c r="D74" s="24">
        <v>16</v>
      </c>
      <c r="E74" s="25">
        <v>0.875</v>
      </c>
      <c r="F74" s="24">
        <v>0</v>
      </c>
      <c r="G74" s="24">
        <v>0</v>
      </c>
      <c r="H74" s="24">
        <v>6</v>
      </c>
      <c r="I74" s="24">
        <v>3</v>
      </c>
      <c r="J74" s="24">
        <v>1</v>
      </c>
      <c r="K74" s="24">
        <v>0</v>
      </c>
      <c r="L74" s="24">
        <v>1</v>
      </c>
      <c r="M74" s="24">
        <v>0</v>
      </c>
      <c r="N74" s="24">
        <v>0</v>
      </c>
      <c r="O74" s="24">
        <v>0</v>
      </c>
      <c r="P74" s="26">
        <v>1</v>
      </c>
    </row>
    <row r="75" spans="1:16" x14ac:dyDescent="0.35">
      <c r="A75" s="27" t="s">
        <v>448</v>
      </c>
      <c r="B75" s="27" t="s">
        <v>449</v>
      </c>
      <c r="C75" s="12">
        <v>8</v>
      </c>
      <c r="D75" s="12">
        <v>6</v>
      </c>
      <c r="E75" s="28">
        <v>0.33333333333333298</v>
      </c>
      <c r="F75" s="12">
        <v>0</v>
      </c>
      <c r="G75" s="12">
        <v>0</v>
      </c>
      <c r="H75" s="12">
        <v>1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21" x14ac:dyDescent="0.35">
      <c r="A76" s="27" t="s">
        <v>450</v>
      </c>
      <c r="B76" s="27" t="s">
        <v>451</v>
      </c>
      <c r="C76" s="12">
        <v>1</v>
      </c>
      <c r="D76" s="12">
        <v>1</v>
      </c>
      <c r="E76" s="28">
        <v>0</v>
      </c>
      <c r="F76" s="12">
        <v>0</v>
      </c>
      <c r="G76" s="12">
        <v>0</v>
      </c>
      <c r="H76" s="12">
        <v>1</v>
      </c>
      <c r="I76" s="12">
        <v>0</v>
      </c>
      <c r="J76" s="12">
        <v>1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35">
      <c r="A77" s="27" t="s">
        <v>452</v>
      </c>
      <c r="B77" s="27" t="s">
        <v>453</v>
      </c>
      <c r="C77" s="12">
        <v>17</v>
      </c>
      <c r="D77" s="12">
        <v>6</v>
      </c>
      <c r="E77" s="28">
        <v>1.8333333333333299</v>
      </c>
      <c r="F77" s="12">
        <v>0</v>
      </c>
      <c r="G77" s="12">
        <v>0</v>
      </c>
      <c r="H77" s="12">
        <v>2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22">
        <v>1</v>
      </c>
    </row>
    <row r="78" spans="1:16" x14ac:dyDescent="0.35">
      <c r="A78" s="27" t="s">
        <v>454</v>
      </c>
      <c r="B78" s="27" t="s">
        <v>455</v>
      </c>
      <c r="C78" s="12">
        <v>0</v>
      </c>
      <c r="D78" s="12">
        <v>1</v>
      </c>
      <c r="E78" s="28">
        <v>-1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1" x14ac:dyDescent="0.35">
      <c r="A79" s="27" t="s">
        <v>456</v>
      </c>
      <c r="B79" s="27" t="s">
        <v>457</v>
      </c>
      <c r="C79" s="12">
        <v>4</v>
      </c>
      <c r="D79" s="12">
        <v>2</v>
      </c>
      <c r="E79" s="28">
        <v>1</v>
      </c>
      <c r="F79" s="12">
        <v>0</v>
      </c>
      <c r="G79" s="12">
        <v>0</v>
      </c>
      <c r="H79" s="12">
        <v>2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1.5" x14ac:dyDescent="0.3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1" x14ac:dyDescent="0.35">
      <c r="A81" s="27" t="s">
        <v>460</v>
      </c>
      <c r="B81" s="27" t="s">
        <v>461</v>
      </c>
      <c r="C81" s="12">
        <v>0</v>
      </c>
      <c r="D81" s="12">
        <v>0</v>
      </c>
      <c r="E81" s="28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35">
      <c r="A82" s="199" t="s">
        <v>462</v>
      </c>
      <c r="B82" s="200"/>
      <c r="C82" s="24">
        <v>45</v>
      </c>
      <c r="D82" s="24">
        <v>42</v>
      </c>
      <c r="E82" s="25">
        <v>7.1428571428571397E-2</v>
      </c>
      <c r="F82" s="24">
        <v>0</v>
      </c>
      <c r="G82" s="24">
        <v>0</v>
      </c>
      <c r="H82" s="24">
        <v>2</v>
      </c>
      <c r="I82" s="24">
        <v>1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1</v>
      </c>
    </row>
    <row r="83" spans="1:16" x14ac:dyDescent="0.35">
      <c r="A83" s="27" t="s">
        <v>463</v>
      </c>
      <c r="B83" s="27" t="s">
        <v>464</v>
      </c>
      <c r="C83" s="12">
        <v>11</v>
      </c>
      <c r="D83" s="12">
        <v>10</v>
      </c>
      <c r="E83" s="28">
        <v>0.1</v>
      </c>
      <c r="F83" s="12">
        <v>0</v>
      </c>
      <c r="G83" s="12">
        <v>0</v>
      </c>
      <c r="H83" s="12">
        <v>1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35">
      <c r="A84" s="27" t="s">
        <v>465</v>
      </c>
      <c r="B84" s="27" t="s">
        <v>466</v>
      </c>
      <c r="C84" s="12">
        <v>34</v>
      </c>
      <c r="D84" s="12">
        <v>32</v>
      </c>
      <c r="E84" s="28">
        <v>6.25E-2</v>
      </c>
      <c r="F84" s="12">
        <v>0</v>
      </c>
      <c r="G84" s="12">
        <v>0</v>
      </c>
      <c r="H84" s="12">
        <v>1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1</v>
      </c>
    </row>
    <row r="85" spans="1:16" x14ac:dyDescent="0.35">
      <c r="A85" s="199" t="s">
        <v>467</v>
      </c>
      <c r="B85" s="200"/>
      <c r="C85" s="24">
        <v>203</v>
      </c>
      <c r="D85" s="24">
        <v>99</v>
      </c>
      <c r="E85" s="25">
        <v>1.0505050505050499</v>
      </c>
      <c r="F85" s="24">
        <v>1</v>
      </c>
      <c r="G85" s="24">
        <v>0</v>
      </c>
      <c r="H85" s="24">
        <v>34</v>
      </c>
      <c r="I85" s="24">
        <v>23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11</v>
      </c>
    </row>
    <row r="86" spans="1:16" x14ac:dyDescent="0.3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1" x14ac:dyDescent="0.3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1" x14ac:dyDescent="0.35">
      <c r="A89" s="27" t="s">
        <v>474</v>
      </c>
      <c r="B89" s="27" t="s">
        <v>475</v>
      </c>
      <c r="C89" s="12">
        <v>146</v>
      </c>
      <c r="D89" s="12">
        <v>33</v>
      </c>
      <c r="E89" s="28">
        <v>3.4242424242424199</v>
      </c>
      <c r="F89" s="12">
        <v>1</v>
      </c>
      <c r="G89" s="12">
        <v>0</v>
      </c>
      <c r="H89" s="12">
        <v>4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1" x14ac:dyDescent="0.35">
      <c r="A90" s="27" t="s">
        <v>476</v>
      </c>
      <c r="B90" s="27" t="s">
        <v>477</v>
      </c>
      <c r="C90" s="12">
        <v>1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5">
      <c r="A91" s="27" t="s">
        <v>478</v>
      </c>
      <c r="B91" s="27" t="s">
        <v>479</v>
      </c>
      <c r="C91" s="12">
        <v>2</v>
      </c>
      <c r="D91" s="12">
        <v>2</v>
      </c>
      <c r="E91" s="28">
        <v>0</v>
      </c>
      <c r="F91" s="12">
        <v>0</v>
      </c>
      <c r="G91" s="12">
        <v>0</v>
      </c>
      <c r="H91" s="12">
        <v>1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35">
      <c r="A92" s="27" t="s">
        <v>480</v>
      </c>
      <c r="B92" s="27" t="s">
        <v>481</v>
      </c>
      <c r="C92" s="12">
        <v>10</v>
      </c>
      <c r="D92" s="12">
        <v>12</v>
      </c>
      <c r="E92" s="28">
        <v>-0.16666666666666699</v>
      </c>
      <c r="F92" s="12">
        <v>0</v>
      </c>
      <c r="G92" s="12">
        <v>0</v>
      </c>
      <c r="H92" s="12">
        <v>5</v>
      </c>
      <c r="I92" s="12">
        <v>8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5</v>
      </c>
    </row>
    <row r="93" spans="1:16" x14ac:dyDescent="0.35">
      <c r="A93" s="27" t="s">
        <v>482</v>
      </c>
      <c r="B93" s="27" t="s">
        <v>483</v>
      </c>
      <c r="C93" s="12">
        <v>2</v>
      </c>
      <c r="D93" s="12">
        <v>0</v>
      </c>
      <c r="E93" s="28">
        <v>0</v>
      </c>
      <c r="F93" s="12">
        <v>0</v>
      </c>
      <c r="G93" s="12">
        <v>0</v>
      </c>
      <c r="H93" s="12">
        <v>0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35">
      <c r="A94" s="27" t="s">
        <v>484</v>
      </c>
      <c r="B94" s="27" t="s">
        <v>485</v>
      </c>
      <c r="C94" s="12">
        <v>42</v>
      </c>
      <c r="D94" s="12">
        <v>50</v>
      </c>
      <c r="E94" s="28">
        <v>-0.16</v>
      </c>
      <c r="F94" s="12">
        <v>0</v>
      </c>
      <c r="G94" s="12">
        <v>0</v>
      </c>
      <c r="H94" s="12">
        <v>24</v>
      </c>
      <c r="I94" s="12">
        <v>13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6</v>
      </c>
    </row>
    <row r="95" spans="1:16" ht="21" x14ac:dyDescent="0.3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1" x14ac:dyDescent="0.35">
      <c r="A96" s="27" t="s">
        <v>488</v>
      </c>
      <c r="B96" s="27" t="s">
        <v>489</v>
      </c>
      <c r="C96" s="12">
        <v>0</v>
      </c>
      <c r="D96" s="12">
        <v>2</v>
      </c>
      <c r="E96" s="28">
        <v>-1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5">
      <c r="A97" s="199" t="s">
        <v>490</v>
      </c>
      <c r="B97" s="200"/>
      <c r="C97" s="24">
        <v>1221</v>
      </c>
      <c r="D97" s="24">
        <v>985</v>
      </c>
      <c r="E97" s="25">
        <v>0.23959390862944199</v>
      </c>
      <c r="F97" s="24">
        <v>21</v>
      </c>
      <c r="G97" s="24">
        <v>8</v>
      </c>
      <c r="H97" s="24">
        <v>206</v>
      </c>
      <c r="I97" s="24">
        <v>120</v>
      </c>
      <c r="J97" s="24">
        <v>0</v>
      </c>
      <c r="K97" s="24">
        <v>0</v>
      </c>
      <c r="L97" s="24">
        <v>0</v>
      </c>
      <c r="M97" s="24">
        <v>0</v>
      </c>
      <c r="N97" s="24">
        <v>1</v>
      </c>
      <c r="O97" s="24">
        <v>8</v>
      </c>
      <c r="P97" s="26">
        <v>105</v>
      </c>
    </row>
    <row r="98" spans="1:16" x14ac:dyDescent="0.35">
      <c r="A98" s="27" t="s">
        <v>491</v>
      </c>
      <c r="B98" s="27" t="s">
        <v>492</v>
      </c>
      <c r="C98" s="12">
        <v>170</v>
      </c>
      <c r="D98" s="12">
        <v>122</v>
      </c>
      <c r="E98" s="28">
        <v>0.39344262295082</v>
      </c>
      <c r="F98" s="12">
        <v>8</v>
      </c>
      <c r="G98" s="12">
        <v>2</v>
      </c>
      <c r="H98" s="12">
        <v>32</v>
      </c>
      <c r="I98" s="12">
        <v>11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15</v>
      </c>
    </row>
    <row r="99" spans="1:16" x14ac:dyDescent="0.35">
      <c r="A99" s="27" t="s">
        <v>493</v>
      </c>
      <c r="B99" s="27" t="s">
        <v>494</v>
      </c>
      <c r="C99" s="12">
        <v>151</v>
      </c>
      <c r="D99" s="12">
        <v>102</v>
      </c>
      <c r="E99" s="28">
        <v>0.480392156862745</v>
      </c>
      <c r="F99" s="12">
        <v>3</v>
      </c>
      <c r="G99" s="12">
        <v>1</v>
      </c>
      <c r="H99" s="12">
        <v>52</v>
      </c>
      <c r="I99" s="12">
        <v>16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23</v>
      </c>
    </row>
    <row r="100" spans="1:16" ht="21" x14ac:dyDescent="0.35">
      <c r="A100" s="27" t="s">
        <v>495</v>
      </c>
      <c r="B100" s="27" t="s">
        <v>496</v>
      </c>
      <c r="C100" s="12">
        <v>3</v>
      </c>
      <c r="D100" s="12">
        <v>15</v>
      </c>
      <c r="E100" s="28">
        <v>-0.8</v>
      </c>
      <c r="F100" s="12">
        <v>1</v>
      </c>
      <c r="G100" s="12">
        <v>1</v>
      </c>
      <c r="H100" s="12">
        <v>1</v>
      </c>
      <c r="I100" s="12">
        <v>14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8</v>
      </c>
    </row>
    <row r="101" spans="1:16" x14ac:dyDescent="0.35">
      <c r="A101" s="27" t="s">
        <v>497</v>
      </c>
      <c r="B101" s="27" t="s">
        <v>498</v>
      </c>
      <c r="C101" s="12">
        <v>34</v>
      </c>
      <c r="D101" s="12">
        <v>14</v>
      </c>
      <c r="E101" s="28">
        <v>1.4285714285714299</v>
      </c>
      <c r="F101" s="12">
        <v>2</v>
      </c>
      <c r="G101" s="12">
        <v>0</v>
      </c>
      <c r="H101" s="12">
        <v>11</v>
      </c>
      <c r="I101" s="12">
        <v>9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8</v>
      </c>
      <c r="P101" s="22">
        <v>4</v>
      </c>
    </row>
    <row r="102" spans="1:16" x14ac:dyDescent="0.35">
      <c r="A102" s="27" t="s">
        <v>499</v>
      </c>
      <c r="B102" s="27" t="s">
        <v>500</v>
      </c>
      <c r="C102" s="12">
        <v>8</v>
      </c>
      <c r="D102" s="12">
        <v>9</v>
      </c>
      <c r="E102" s="28">
        <v>-0.11111111111111099</v>
      </c>
      <c r="F102" s="12">
        <v>0</v>
      </c>
      <c r="G102" s="12">
        <v>0</v>
      </c>
      <c r="H102" s="12">
        <v>4</v>
      </c>
      <c r="I102" s="12">
        <v>2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x14ac:dyDescent="0.35">
      <c r="A103" s="27" t="s">
        <v>501</v>
      </c>
      <c r="B103" s="27" t="s">
        <v>502</v>
      </c>
      <c r="C103" s="12">
        <v>23</v>
      </c>
      <c r="D103" s="12">
        <v>16</v>
      </c>
      <c r="E103" s="28">
        <v>0.4375</v>
      </c>
      <c r="F103" s="12">
        <v>2</v>
      </c>
      <c r="G103" s="12">
        <v>1</v>
      </c>
      <c r="H103" s="12">
        <v>2</v>
      </c>
      <c r="I103" s="12">
        <v>1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1</v>
      </c>
    </row>
    <row r="104" spans="1:16" x14ac:dyDescent="0.35">
      <c r="A104" s="27" t="s">
        <v>503</v>
      </c>
      <c r="B104" s="27" t="s">
        <v>504</v>
      </c>
      <c r="C104" s="12">
        <v>34</v>
      </c>
      <c r="D104" s="12">
        <v>10</v>
      </c>
      <c r="E104" s="28">
        <v>2.4</v>
      </c>
      <c r="F104" s="12">
        <v>0</v>
      </c>
      <c r="G104" s="12">
        <v>0</v>
      </c>
      <c r="H104" s="12">
        <v>3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35">
      <c r="A105" s="27" t="s">
        <v>505</v>
      </c>
      <c r="B105" s="27" t="s">
        <v>506</v>
      </c>
      <c r="C105" s="12">
        <v>464</v>
      </c>
      <c r="D105" s="12">
        <v>415</v>
      </c>
      <c r="E105" s="28">
        <v>0.118072289156627</v>
      </c>
      <c r="F105" s="12">
        <v>3</v>
      </c>
      <c r="G105" s="12">
        <v>1</v>
      </c>
      <c r="H105" s="12">
        <v>72</v>
      </c>
      <c r="I105" s="12">
        <v>45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2">
        <v>26</v>
      </c>
    </row>
    <row r="106" spans="1:16" ht="21" x14ac:dyDescent="0.35">
      <c r="A106" s="27" t="s">
        <v>507</v>
      </c>
      <c r="B106" s="27" t="s">
        <v>508</v>
      </c>
      <c r="C106" s="12">
        <v>74</v>
      </c>
      <c r="D106" s="12">
        <v>65</v>
      </c>
      <c r="E106" s="28">
        <v>0.138461538461538</v>
      </c>
      <c r="F106" s="12">
        <v>0</v>
      </c>
      <c r="G106" s="12">
        <v>1</v>
      </c>
      <c r="H106" s="12">
        <v>9</v>
      </c>
      <c r="I106" s="12">
        <v>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2">
        <v>6</v>
      </c>
    </row>
    <row r="107" spans="1:16" ht="21" x14ac:dyDescent="0.35">
      <c r="A107" s="27" t="s">
        <v>509</v>
      </c>
      <c r="B107" s="27" t="s">
        <v>510</v>
      </c>
      <c r="C107" s="12">
        <v>5</v>
      </c>
      <c r="D107" s="12">
        <v>5</v>
      </c>
      <c r="E107" s="28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2</v>
      </c>
    </row>
    <row r="108" spans="1:16" x14ac:dyDescent="0.35">
      <c r="A108" s="27" t="s">
        <v>511</v>
      </c>
      <c r="B108" s="27" t="s">
        <v>512</v>
      </c>
      <c r="C108" s="12">
        <v>2</v>
      </c>
      <c r="D108" s="12">
        <v>2</v>
      </c>
      <c r="E108" s="28">
        <v>0</v>
      </c>
      <c r="F108" s="12">
        <v>0</v>
      </c>
      <c r="G108" s="12">
        <v>0</v>
      </c>
      <c r="H108" s="12">
        <v>0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0</v>
      </c>
    </row>
    <row r="109" spans="1:16" x14ac:dyDescent="0.35">
      <c r="A109" s="27" t="s">
        <v>513</v>
      </c>
      <c r="B109" s="27" t="s">
        <v>514</v>
      </c>
      <c r="C109" s="12">
        <v>0</v>
      </c>
      <c r="D109" s="12">
        <v>1</v>
      </c>
      <c r="E109" s="28">
        <v>-1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1" x14ac:dyDescent="0.3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5">
      <c r="A111" s="27" t="s">
        <v>517</v>
      </c>
      <c r="B111" s="27" t="s">
        <v>518</v>
      </c>
      <c r="C111" s="12">
        <v>232</v>
      </c>
      <c r="D111" s="12">
        <v>195</v>
      </c>
      <c r="E111" s="28">
        <v>0.18974358974359001</v>
      </c>
      <c r="F111" s="12">
        <v>2</v>
      </c>
      <c r="G111" s="12">
        <v>1</v>
      </c>
      <c r="H111" s="12">
        <v>20</v>
      </c>
      <c r="I111" s="12">
        <v>9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15</v>
      </c>
    </row>
    <row r="112" spans="1:16" ht="21" x14ac:dyDescent="0.3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5">
      <c r="A113" s="27" t="s">
        <v>521</v>
      </c>
      <c r="B113" s="27" t="s">
        <v>522</v>
      </c>
      <c r="C113" s="12">
        <v>1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5">
      <c r="A114" s="27" t="s">
        <v>523</v>
      </c>
      <c r="B114" s="27" t="s">
        <v>524</v>
      </c>
      <c r="C114" s="12">
        <v>11</v>
      </c>
      <c r="D114" s="12">
        <v>7</v>
      </c>
      <c r="E114" s="28">
        <v>0.57142857142857095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1</v>
      </c>
    </row>
    <row r="115" spans="1:16" ht="21" x14ac:dyDescent="0.35">
      <c r="A115" s="27" t="s">
        <v>525</v>
      </c>
      <c r="B115" s="27" t="s">
        <v>526</v>
      </c>
      <c r="C115" s="12">
        <v>0</v>
      </c>
      <c r="D115" s="12">
        <v>0</v>
      </c>
      <c r="E115" s="28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1" x14ac:dyDescent="0.35">
      <c r="A116" s="27" t="s">
        <v>527</v>
      </c>
      <c r="B116" s="27" t="s">
        <v>528</v>
      </c>
      <c r="C116" s="12">
        <v>1</v>
      </c>
      <c r="D116" s="12">
        <v>0</v>
      </c>
      <c r="E116" s="28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1" x14ac:dyDescent="0.3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1" x14ac:dyDescent="0.35">
      <c r="A118" s="27" t="s">
        <v>531</v>
      </c>
      <c r="B118" s="27" t="s">
        <v>532</v>
      </c>
      <c r="C118" s="12">
        <v>2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1" x14ac:dyDescent="0.3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5">
      <c r="A120" s="27" t="s">
        <v>535</v>
      </c>
      <c r="B120" s="27" t="s">
        <v>536</v>
      </c>
      <c r="C120" s="12">
        <v>0</v>
      </c>
      <c r="D120" s="12">
        <v>0</v>
      </c>
      <c r="E120" s="28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x14ac:dyDescent="0.35">
      <c r="A121" s="27" t="s">
        <v>537</v>
      </c>
      <c r="B121" s="27" t="s">
        <v>538</v>
      </c>
      <c r="C121" s="12">
        <v>2</v>
      </c>
      <c r="D121" s="12">
        <v>1</v>
      </c>
      <c r="E121" s="28">
        <v>1</v>
      </c>
      <c r="F121" s="12">
        <v>0</v>
      </c>
      <c r="G121" s="12">
        <v>0</v>
      </c>
      <c r="H121" s="12">
        <v>0</v>
      </c>
      <c r="I121" s="12">
        <v>1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4</v>
      </c>
    </row>
    <row r="122" spans="1:16" x14ac:dyDescent="0.35">
      <c r="A122" s="27" t="s">
        <v>539</v>
      </c>
      <c r="B122" s="27" t="s">
        <v>540</v>
      </c>
      <c r="C122" s="12">
        <v>2</v>
      </c>
      <c r="D122" s="12">
        <v>4</v>
      </c>
      <c r="E122" s="28">
        <v>-0.5</v>
      </c>
      <c r="F122" s="12">
        <v>0</v>
      </c>
      <c r="G122" s="12">
        <v>0</v>
      </c>
      <c r="H122" s="12">
        <v>0</v>
      </c>
      <c r="I122" s="12">
        <v>2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35">
      <c r="A123" s="27" t="s">
        <v>541</v>
      </c>
      <c r="B123" s="27" t="s">
        <v>542</v>
      </c>
      <c r="C123" s="12">
        <v>0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x14ac:dyDescent="0.3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5">
      <c r="A126" s="27" t="s">
        <v>547</v>
      </c>
      <c r="B126" s="27" t="s">
        <v>548</v>
      </c>
      <c r="C126" s="12">
        <v>2</v>
      </c>
      <c r="D126" s="12">
        <v>2</v>
      </c>
      <c r="E126" s="28">
        <v>0</v>
      </c>
      <c r="F126" s="12">
        <v>0</v>
      </c>
      <c r="G126" s="12">
        <v>0</v>
      </c>
      <c r="H126" s="12">
        <v>0</v>
      </c>
      <c r="I126" s="12">
        <v>2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1" x14ac:dyDescent="0.3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1" x14ac:dyDescent="0.3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1" x14ac:dyDescent="0.3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1" x14ac:dyDescent="0.3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35">
      <c r="A131" s="199" t="s">
        <v>557</v>
      </c>
      <c r="B131" s="200"/>
      <c r="C131" s="24">
        <v>0</v>
      </c>
      <c r="D131" s="24">
        <v>0</v>
      </c>
      <c r="E131" s="25">
        <v>0</v>
      </c>
      <c r="F131" s="24">
        <v>0</v>
      </c>
      <c r="G131" s="24">
        <v>0</v>
      </c>
      <c r="H131" s="24">
        <v>0</v>
      </c>
      <c r="I131" s="24">
        <v>1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6">
        <v>0</v>
      </c>
    </row>
    <row r="132" spans="1:16" x14ac:dyDescent="0.35">
      <c r="A132" s="27" t="s">
        <v>558</v>
      </c>
      <c r="B132" s="27" t="s">
        <v>559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3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5">
      <c r="A134" s="27" t="s">
        <v>562</v>
      </c>
      <c r="B134" s="27" t="s">
        <v>563</v>
      </c>
      <c r="C134" s="12">
        <v>0</v>
      </c>
      <c r="D134" s="12">
        <v>0</v>
      </c>
      <c r="E134" s="28">
        <v>0</v>
      </c>
      <c r="F134" s="12">
        <v>0</v>
      </c>
      <c r="G134" s="12">
        <v>0</v>
      </c>
      <c r="H134" s="12">
        <v>0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35">
      <c r="A135" s="27" t="s">
        <v>564</v>
      </c>
      <c r="B135" s="27" t="s">
        <v>565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3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5">
      <c r="A137" s="199" t="s">
        <v>568</v>
      </c>
      <c r="B137" s="200"/>
      <c r="C137" s="24">
        <v>14</v>
      </c>
      <c r="D137" s="24">
        <v>166</v>
      </c>
      <c r="E137" s="25">
        <v>-0.91566265060241003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0</v>
      </c>
    </row>
    <row r="138" spans="1:16" ht="21" x14ac:dyDescent="0.35">
      <c r="A138" s="27" t="s">
        <v>569</v>
      </c>
      <c r="B138" s="27" t="s">
        <v>570</v>
      </c>
      <c r="C138" s="12">
        <v>2</v>
      </c>
      <c r="D138" s="12">
        <v>3</v>
      </c>
      <c r="E138" s="28">
        <v>-0.33333333333333298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3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3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1" x14ac:dyDescent="0.35">
      <c r="A141" s="27" t="s">
        <v>575</v>
      </c>
      <c r="B141" s="27" t="s">
        <v>576</v>
      </c>
      <c r="C141" s="12">
        <v>2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1" x14ac:dyDescent="0.35">
      <c r="A142" s="27" t="s">
        <v>577</v>
      </c>
      <c r="B142" s="27" t="s">
        <v>578</v>
      </c>
      <c r="C142" s="12">
        <v>6</v>
      </c>
      <c r="D142" s="12">
        <v>163</v>
      </c>
      <c r="E142" s="28">
        <v>-0.96319018404907997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1" x14ac:dyDescent="0.35">
      <c r="A143" s="27" t="s">
        <v>579</v>
      </c>
      <c r="B143" s="27" t="s">
        <v>580</v>
      </c>
      <c r="C143" s="12">
        <v>4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35">
      <c r="A144" s="199" t="s">
        <v>581</v>
      </c>
      <c r="B144" s="200"/>
      <c r="C144" s="24">
        <v>6</v>
      </c>
      <c r="D144" s="24">
        <v>0</v>
      </c>
      <c r="E144" s="25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1</v>
      </c>
      <c r="L144" s="24">
        <v>0</v>
      </c>
      <c r="M144" s="24">
        <v>0</v>
      </c>
      <c r="N144" s="24">
        <v>1</v>
      </c>
      <c r="O144" s="24">
        <v>0</v>
      </c>
      <c r="P144" s="26">
        <v>0</v>
      </c>
    </row>
    <row r="145" spans="1:16" ht="21" x14ac:dyDescent="0.35">
      <c r="A145" s="27" t="s">
        <v>582</v>
      </c>
      <c r="B145" s="27" t="s">
        <v>583</v>
      </c>
      <c r="C145" s="12">
        <v>6</v>
      </c>
      <c r="D145" s="12">
        <v>0</v>
      </c>
      <c r="E145" s="28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1</v>
      </c>
      <c r="O145" s="12">
        <v>0</v>
      </c>
      <c r="P145" s="22">
        <v>0</v>
      </c>
    </row>
    <row r="146" spans="1:16" ht="21" x14ac:dyDescent="0.3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1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35">
      <c r="A147" s="199" t="s">
        <v>586</v>
      </c>
      <c r="B147" s="200"/>
      <c r="C147" s="24">
        <v>70</v>
      </c>
      <c r="D147" s="24">
        <v>27</v>
      </c>
      <c r="E147" s="25">
        <v>1.5925925925925899</v>
      </c>
      <c r="F147" s="24">
        <v>0</v>
      </c>
      <c r="G147" s="24">
        <v>0</v>
      </c>
      <c r="H147" s="24">
        <v>12</v>
      </c>
      <c r="I147" s="24">
        <v>12</v>
      </c>
      <c r="J147" s="24">
        <v>0</v>
      </c>
      <c r="K147" s="24">
        <v>0</v>
      </c>
      <c r="L147" s="24">
        <v>0</v>
      </c>
      <c r="M147" s="24">
        <v>0</v>
      </c>
      <c r="N147" s="24">
        <v>9</v>
      </c>
      <c r="O147" s="24">
        <v>0</v>
      </c>
      <c r="P147" s="26">
        <v>14</v>
      </c>
    </row>
    <row r="148" spans="1:16" x14ac:dyDescent="0.35">
      <c r="A148" s="27" t="s">
        <v>587</v>
      </c>
      <c r="B148" s="27" t="s">
        <v>588</v>
      </c>
      <c r="C148" s="12">
        <v>16</v>
      </c>
      <c r="D148" s="12">
        <v>2</v>
      </c>
      <c r="E148" s="28">
        <v>7</v>
      </c>
      <c r="F148" s="12">
        <v>0</v>
      </c>
      <c r="G148" s="12">
        <v>0</v>
      </c>
      <c r="H148" s="12">
        <v>5</v>
      </c>
      <c r="I148" s="12">
        <v>4</v>
      </c>
      <c r="J148" s="12">
        <v>0</v>
      </c>
      <c r="K148" s="12">
        <v>0</v>
      </c>
      <c r="L148" s="12">
        <v>0</v>
      </c>
      <c r="M148" s="12">
        <v>0</v>
      </c>
      <c r="N148" s="12">
        <v>4</v>
      </c>
      <c r="O148" s="12">
        <v>0</v>
      </c>
      <c r="P148" s="22">
        <v>7</v>
      </c>
    </row>
    <row r="149" spans="1:16" x14ac:dyDescent="0.35">
      <c r="A149" s="27" t="s">
        <v>589</v>
      </c>
      <c r="B149" s="27" t="s">
        <v>590</v>
      </c>
      <c r="C149" s="12">
        <v>4</v>
      </c>
      <c r="D149" s="12">
        <v>1</v>
      </c>
      <c r="E149" s="28">
        <v>3</v>
      </c>
      <c r="F149" s="12">
        <v>0</v>
      </c>
      <c r="G149" s="12">
        <v>0</v>
      </c>
      <c r="H149" s="12">
        <v>0</v>
      </c>
      <c r="I149" s="12">
        <v>4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0</v>
      </c>
    </row>
    <row r="150" spans="1:16" ht="21" x14ac:dyDescent="0.3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1" x14ac:dyDescent="0.35">
      <c r="A151" s="27" t="s">
        <v>593</v>
      </c>
      <c r="B151" s="27" t="s">
        <v>594</v>
      </c>
      <c r="C151" s="12">
        <v>19</v>
      </c>
      <c r="D151" s="12">
        <v>1</v>
      </c>
      <c r="E151" s="28">
        <v>18</v>
      </c>
      <c r="F151" s="12">
        <v>0</v>
      </c>
      <c r="G151" s="12">
        <v>0</v>
      </c>
      <c r="H151" s="12">
        <v>1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2</v>
      </c>
      <c r="O151" s="12">
        <v>0</v>
      </c>
      <c r="P151" s="22">
        <v>2</v>
      </c>
    </row>
    <row r="152" spans="1:16" ht="21" x14ac:dyDescent="0.3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35">
      <c r="A153" s="27" t="s">
        <v>597</v>
      </c>
      <c r="B153" s="27" t="s">
        <v>598</v>
      </c>
      <c r="C153" s="12">
        <v>0</v>
      </c>
      <c r="D153" s="12">
        <v>2</v>
      </c>
      <c r="E153" s="28">
        <v>-1</v>
      </c>
      <c r="F153" s="12">
        <v>0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1</v>
      </c>
    </row>
    <row r="154" spans="1:16" x14ac:dyDescent="0.35">
      <c r="A154" s="27" t="s">
        <v>599</v>
      </c>
      <c r="B154" s="27" t="s">
        <v>600</v>
      </c>
      <c r="C154" s="12">
        <v>11</v>
      </c>
      <c r="D154" s="12">
        <v>11</v>
      </c>
      <c r="E154" s="28">
        <v>0</v>
      </c>
      <c r="F154" s="12">
        <v>0</v>
      </c>
      <c r="G154" s="12">
        <v>0</v>
      </c>
      <c r="H154" s="12">
        <v>1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2">
        <v>0</v>
      </c>
    </row>
    <row r="155" spans="1:16" x14ac:dyDescent="0.35">
      <c r="A155" s="27" t="s">
        <v>601</v>
      </c>
      <c r="B155" s="27" t="s">
        <v>602</v>
      </c>
      <c r="C155" s="12">
        <v>20</v>
      </c>
      <c r="D155" s="12">
        <v>10</v>
      </c>
      <c r="E155" s="28">
        <v>1</v>
      </c>
      <c r="F155" s="12">
        <v>0</v>
      </c>
      <c r="G155" s="12">
        <v>0</v>
      </c>
      <c r="H155" s="12">
        <v>4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2">
        <v>4</v>
      </c>
    </row>
    <row r="156" spans="1:16" x14ac:dyDescent="0.35">
      <c r="A156" s="199" t="s">
        <v>603</v>
      </c>
      <c r="B156" s="200"/>
      <c r="C156" s="24">
        <v>32</v>
      </c>
      <c r="D156" s="24">
        <v>25</v>
      </c>
      <c r="E156" s="25">
        <v>0.28000000000000003</v>
      </c>
      <c r="F156" s="24">
        <v>0</v>
      </c>
      <c r="G156" s="24">
        <v>0</v>
      </c>
      <c r="H156" s="24">
        <v>3</v>
      </c>
      <c r="I156" s="24">
        <v>1</v>
      </c>
      <c r="J156" s="24">
        <v>0</v>
      </c>
      <c r="K156" s="24">
        <v>0</v>
      </c>
      <c r="L156" s="24">
        <v>0</v>
      </c>
      <c r="M156" s="24">
        <v>0</v>
      </c>
      <c r="N156" s="24">
        <v>1</v>
      </c>
      <c r="O156" s="24">
        <v>0</v>
      </c>
      <c r="P156" s="26">
        <v>0</v>
      </c>
    </row>
    <row r="157" spans="1:16" ht="21" x14ac:dyDescent="0.3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1" x14ac:dyDescent="0.3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1" x14ac:dyDescent="0.35">
      <c r="A161" s="27" t="s">
        <v>612</v>
      </c>
      <c r="B161" s="27" t="s">
        <v>613</v>
      </c>
      <c r="C161" s="12">
        <v>3</v>
      </c>
      <c r="D161" s="12">
        <v>2</v>
      </c>
      <c r="E161" s="28">
        <v>0.5</v>
      </c>
      <c r="F161" s="12">
        <v>0</v>
      </c>
      <c r="G161" s="12">
        <v>0</v>
      </c>
      <c r="H161" s="12">
        <v>2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35">
      <c r="A162" s="27" t="s">
        <v>614</v>
      </c>
      <c r="B162" s="27" t="s">
        <v>615</v>
      </c>
      <c r="C162" s="12">
        <v>19</v>
      </c>
      <c r="D162" s="12">
        <v>15</v>
      </c>
      <c r="E162" s="28">
        <v>0.266666666666667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2">
        <v>0</v>
      </c>
    </row>
    <row r="163" spans="1:16" ht="21" x14ac:dyDescent="0.35">
      <c r="A163" s="27" t="s">
        <v>616</v>
      </c>
      <c r="B163" s="27" t="s">
        <v>617</v>
      </c>
      <c r="C163" s="12">
        <v>2</v>
      </c>
      <c r="D163" s="12">
        <v>0</v>
      </c>
      <c r="E163" s="28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5">
      <c r="A164" s="27" t="s">
        <v>618</v>
      </c>
      <c r="B164" s="27" t="s">
        <v>619</v>
      </c>
      <c r="C164" s="12">
        <v>4</v>
      </c>
      <c r="D164" s="12">
        <v>5</v>
      </c>
      <c r="E164" s="28">
        <v>-0.2</v>
      </c>
      <c r="F164" s="12">
        <v>0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5">
      <c r="A165" s="27" t="s">
        <v>620</v>
      </c>
      <c r="B165" s="27" t="s">
        <v>621</v>
      </c>
      <c r="C165" s="12">
        <v>4</v>
      </c>
      <c r="D165" s="12">
        <v>3</v>
      </c>
      <c r="E165" s="28">
        <v>0.33333333333333298</v>
      </c>
      <c r="F165" s="12">
        <v>0</v>
      </c>
      <c r="G165" s="12">
        <v>0</v>
      </c>
      <c r="H165" s="12">
        <v>0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35">
      <c r="A166" s="199" t="s">
        <v>622</v>
      </c>
      <c r="B166" s="200"/>
      <c r="C166" s="24">
        <v>32</v>
      </c>
      <c r="D166" s="24">
        <v>51</v>
      </c>
      <c r="E166" s="25">
        <v>-0.37254901960784298</v>
      </c>
      <c r="F166" s="24">
        <v>0</v>
      </c>
      <c r="G166" s="24">
        <v>0</v>
      </c>
      <c r="H166" s="24">
        <v>21</v>
      </c>
      <c r="I166" s="24">
        <v>16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6">
        <v>26</v>
      </c>
    </row>
    <row r="167" spans="1:16" ht="21" x14ac:dyDescent="0.35">
      <c r="A167" s="27" t="s">
        <v>623</v>
      </c>
      <c r="B167" s="27" t="s">
        <v>624</v>
      </c>
      <c r="C167" s="12">
        <v>6</v>
      </c>
      <c r="D167" s="12">
        <v>9</v>
      </c>
      <c r="E167" s="28">
        <v>-0.33333333333333298</v>
      </c>
      <c r="F167" s="12">
        <v>0</v>
      </c>
      <c r="G167" s="12">
        <v>0</v>
      </c>
      <c r="H167" s="12">
        <v>3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1" x14ac:dyDescent="0.3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3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1</v>
      </c>
      <c r="I169" s="12">
        <v>1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1" x14ac:dyDescent="0.3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x14ac:dyDescent="0.3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1" x14ac:dyDescent="0.35">
      <c r="A173" s="27" t="s">
        <v>635</v>
      </c>
      <c r="B173" s="27" t="s">
        <v>636</v>
      </c>
      <c r="C173" s="12">
        <v>15</v>
      </c>
      <c r="D173" s="12">
        <v>19</v>
      </c>
      <c r="E173" s="28">
        <v>-0.21052631578947401</v>
      </c>
      <c r="F173" s="12">
        <v>0</v>
      </c>
      <c r="G173" s="12">
        <v>0</v>
      </c>
      <c r="H173" s="12">
        <v>7</v>
      </c>
      <c r="I173" s="12">
        <v>3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2">
        <v>10</v>
      </c>
    </row>
    <row r="174" spans="1:16" ht="21" x14ac:dyDescent="0.35">
      <c r="A174" s="27" t="s">
        <v>637</v>
      </c>
      <c r="B174" s="27" t="s">
        <v>638</v>
      </c>
      <c r="C174" s="12">
        <v>10</v>
      </c>
      <c r="D174" s="12">
        <v>20</v>
      </c>
      <c r="E174" s="28">
        <v>-0.5</v>
      </c>
      <c r="F174" s="12">
        <v>0</v>
      </c>
      <c r="G174" s="12">
        <v>0</v>
      </c>
      <c r="H174" s="12">
        <v>9</v>
      </c>
      <c r="I174" s="12">
        <v>11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13</v>
      </c>
    </row>
    <row r="175" spans="1:16" x14ac:dyDescent="0.35">
      <c r="A175" s="27" t="s">
        <v>639</v>
      </c>
      <c r="B175" s="27" t="s">
        <v>640</v>
      </c>
      <c r="C175" s="12">
        <v>1</v>
      </c>
      <c r="D175" s="12">
        <v>3</v>
      </c>
      <c r="E175" s="28">
        <v>-0.66666666666666696</v>
      </c>
      <c r="F175" s="12">
        <v>0</v>
      </c>
      <c r="G175" s="12">
        <v>0</v>
      </c>
      <c r="H175" s="12">
        <v>1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3</v>
      </c>
    </row>
    <row r="176" spans="1:16" ht="21" x14ac:dyDescent="0.3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3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35">
      <c r="A178" s="199" t="s">
        <v>645</v>
      </c>
      <c r="B178" s="200"/>
      <c r="C178" s="24">
        <v>95</v>
      </c>
      <c r="D178" s="24">
        <v>104</v>
      </c>
      <c r="E178" s="25">
        <v>-8.6538461538461495E-2</v>
      </c>
      <c r="F178" s="24">
        <v>217</v>
      </c>
      <c r="G178" s="24">
        <v>124</v>
      </c>
      <c r="H178" s="24">
        <v>40</v>
      </c>
      <c r="I178" s="24">
        <v>32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174</v>
      </c>
    </row>
    <row r="179" spans="1:16" ht="21" x14ac:dyDescent="0.35">
      <c r="A179" s="27" t="s">
        <v>646</v>
      </c>
      <c r="B179" s="27" t="s">
        <v>647</v>
      </c>
      <c r="C179" s="12">
        <v>0</v>
      </c>
      <c r="D179" s="12">
        <v>0</v>
      </c>
      <c r="E179" s="28">
        <v>0</v>
      </c>
      <c r="F179" s="12">
        <v>0</v>
      </c>
      <c r="G179" s="12">
        <v>1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1</v>
      </c>
    </row>
    <row r="180" spans="1:16" ht="21" x14ac:dyDescent="0.35">
      <c r="A180" s="27" t="s">
        <v>648</v>
      </c>
      <c r="B180" s="27" t="s">
        <v>649</v>
      </c>
      <c r="C180" s="12">
        <v>41</v>
      </c>
      <c r="D180" s="12">
        <v>48</v>
      </c>
      <c r="E180" s="28">
        <v>-0.14583333333333301</v>
      </c>
      <c r="F180" s="12">
        <v>107</v>
      </c>
      <c r="G180" s="12">
        <v>46</v>
      </c>
      <c r="H180" s="12">
        <v>16</v>
      </c>
      <c r="I180" s="12">
        <v>5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72</v>
      </c>
    </row>
    <row r="181" spans="1:16" x14ac:dyDescent="0.35">
      <c r="A181" s="27" t="s">
        <v>650</v>
      </c>
      <c r="B181" s="27" t="s">
        <v>651</v>
      </c>
      <c r="C181" s="12">
        <v>7</v>
      </c>
      <c r="D181" s="12">
        <v>8</v>
      </c>
      <c r="E181" s="28">
        <v>-0.125</v>
      </c>
      <c r="F181" s="12">
        <v>2</v>
      </c>
      <c r="G181" s="12">
        <v>0</v>
      </c>
      <c r="H181" s="12">
        <v>2</v>
      </c>
      <c r="I181" s="12">
        <v>3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3</v>
      </c>
    </row>
    <row r="182" spans="1:16" ht="21" x14ac:dyDescent="0.3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1" x14ac:dyDescent="0.35">
      <c r="A183" s="27" t="s">
        <v>654</v>
      </c>
      <c r="B183" s="27" t="s">
        <v>655</v>
      </c>
      <c r="C183" s="12">
        <v>7</v>
      </c>
      <c r="D183" s="12">
        <v>1</v>
      </c>
      <c r="E183" s="28">
        <v>6</v>
      </c>
      <c r="F183" s="12">
        <v>5</v>
      </c>
      <c r="G183" s="12">
        <v>2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</v>
      </c>
    </row>
    <row r="184" spans="1:16" x14ac:dyDescent="0.35">
      <c r="A184" s="27" t="s">
        <v>656</v>
      </c>
      <c r="B184" s="27" t="s">
        <v>657</v>
      </c>
      <c r="C184" s="12">
        <v>39</v>
      </c>
      <c r="D184" s="12">
        <v>43</v>
      </c>
      <c r="E184" s="28">
        <v>-9.3023255813953501E-2</v>
      </c>
      <c r="F184" s="12">
        <v>102</v>
      </c>
      <c r="G184" s="12">
        <v>75</v>
      </c>
      <c r="H184" s="12">
        <v>22</v>
      </c>
      <c r="I184" s="12">
        <v>23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97</v>
      </c>
    </row>
    <row r="185" spans="1:16" ht="21" x14ac:dyDescent="0.35">
      <c r="A185" s="27" t="s">
        <v>658</v>
      </c>
      <c r="B185" s="27" t="s">
        <v>659</v>
      </c>
      <c r="C185" s="12">
        <v>1</v>
      </c>
      <c r="D185" s="12">
        <v>4</v>
      </c>
      <c r="E185" s="28">
        <v>-0.75</v>
      </c>
      <c r="F185" s="12">
        <v>1</v>
      </c>
      <c r="G185" s="12">
        <v>0</v>
      </c>
      <c r="H185" s="12">
        <v>0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35">
      <c r="A186" s="199" t="s">
        <v>660</v>
      </c>
      <c r="B186" s="200"/>
      <c r="C186" s="24">
        <v>85</v>
      </c>
      <c r="D186" s="24">
        <v>59</v>
      </c>
      <c r="E186" s="25">
        <v>0.44067796610169502</v>
      </c>
      <c r="F186" s="24">
        <v>1</v>
      </c>
      <c r="G186" s="24">
        <v>1</v>
      </c>
      <c r="H186" s="24">
        <v>12</v>
      </c>
      <c r="I186" s="24">
        <v>6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6">
        <v>4</v>
      </c>
    </row>
    <row r="187" spans="1:16" x14ac:dyDescent="0.35">
      <c r="A187" s="27" t="s">
        <v>661</v>
      </c>
      <c r="B187" s="27" t="s">
        <v>662</v>
      </c>
      <c r="C187" s="12">
        <v>1</v>
      </c>
      <c r="D187" s="12">
        <v>0</v>
      </c>
      <c r="E187" s="28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x14ac:dyDescent="0.3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x14ac:dyDescent="0.35">
      <c r="A189" s="27" t="s">
        <v>665</v>
      </c>
      <c r="B189" s="27" t="s">
        <v>666</v>
      </c>
      <c r="C189" s="12">
        <v>28</v>
      </c>
      <c r="D189" s="12">
        <v>19</v>
      </c>
      <c r="E189" s="28">
        <v>0.47368421052631599</v>
      </c>
      <c r="F189" s="12">
        <v>1</v>
      </c>
      <c r="G189" s="12">
        <v>1</v>
      </c>
      <c r="H189" s="12">
        <v>5</v>
      </c>
      <c r="I189" s="12">
        <v>2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3</v>
      </c>
    </row>
    <row r="190" spans="1:16" ht="21" x14ac:dyDescent="0.35">
      <c r="A190" s="27" t="s">
        <v>667</v>
      </c>
      <c r="B190" s="27" t="s">
        <v>668</v>
      </c>
      <c r="C190" s="12">
        <v>0</v>
      </c>
      <c r="D190" s="12">
        <v>1</v>
      </c>
      <c r="E190" s="28">
        <v>-1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1</v>
      </c>
    </row>
    <row r="191" spans="1:16" ht="31.5" x14ac:dyDescent="0.35">
      <c r="A191" s="27" t="s">
        <v>669</v>
      </c>
      <c r="B191" s="27" t="s">
        <v>670</v>
      </c>
      <c r="C191" s="12">
        <v>0</v>
      </c>
      <c r="D191" s="12">
        <v>1</v>
      </c>
      <c r="E191" s="28">
        <v>-1</v>
      </c>
      <c r="F191" s="12">
        <v>0</v>
      </c>
      <c r="G191" s="12">
        <v>0</v>
      </c>
      <c r="H191" s="12">
        <v>3</v>
      </c>
      <c r="I191" s="12">
        <v>4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0</v>
      </c>
    </row>
    <row r="192" spans="1:16" ht="21" x14ac:dyDescent="0.3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1" x14ac:dyDescent="0.35">
      <c r="A193" s="27" t="s">
        <v>673</v>
      </c>
      <c r="B193" s="27" t="s">
        <v>674</v>
      </c>
      <c r="C193" s="12">
        <v>8</v>
      </c>
      <c r="D193" s="12">
        <v>2</v>
      </c>
      <c r="E193" s="28">
        <v>3</v>
      </c>
      <c r="F193" s="12">
        <v>0</v>
      </c>
      <c r="G193" s="12">
        <v>0</v>
      </c>
      <c r="H193" s="12">
        <v>1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35">
      <c r="A194" s="27" t="s">
        <v>675</v>
      </c>
      <c r="B194" s="27" t="s">
        <v>676</v>
      </c>
      <c r="C194" s="12">
        <v>0</v>
      </c>
      <c r="D194" s="12">
        <v>2</v>
      </c>
      <c r="E194" s="28">
        <v>-1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1" x14ac:dyDescent="0.3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1" x14ac:dyDescent="0.35">
      <c r="A196" s="27" t="s">
        <v>679</v>
      </c>
      <c r="B196" s="27" t="s">
        <v>680</v>
      </c>
      <c r="C196" s="12">
        <v>0</v>
      </c>
      <c r="D196" s="12">
        <v>0</v>
      </c>
      <c r="E196" s="28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35">
      <c r="A197" s="27" t="s">
        <v>681</v>
      </c>
      <c r="B197" s="27" t="s">
        <v>682</v>
      </c>
      <c r="C197" s="12">
        <v>47</v>
      </c>
      <c r="D197" s="12">
        <v>31</v>
      </c>
      <c r="E197" s="28">
        <v>0.51612903225806495</v>
      </c>
      <c r="F197" s="12">
        <v>0</v>
      </c>
      <c r="G197" s="12">
        <v>0</v>
      </c>
      <c r="H197" s="12">
        <v>3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x14ac:dyDescent="0.35">
      <c r="A198" s="27" t="s">
        <v>683</v>
      </c>
      <c r="B198" s="27" t="s">
        <v>684</v>
      </c>
      <c r="C198" s="12">
        <v>0</v>
      </c>
      <c r="D198" s="12">
        <v>3</v>
      </c>
      <c r="E198" s="28">
        <v>-1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35">
      <c r="A199" s="27" t="s">
        <v>685</v>
      </c>
      <c r="B199" s="27" t="s">
        <v>686</v>
      </c>
      <c r="C199" s="12">
        <v>1</v>
      </c>
      <c r="D199" s="12">
        <v>0</v>
      </c>
      <c r="E199" s="28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1" x14ac:dyDescent="0.3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35">
      <c r="A201" s="199" t="s">
        <v>689</v>
      </c>
      <c r="B201" s="200"/>
      <c r="C201" s="24">
        <v>9</v>
      </c>
      <c r="D201" s="24">
        <v>10</v>
      </c>
      <c r="E201" s="25">
        <v>-0.1</v>
      </c>
      <c r="F201" s="24">
        <v>0</v>
      </c>
      <c r="G201" s="24">
        <v>0</v>
      </c>
      <c r="H201" s="24">
        <v>3</v>
      </c>
      <c r="I201" s="24">
        <v>1</v>
      </c>
      <c r="J201" s="24">
        <v>0</v>
      </c>
      <c r="K201" s="24">
        <v>0</v>
      </c>
      <c r="L201" s="24">
        <v>0</v>
      </c>
      <c r="M201" s="24">
        <v>1</v>
      </c>
      <c r="N201" s="24">
        <v>8</v>
      </c>
      <c r="O201" s="24">
        <v>0</v>
      </c>
      <c r="P201" s="26">
        <v>6</v>
      </c>
    </row>
    <row r="202" spans="1:16" x14ac:dyDescent="0.35">
      <c r="A202" s="27" t="s">
        <v>690</v>
      </c>
      <c r="B202" s="27" t="s">
        <v>691</v>
      </c>
      <c r="C202" s="12">
        <v>5</v>
      </c>
      <c r="D202" s="12">
        <v>6</v>
      </c>
      <c r="E202" s="28">
        <v>-0.16666666666666699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8</v>
      </c>
      <c r="O202" s="12">
        <v>0</v>
      </c>
      <c r="P202" s="22">
        <v>1</v>
      </c>
    </row>
    <row r="203" spans="1:16" x14ac:dyDescent="0.3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1" x14ac:dyDescent="0.3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1" x14ac:dyDescent="0.35">
      <c r="A206" s="27" t="s">
        <v>698</v>
      </c>
      <c r="B206" s="27" t="s">
        <v>699</v>
      </c>
      <c r="C206" s="12">
        <v>2</v>
      </c>
      <c r="D206" s="12">
        <v>2</v>
      </c>
      <c r="E206" s="28">
        <v>0</v>
      </c>
      <c r="F206" s="12">
        <v>0</v>
      </c>
      <c r="G206" s="12">
        <v>0</v>
      </c>
      <c r="H206" s="12">
        <v>3</v>
      </c>
      <c r="I206" s="12">
        <v>1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5</v>
      </c>
    </row>
    <row r="207" spans="1:16" ht="21" x14ac:dyDescent="0.3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1" x14ac:dyDescent="0.3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1" x14ac:dyDescent="0.3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1" x14ac:dyDescent="0.3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x14ac:dyDescent="0.3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5">
      <c r="A212" s="27" t="s">
        <v>710</v>
      </c>
      <c r="B212" s="27" t="s">
        <v>711</v>
      </c>
      <c r="C212" s="12">
        <v>1</v>
      </c>
      <c r="D212" s="12">
        <v>1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1</v>
      </c>
      <c r="N212" s="12">
        <v>0</v>
      </c>
      <c r="O212" s="12">
        <v>0</v>
      </c>
      <c r="P212" s="22">
        <v>0</v>
      </c>
    </row>
    <row r="213" spans="1:16" x14ac:dyDescent="0.3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35">
      <c r="A214" s="27" t="s">
        <v>714</v>
      </c>
      <c r="B214" s="27" t="s">
        <v>715</v>
      </c>
      <c r="C214" s="12">
        <v>1</v>
      </c>
      <c r="D214" s="12">
        <v>1</v>
      </c>
      <c r="E214" s="28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0</v>
      </c>
    </row>
    <row r="215" spans="1:16" x14ac:dyDescent="0.3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3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1" x14ac:dyDescent="0.3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21" x14ac:dyDescent="0.3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1" x14ac:dyDescent="0.3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21" x14ac:dyDescent="0.3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1.5" x14ac:dyDescent="0.3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1.5" x14ac:dyDescent="0.3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35">
      <c r="A223" s="199" t="s">
        <v>732</v>
      </c>
      <c r="B223" s="200"/>
      <c r="C223" s="24">
        <v>171</v>
      </c>
      <c r="D223" s="24">
        <v>160</v>
      </c>
      <c r="E223" s="25">
        <v>6.8750000000000006E-2</v>
      </c>
      <c r="F223" s="24">
        <v>38</v>
      </c>
      <c r="G223" s="24">
        <v>29</v>
      </c>
      <c r="H223" s="24">
        <v>52</v>
      </c>
      <c r="I223" s="24">
        <v>37</v>
      </c>
      <c r="J223" s="24">
        <v>0</v>
      </c>
      <c r="K223" s="24">
        <v>0</v>
      </c>
      <c r="L223" s="24">
        <v>0</v>
      </c>
      <c r="M223" s="24">
        <v>0</v>
      </c>
      <c r="N223" s="24">
        <v>1</v>
      </c>
      <c r="O223" s="24">
        <v>3</v>
      </c>
      <c r="P223" s="26">
        <v>62</v>
      </c>
    </row>
    <row r="224" spans="1:16" x14ac:dyDescent="0.35">
      <c r="A224" s="27" t="s">
        <v>733</v>
      </c>
      <c r="B224" s="27" t="s">
        <v>734</v>
      </c>
      <c r="C224" s="12">
        <v>1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1" x14ac:dyDescent="0.3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1" x14ac:dyDescent="0.3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1" x14ac:dyDescent="0.3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35">
      <c r="A229" s="27" t="s">
        <v>743</v>
      </c>
      <c r="B229" s="27" t="s">
        <v>744</v>
      </c>
      <c r="C229" s="12">
        <v>0</v>
      </c>
      <c r="D229" s="12">
        <v>1</v>
      </c>
      <c r="E229" s="28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1" x14ac:dyDescent="0.35">
      <c r="A230" s="27" t="s">
        <v>745</v>
      </c>
      <c r="B230" s="27" t="s">
        <v>746</v>
      </c>
      <c r="C230" s="12">
        <v>0</v>
      </c>
      <c r="D230" s="12">
        <v>0</v>
      </c>
      <c r="E230" s="28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35">
      <c r="A231" s="27" t="s">
        <v>747</v>
      </c>
      <c r="B231" s="27" t="s">
        <v>748</v>
      </c>
      <c r="C231" s="12">
        <v>10</v>
      </c>
      <c r="D231" s="12">
        <v>4</v>
      </c>
      <c r="E231" s="28">
        <v>1.5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35">
      <c r="A232" s="27" t="s">
        <v>749</v>
      </c>
      <c r="B232" s="27" t="s">
        <v>750</v>
      </c>
      <c r="C232" s="12">
        <v>11</v>
      </c>
      <c r="D232" s="12">
        <v>9</v>
      </c>
      <c r="E232" s="28">
        <v>0.22222222222222199</v>
      </c>
      <c r="F232" s="12">
        <v>0</v>
      </c>
      <c r="G232" s="12">
        <v>0</v>
      </c>
      <c r="H232" s="12">
        <v>1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1</v>
      </c>
    </row>
    <row r="233" spans="1:16" x14ac:dyDescent="0.35">
      <c r="A233" s="27" t="s">
        <v>751</v>
      </c>
      <c r="B233" s="27" t="s">
        <v>752</v>
      </c>
      <c r="C233" s="12">
        <v>3</v>
      </c>
      <c r="D233" s="12">
        <v>2</v>
      </c>
      <c r="E233" s="28">
        <v>0.5</v>
      </c>
      <c r="F233" s="12">
        <v>0</v>
      </c>
      <c r="G233" s="12">
        <v>0</v>
      </c>
      <c r="H233" s="12">
        <v>2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1</v>
      </c>
    </row>
    <row r="234" spans="1:16" ht="21" x14ac:dyDescent="0.35">
      <c r="A234" s="27" t="s">
        <v>753</v>
      </c>
      <c r="B234" s="27" t="s">
        <v>754</v>
      </c>
      <c r="C234" s="12">
        <v>0</v>
      </c>
      <c r="D234" s="12">
        <v>0</v>
      </c>
      <c r="E234" s="28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1</v>
      </c>
    </row>
    <row r="235" spans="1:16" ht="21" x14ac:dyDescent="0.35">
      <c r="A235" s="27" t="s">
        <v>755</v>
      </c>
      <c r="B235" s="27" t="s">
        <v>756</v>
      </c>
      <c r="C235" s="12">
        <v>0</v>
      </c>
      <c r="D235" s="12">
        <v>0</v>
      </c>
      <c r="E235" s="28">
        <v>0</v>
      </c>
      <c r="F235" s="12">
        <v>0</v>
      </c>
      <c r="G235" s="12">
        <v>0</v>
      </c>
      <c r="H235" s="12">
        <v>0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35">
      <c r="A236" s="27" t="s">
        <v>757</v>
      </c>
      <c r="B236" s="27" t="s">
        <v>758</v>
      </c>
      <c r="C236" s="12">
        <v>1</v>
      </c>
      <c r="D236" s="12">
        <v>1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1</v>
      </c>
      <c r="O236" s="12">
        <v>0</v>
      </c>
      <c r="P236" s="22">
        <v>0</v>
      </c>
    </row>
    <row r="237" spans="1:16" ht="21" x14ac:dyDescent="0.35">
      <c r="A237" s="27" t="s">
        <v>759</v>
      </c>
      <c r="B237" s="27" t="s">
        <v>760</v>
      </c>
      <c r="C237" s="12">
        <v>1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1.5" x14ac:dyDescent="0.35">
      <c r="A238" s="27" t="s">
        <v>761</v>
      </c>
      <c r="B238" s="27" t="s">
        <v>762</v>
      </c>
      <c r="C238" s="12">
        <v>144</v>
      </c>
      <c r="D238" s="12">
        <v>143</v>
      </c>
      <c r="E238" s="28">
        <v>6.9930069930069904E-3</v>
      </c>
      <c r="F238" s="12">
        <v>38</v>
      </c>
      <c r="G238" s="12">
        <v>29</v>
      </c>
      <c r="H238" s="12">
        <v>49</v>
      </c>
      <c r="I238" s="12">
        <v>35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3</v>
      </c>
      <c r="P238" s="22">
        <v>59</v>
      </c>
    </row>
    <row r="239" spans="1:16" x14ac:dyDescent="0.3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1" x14ac:dyDescent="0.3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1.5" x14ac:dyDescent="0.3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1.5" x14ac:dyDescent="0.3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21" x14ac:dyDescent="0.3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5">
      <c r="A244" s="199" t="s">
        <v>773</v>
      </c>
      <c r="B244" s="200"/>
      <c r="C244" s="24">
        <v>5</v>
      </c>
      <c r="D244" s="24">
        <v>1</v>
      </c>
      <c r="E244" s="25">
        <v>4</v>
      </c>
      <c r="F244" s="24">
        <v>0</v>
      </c>
      <c r="G244" s="24">
        <v>0</v>
      </c>
      <c r="H244" s="24">
        <v>1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1</v>
      </c>
    </row>
    <row r="245" spans="1:16" x14ac:dyDescent="0.3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x14ac:dyDescent="0.3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5">
      <c r="A248" s="27" t="s">
        <v>780</v>
      </c>
      <c r="B248" s="27" t="s">
        <v>781</v>
      </c>
      <c r="C248" s="12">
        <v>0</v>
      </c>
      <c r="D248" s="12">
        <v>1</v>
      </c>
      <c r="E248" s="28">
        <v>-1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5">
      <c r="A249" s="27" t="s">
        <v>782</v>
      </c>
      <c r="B249" s="27" t="s">
        <v>783</v>
      </c>
      <c r="C249" s="12">
        <v>5</v>
      </c>
      <c r="D249" s="12">
        <v>0</v>
      </c>
      <c r="E249" s="28">
        <v>0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1</v>
      </c>
    </row>
    <row r="250" spans="1:16" x14ac:dyDescent="0.3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1" x14ac:dyDescent="0.3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1" x14ac:dyDescent="0.3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x14ac:dyDescent="0.3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3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1" x14ac:dyDescent="0.3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1" x14ac:dyDescent="0.3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21" x14ac:dyDescent="0.3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1" x14ac:dyDescent="0.3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21" x14ac:dyDescent="0.3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1.5" x14ac:dyDescent="0.3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1.5" x14ac:dyDescent="0.3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1" x14ac:dyDescent="0.3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1" x14ac:dyDescent="0.3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1" x14ac:dyDescent="0.3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1.5" x14ac:dyDescent="0.3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1" x14ac:dyDescent="0.3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5">
      <c r="A271" s="199" t="s">
        <v>826</v>
      </c>
      <c r="B271" s="200"/>
      <c r="C271" s="24">
        <v>41</v>
      </c>
      <c r="D271" s="24">
        <v>30</v>
      </c>
      <c r="E271" s="25">
        <v>0.36666666666666697</v>
      </c>
      <c r="F271" s="24">
        <v>7</v>
      </c>
      <c r="G271" s="24">
        <v>5</v>
      </c>
      <c r="H271" s="24">
        <v>24</v>
      </c>
      <c r="I271" s="24">
        <v>17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24</v>
      </c>
    </row>
    <row r="272" spans="1:16" x14ac:dyDescent="0.3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5">
      <c r="A273" s="27" t="s">
        <v>829</v>
      </c>
      <c r="B273" s="27" t="s">
        <v>830</v>
      </c>
      <c r="C273" s="12">
        <v>17</v>
      </c>
      <c r="D273" s="12">
        <v>10</v>
      </c>
      <c r="E273" s="28">
        <v>0.7</v>
      </c>
      <c r="F273" s="12">
        <v>2</v>
      </c>
      <c r="G273" s="12">
        <v>0</v>
      </c>
      <c r="H273" s="12">
        <v>11</v>
      </c>
      <c r="I273" s="12">
        <v>16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12</v>
      </c>
    </row>
    <row r="274" spans="1:16" ht="21" x14ac:dyDescent="0.35">
      <c r="A274" s="27" t="s">
        <v>831</v>
      </c>
      <c r="B274" s="27" t="s">
        <v>832</v>
      </c>
      <c r="C274" s="12">
        <v>17</v>
      </c>
      <c r="D274" s="12">
        <v>19</v>
      </c>
      <c r="E274" s="28">
        <v>-0.105263157894737</v>
      </c>
      <c r="F274" s="12">
        <v>5</v>
      </c>
      <c r="G274" s="12">
        <v>4</v>
      </c>
      <c r="H274" s="12">
        <v>10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8</v>
      </c>
    </row>
    <row r="275" spans="1:16" ht="21" x14ac:dyDescent="0.35">
      <c r="A275" s="27" t="s">
        <v>833</v>
      </c>
      <c r="B275" s="27" t="s">
        <v>834</v>
      </c>
      <c r="C275" s="12">
        <v>1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2</v>
      </c>
    </row>
    <row r="276" spans="1:16" x14ac:dyDescent="0.35">
      <c r="A276" s="27" t="s">
        <v>835</v>
      </c>
      <c r="B276" s="27" t="s">
        <v>836</v>
      </c>
      <c r="C276" s="12">
        <v>1</v>
      </c>
      <c r="D276" s="12">
        <v>0</v>
      </c>
      <c r="E276" s="28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35">
      <c r="A277" s="27" t="s">
        <v>837</v>
      </c>
      <c r="B277" s="27" t="s">
        <v>838</v>
      </c>
      <c r="C277" s="12">
        <v>1</v>
      </c>
      <c r="D277" s="12">
        <v>0</v>
      </c>
      <c r="E277" s="28">
        <v>0</v>
      </c>
      <c r="F277" s="12">
        <v>0</v>
      </c>
      <c r="G277" s="12">
        <v>1</v>
      </c>
      <c r="H277" s="12">
        <v>1</v>
      </c>
      <c r="I277" s="12">
        <v>1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0</v>
      </c>
    </row>
    <row r="278" spans="1:16" ht="21" x14ac:dyDescent="0.35">
      <c r="A278" s="27" t="s">
        <v>839</v>
      </c>
      <c r="B278" s="27" t="s">
        <v>840</v>
      </c>
      <c r="C278" s="12">
        <v>3</v>
      </c>
      <c r="D278" s="12">
        <v>1</v>
      </c>
      <c r="E278" s="28">
        <v>2</v>
      </c>
      <c r="F278" s="12">
        <v>0</v>
      </c>
      <c r="G278" s="12">
        <v>0</v>
      </c>
      <c r="H278" s="12">
        <v>2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2</v>
      </c>
    </row>
    <row r="279" spans="1:16" x14ac:dyDescent="0.3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x14ac:dyDescent="0.35">
      <c r="A280" s="27" t="s">
        <v>843</v>
      </c>
      <c r="B280" s="27" t="s">
        <v>844</v>
      </c>
      <c r="C280" s="12">
        <v>1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x14ac:dyDescent="0.3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1" x14ac:dyDescent="0.3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21" x14ac:dyDescent="0.3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1" x14ac:dyDescent="0.3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1" x14ac:dyDescent="0.3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1" x14ac:dyDescent="0.3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1" x14ac:dyDescent="0.3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1" x14ac:dyDescent="0.3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1" x14ac:dyDescent="0.3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1" x14ac:dyDescent="0.3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3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x14ac:dyDescent="0.3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1" x14ac:dyDescent="0.3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1" x14ac:dyDescent="0.3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1" x14ac:dyDescent="0.3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1.5" x14ac:dyDescent="0.3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1" x14ac:dyDescent="0.3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x14ac:dyDescent="0.3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5">
      <c r="A312" s="199" t="s">
        <v>905</v>
      </c>
      <c r="B312" s="200"/>
      <c r="C312" s="24">
        <v>1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35">
      <c r="A313" s="27" t="s">
        <v>906</v>
      </c>
      <c r="B313" s="27" t="s">
        <v>907</v>
      </c>
      <c r="C313" s="12">
        <v>0</v>
      </c>
      <c r="D313" s="12">
        <v>0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21" x14ac:dyDescent="0.3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1" x14ac:dyDescent="0.35">
      <c r="A315" s="27" t="s">
        <v>910</v>
      </c>
      <c r="B315" s="27" t="s">
        <v>911</v>
      </c>
      <c r="C315" s="12">
        <v>1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1.5" x14ac:dyDescent="0.3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5">
      <c r="A318" s="199" t="s">
        <v>916</v>
      </c>
      <c r="B318" s="200"/>
      <c r="C318" s="24">
        <v>1</v>
      </c>
      <c r="D318" s="24">
        <v>5</v>
      </c>
      <c r="E318" s="25">
        <v>-0.8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1</v>
      </c>
      <c r="O318" s="24">
        <v>0</v>
      </c>
      <c r="P318" s="26">
        <v>0</v>
      </c>
    </row>
    <row r="319" spans="1:16" x14ac:dyDescent="0.35">
      <c r="A319" s="27" t="s">
        <v>917</v>
      </c>
      <c r="B319" s="27" t="s">
        <v>918</v>
      </c>
      <c r="C319" s="12">
        <v>1</v>
      </c>
      <c r="D319" s="12">
        <v>5</v>
      </c>
      <c r="E319" s="28">
        <v>-0.8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</v>
      </c>
      <c r="O319" s="12">
        <v>0</v>
      </c>
      <c r="P319" s="22">
        <v>0</v>
      </c>
    </row>
    <row r="320" spans="1:16" x14ac:dyDescent="0.3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1" x14ac:dyDescent="0.3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x14ac:dyDescent="0.3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5">
      <c r="A323" s="199" t="s">
        <v>924</v>
      </c>
      <c r="B323" s="200"/>
      <c r="C323" s="24">
        <v>705</v>
      </c>
      <c r="D323" s="24">
        <v>1186</v>
      </c>
      <c r="E323" s="25">
        <v>-0.40556492411467099</v>
      </c>
      <c r="F323" s="24">
        <v>2</v>
      </c>
      <c r="G323" s="24">
        <v>1</v>
      </c>
      <c r="H323" s="24">
        <v>17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7</v>
      </c>
      <c r="O323" s="24">
        <v>0</v>
      </c>
      <c r="P323" s="26">
        <v>8</v>
      </c>
    </row>
    <row r="324" spans="1:16" x14ac:dyDescent="0.35">
      <c r="A324" s="27" t="s">
        <v>925</v>
      </c>
      <c r="B324" s="27" t="s">
        <v>926</v>
      </c>
      <c r="C324" s="12">
        <v>705</v>
      </c>
      <c r="D324" s="12">
        <v>1186</v>
      </c>
      <c r="E324" s="28">
        <v>-0.40556492411467099</v>
      </c>
      <c r="F324" s="12">
        <v>2</v>
      </c>
      <c r="G324" s="12">
        <v>1</v>
      </c>
      <c r="H324" s="12">
        <v>17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7</v>
      </c>
      <c r="O324" s="12">
        <v>0</v>
      </c>
      <c r="P324" s="22">
        <v>8</v>
      </c>
    </row>
    <row r="325" spans="1:16" x14ac:dyDescent="0.35">
      <c r="A325" s="199" t="s">
        <v>927</v>
      </c>
      <c r="B325" s="200"/>
      <c r="C325" s="24">
        <v>1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31.5" x14ac:dyDescent="0.3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42" x14ac:dyDescent="0.3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1" x14ac:dyDescent="0.35">
      <c r="A328" s="27" t="s">
        <v>932</v>
      </c>
      <c r="B328" s="27" t="s">
        <v>933</v>
      </c>
      <c r="C328" s="12">
        <v>1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1.5" x14ac:dyDescent="0.3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1.5" x14ac:dyDescent="0.3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2" x14ac:dyDescent="0.3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1.5" x14ac:dyDescent="0.3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2" x14ac:dyDescent="0.3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1.5" x14ac:dyDescent="0.3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2" x14ac:dyDescent="0.3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1" x14ac:dyDescent="0.3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3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1" x14ac:dyDescent="0.3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1.5" x14ac:dyDescent="0.3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5">
      <c r="A341" s="201" t="s">
        <v>956</v>
      </c>
      <c r="B341" s="202"/>
      <c r="C341" s="29">
        <v>5995</v>
      </c>
      <c r="D341" s="29">
        <v>6019</v>
      </c>
      <c r="E341" s="30">
        <v>-3.9873733178268801E-3</v>
      </c>
      <c r="F341" s="29">
        <v>319</v>
      </c>
      <c r="G341" s="29">
        <v>185</v>
      </c>
      <c r="H341" s="29">
        <v>683</v>
      </c>
      <c r="I341" s="29">
        <v>430</v>
      </c>
      <c r="J341" s="29">
        <v>11</v>
      </c>
      <c r="K341" s="29">
        <v>4</v>
      </c>
      <c r="L341" s="29">
        <v>1</v>
      </c>
      <c r="M341" s="29">
        <v>1</v>
      </c>
      <c r="N341" s="29">
        <v>35</v>
      </c>
      <c r="O341" s="29">
        <v>14</v>
      </c>
      <c r="P341" s="29">
        <v>593</v>
      </c>
    </row>
    <row r="342" spans="1:16" x14ac:dyDescent="0.35">
      <c r="A342" s="17"/>
    </row>
  </sheetData>
  <sheetProtection algorithmName="SHA-512" hashValue="0SEe3ggV8oUYmRKImjnTBuH6yz8j6AM25uC4VWdMQJumFCtEaCKUyUVLE8uwguM1r6tAwlsxS5QESu5p3HnceQ==" saltValue="pJA5oV4xRzA8kiap7aCnu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5429687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1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2" t="s">
        <v>960</v>
      </c>
      <c r="B7" s="11" t="s">
        <v>961</v>
      </c>
      <c r="C7" s="21"/>
    </row>
    <row r="8" spans="1:3" x14ac:dyDescent="0.35">
      <c r="A8" s="193"/>
      <c r="B8" s="11" t="s">
        <v>334</v>
      </c>
      <c r="C8" s="22">
        <v>38</v>
      </c>
    </row>
    <row r="9" spans="1:3" x14ac:dyDescent="0.35">
      <c r="A9" s="193"/>
      <c r="B9" s="11" t="s">
        <v>962</v>
      </c>
      <c r="C9" s="22">
        <v>3</v>
      </c>
    </row>
    <row r="10" spans="1:3" x14ac:dyDescent="0.35">
      <c r="A10" s="193"/>
      <c r="B10" s="11" t="s">
        <v>963</v>
      </c>
      <c r="C10" s="22">
        <v>8</v>
      </c>
    </row>
    <row r="11" spans="1:3" x14ac:dyDescent="0.35">
      <c r="A11" s="193"/>
      <c r="B11" s="11" t="s">
        <v>964</v>
      </c>
      <c r="C11" s="22">
        <v>19</v>
      </c>
    </row>
    <row r="12" spans="1:3" x14ac:dyDescent="0.35">
      <c r="A12" s="193"/>
      <c r="B12" s="11" t="s">
        <v>965</v>
      </c>
      <c r="C12" s="22">
        <v>8</v>
      </c>
    </row>
    <row r="13" spans="1:3" x14ac:dyDescent="0.35">
      <c r="A13" s="193"/>
      <c r="B13" s="11" t="s">
        <v>966</v>
      </c>
      <c r="C13" s="22">
        <v>26</v>
      </c>
    </row>
    <row r="14" spans="1:3" x14ac:dyDescent="0.35">
      <c r="A14" s="193"/>
      <c r="B14" s="11" t="s">
        <v>518</v>
      </c>
      <c r="C14" s="22">
        <v>20</v>
      </c>
    </row>
    <row r="15" spans="1:3" x14ac:dyDescent="0.35">
      <c r="A15" s="193"/>
      <c r="B15" s="11" t="s">
        <v>967</v>
      </c>
      <c r="C15" s="22">
        <v>3</v>
      </c>
    </row>
    <row r="16" spans="1:3" x14ac:dyDescent="0.35">
      <c r="A16" s="193"/>
      <c r="B16" s="11" t="s">
        <v>968</v>
      </c>
      <c r="C16" s="21"/>
    </row>
    <row r="17" spans="1:3" x14ac:dyDescent="0.35">
      <c r="A17" s="193"/>
      <c r="B17" s="11" t="s">
        <v>651</v>
      </c>
      <c r="C17" s="21"/>
    </row>
    <row r="18" spans="1:3" x14ac:dyDescent="0.35">
      <c r="A18" s="193"/>
      <c r="B18" s="11" t="s">
        <v>969</v>
      </c>
      <c r="C18" s="22">
        <v>14</v>
      </c>
    </row>
    <row r="19" spans="1:3" x14ac:dyDescent="0.35">
      <c r="A19" s="193"/>
      <c r="B19" s="11" t="s">
        <v>970</v>
      </c>
      <c r="C19" s="22">
        <v>6</v>
      </c>
    </row>
    <row r="20" spans="1:3" x14ac:dyDescent="0.35">
      <c r="A20" s="193"/>
      <c r="B20" s="11" t="s">
        <v>971</v>
      </c>
      <c r="C20" s="22">
        <v>3</v>
      </c>
    </row>
    <row r="21" spans="1:3" x14ac:dyDescent="0.35">
      <c r="A21" s="193"/>
      <c r="B21" s="11" t="s">
        <v>972</v>
      </c>
      <c r="C21" s="22">
        <v>2</v>
      </c>
    </row>
    <row r="22" spans="1:3" x14ac:dyDescent="0.35">
      <c r="A22" s="193"/>
      <c r="B22" s="11" t="s">
        <v>973</v>
      </c>
      <c r="C22" s="22">
        <v>8</v>
      </c>
    </row>
    <row r="23" spans="1:3" x14ac:dyDescent="0.35">
      <c r="A23" s="193"/>
      <c r="B23" s="11" t="s">
        <v>974</v>
      </c>
      <c r="C23" s="21"/>
    </row>
    <row r="24" spans="1:3" x14ac:dyDescent="0.35">
      <c r="A24" s="193"/>
      <c r="B24" s="11" t="s">
        <v>111</v>
      </c>
      <c r="C24" s="22">
        <v>28</v>
      </c>
    </row>
    <row r="25" spans="1:3" x14ac:dyDescent="0.35">
      <c r="A25" s="193"/>
      <c r="B25" s="11" t="s">
        <v>975</v>
      </c>
      <c r="C25" s="22">
        <v>2</v>
      </c>
    </row>
    <row r="26" spans="1:3" x14ac:dyDescent="0.35">
      <c r="A26" s="194"/>
      <c r="B26" s="11" t="s">
        <v>976</v>
      </c>
      <c r="C26" s="22">
        <v>2</v>
      </c>
    </row>
    <row r="27" spans="1:3" x14ac:dyDescent="0.35">
      <c r="A27" s="192" t="s">
        <v>977</v>
      </c>
      <c r="B27" s="11" t="s">
        <v>978</v>
      </c>
      <c r="C27" s="22">
        <v>14</v>
      </c>
    </row>
    <row r="28" spans="1:3" x14ac:dyDescent="0.35">
      <c r="A28" s="193"/>
      <c r="B28" s="11" t="s">
        <v>979</v>
      </c>
      <c r="C28" s="22">
        <v>65</v>
      </c>
    </row>
    <row r="29" spans="1:3" x14ac:dyDescent="0.35">
      <c r="A29" s="194"/>
      <c r="B29" s="11" t="s">
        <v>980</v>
      </c>
      <c r="C29" s="22">
        <v>4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2">
        <v>68</v>
      </c>
    </row>
    <row r="34" spans="1:3" x14ac:dyDescent="0.35">
      <c r="A34" s="192" t="s">
        <v>983</v>
      </c>
      <c r="B34" s="11" t="s">
        <v>984</v>
      </c>
      <c r="C34" s="21"/>
    </row>
    <row r="35" spans="1:3" x14ac:dyDescent="0.35">
      <c r="A35" s="193"/>
      <c r="B35" s="11" t="s">
        <v>985</v>
      </c>
      <c r="C35" s="22">
        <v>1</v>
      </c>
    </row>
    <row r="36" spans="1:3" x14ac:dyDescent="0.35">
      <c r="A36" s="193"/>
      <c r="B36" s="11" t="s">
        <v>986</v>
      </c>
      <c r="C36" s="21"/>
    </row>
    <row r="37" spans="1:3" x14ac:dyDescent="0.35">
      <c r="A37" s="194"/>
      <c r="B37" s="11" t="s">
        <v>987</v>
      </c>
      <c r="C37" s="22">
        <v>1</v>
      </c>
    </row>
    <row r="38" spans="1:3" x14ac:dyDescent="0.35">
      <c r="A38" s="10" t="s">
        <v>988</v>
      </c>
      <c r="B38" s="15"/>
      <c r="C38" s="22">
        <v>2</v>
      </c>
    </row>
    <row r="39" spans="1:3" x14ac:dyDescent="0.35">
      <c r="A39" s="10" t="s">
        <v>989</v>
      </c>
      <c r="B39" s="15"/>
      <c r="C39" s="22">
        <v>13</v>
      </c>
    </row>
    <row r="40" spans="1:3" x14ac:dyDescent="0.35">
      <c r="A40" s="10" t="s">
        <v>990</v>
      </c>
      <c r="B40" s="15"/>
      <c r="C40" s="22">
        <v>24</v>
      </c>
    </row>
    <row r="41" spans="1:3" x14ac:dyDescent="0.35">
      <c r="A41" s="10" t="s">
        <v>991</v>
      </c>
      <c r="B41" s="15"/>
      <c r="C41" s="22">
        <v>14</v>
      </c>
    </row>
    <row r="42" spans="1:3" x14ac:dyDescent="0.35">
      <c r="A42" s="10" t="s">
        <v>992</v>
      </c>
      <c r="B42" s="15"/>
      <c r="C42" s="21"/>
    </row>
    <row r="43" spans="1:3" x14ac:dyDescent="0.35">
      <c r="A43" s="10" t="s">
        <v>993</v>
      </c>
      <c r="B43" s="15"/>
      <c r="C43" s="22">
        <v>10</v>
      </c>
    </row>
    <row r="44" spans="1:3" x14ac:dyDescent="0.35">
      <c r="A44" s="10" t="s">
        <v>994</v>
      </c>
      <c r="B44" s="15"/>
      <c r="C44" s="22">
        <v>7</v>
      </c>
    </row>
    <row r="45" spans="1:3" x14ac:dyDescent="0.35">
      <c r="A45" s="10" t="s">
        <v>995</v>
      </c>
      <c r="B45" s="15"/>
      <c r="C45" s="22">
        <v>3</v>
      </c>
    </row>
    <row r="46" spans="1:3" x14ac:dyDescent="0.35">
      <c r="A46" s="10" t="s">
        <v>980</v>
      </c>
      <c r="B46" s="15"/>
      <c r="C46" s="22">
        <v>1</v>
      </c>
    </row>
    <row r="47" spans="1:3" x14ac:dyDescent="0.35">
      <c r="A47" s="192" t="s">
        <v>996</v>
      </c>
      <c r="B47" s="11" t="s">
        <v>997</v>
      </c>
      <c r="C47" s="22">
        <v>2</v>
      </c>
    </row>
    <row r="48" spans="1:3" x14ac:dyDescent="0.35">
      <c r="A48" s="193"/>
      <c r="B48" s="11" t="s">
        <v>998</v>
      </c>
      <c r="C48" s="21"/>
    </row>
    <row r="49" spans="1:3" x14ac:dyDescent="0.35">
      <c r="A49" s="193"/>
      <c r="B49" s="11" t="s">
        <v>999</v>
      </c>
      <c r="C49" s="22">
        <v>2</v>
      </c>
    </row>
    <row r="50" spans="1:3" x14ac:dyDescent="0.35">
      <c r="A50" s="193"/>
      <c r="B50" s="11" t="s">
        <v>1000</v>
      </c>
      <c r="C50" s="21"/>
    </row>
    <row r="51" spans="1:3" x14ac:dyDescent="0.35">
      <c r="A51" s="194"/>
      <c r="B51" s="11" t="s">
        <v>1001</v>
      </c>
      <c r="C51" s="21"/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2">
        <v>8</v>
      </c>
    </row>
    <row r="56" spans="1:3" x14ac:dyDescent="0.35">
      <c r="A56" s="192" t="s">
        <v>79</v>
      </c>
      <c r="B56" s="11" t="s">
        <v>1003</v>
      </c>
      <c r="C56" s="22">
        <v>9</v>
      </c>
    </row>
    <row r="57" spans="1:3" x14ac:dyDescent="0.35">
      <c r="A57" s="194"/>
      <c r="B57" s="11" t="s">
        <v>1004</v>
      </c>
      <c r="C57" s="22">
        <v>32</v>
      </c>
    </row>
    <row r="58" spans="1:3" x14ac:dyDescent="0.35">
      <c r="A58" s="192" t="s">
        <v>1005</v>
      </c>
      <c r="B58" s="11" t="s">
        <v>1006</v>
      </c>
      <c r="C58" s="21"/>
    </row>
    <row r="59" spans="1:3" x14ac:dyDescent="0.35">
      <c r="A59" s="194"/>
      <c r="B59" s="11" t="s">
        <v>1007</v>
      </c>
      <c r="C59" s="21"/>
    </row>
    <row r="60" spans="1:3" x14ac:dyDescent="0.35">
      <c r="A60" s="192" t="s">
        <v>1008</v>
      </c>
      <c r="B60" s="11" t="s">
        <v>1006</v>
      </c>
      <c r="C60" s="22">
        <v>7</v>
      </c>
    </row>
    <row r="61" spans="1:3" x14ac:dyDescent="0.35">
      <c r="A61" s="194"/>
      <c r="B61" s="11" t="s">
        <v>1007</v>
      </c>
      <c r="C61" s="21"/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2" t="s">
        <v>245</v>
      </c>
      <c r="B65" s="11" t="s">
        <v>20</v>
      </c>
      <c r="C65" s="22">
        <v>235</v>
      </c>
    </row>
    <row r="66" spans="1:3" x14ac:dyDescent="0.35">
      <c r="A66" s="193"/>
      <c r="B66" s="11" t="s">
        <v>1010</v>
      </c>
      <c r="C66" s="22">
        <v>11</v>
      </c>
    </row>
    <row r="67" spans="1:3" x14ac:dyDescent="0.35">
      <c r="A67" s="193"/>
      <c r="B67" s="11" t="s">
        <v>1011</v>
      </c>
      <c r="C67" s="22">
        <v>40</v>
      </c>
    </row>
    <row r="68" spans="1:3" x14ac:dyDescent="0.35">
      <c r="A68" s="194"/>
      <c r="B68" s="11" t="s">
        <v>1012</v>
      </c>
      <c r="C68" s="22">
        <v>137</v>
      </c>
    </row>
    <row r="69" spans="1:3" x14ac:dyDescent="0.35">
      <c r="A69" s="192" t="s">
        <v>1013</v>
      </c>
      <c r="B69" s="11" t="s">
        <v>1014</v>
      </c>
      <c r="C69" s="22">
        <v>15</v>
      </c>
    </row>
    <row r="70" spans="1:3" x14ac:dyDescent="0.35">
      <c r="A70" s="193"/>
      <c r="B70" s="11" t="s">
        <v>1015</v>
      </c>
      <c r="C70" s="22">
        <v>167</v>
      </c>
    </row>
    <row r="71" spans="1:3" x14ac:dyDescent="0.35">
      <c r="A71" s="194"/>
      <c r="B71" s="11" t="s">
        <v>1016</v>
      </c>
      <c r="C71" s="22">
        <v>0</v>
      </c>
    </row>
    <row r="72" spans="1:3" x14ac:dyDescent="0.35">
      <c r="A72" s="192" t="s">
        <v>1017</v>
      </c>
      <c r="B72" s="11" t="s">
        <v>1018</v>
      </c>
      <c r="C72" s="22">
        <v>127</v>
      </c>
    </row>
    <row r="73" spans="1:3" x14ac:dyDescent="0.35">
      <c r="A73" s="193"/>
      <c r="B73" s="11" t="s">
        <v>1019</v>
      </c>
      <c r="C73" s="22">
        <v>2</v>
      </c>
    </row>
    <row r="74" spans="1:3" x14ac:dyDescent="0.35">
      <c r="A74" s="193"/>
      <c r="B74" s="11" t="s">
        <v>1020</v>
      </c>
      <c r="C74" s="22">
        <v>26</v>
      </c>
    </row>
    <row r="75" spans="1:3" x14ac:dyDescent="0.35">
      <c r="A75" s="193"/>
      <c r="B75" s="11" t="s">
        <v>1021</v>
      </c>
      <c r="C75" s="22">
        <v>46</v>
      </c>
    </row>
    <row r="76" spans="1:3" x14ac:dyDescent="0.35">
      <c r="A76" s="194"/>
      <c r="B76" s="11" t="s">
        <v>1012</v>
      </c>
      <c r="C76" s="22">
        <v>136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1"/>
    </row>
    <row r="81" spans="1:3" x14ac:dyDescent="0.35">
      <c r="A81" s="10" t="s">
        <v>1024</v>
      </c>
      <c r="B81" s="15"/>
      <c r="C81" s="21"/>
    </row>
    <row r="82" spans="1:3" x14ac:dyDescent="0.35">
      <c r="A82" s="14"/>
    </row>
    <row r="83" spans="1:3" x14ac:dyDescent="0.35">
      <c r="A83" s="31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2" t="s">
        <v>1027</v>
      </c>
      <c r="B86" s="11" t="s">
        <v>1018</v>
      </c>
      <c r="C86" s="22">
        <v>34</v>
      </c>
    </row>
    <row r="87" spans="1:3" x14ac:dyDescent="0.35">
      <c r="A87" s="194"/>
      <c r="B87" s="11" t="s">
        <v>1012</v>
      </c>
      <c r="C87" s="22">
        <v>38</v>
      </c>
    </row>
    <row r="88" spans="1:3" x14ac:dyDescent="0.35">
      <c r="A88" s="192" t="s">
        <v>1028</v>
      </c>
      <c r="B88" s="11" t="s">
        <v>1018</v>
      </c>
      <c r="C88" s="22">
        <v>13</v>
      </c>
    </row>
    <row r="89" spans="1:3" x14ac:dyDescent="0.35">
      <c r="A89" s="194"/>
      <c r="B89" s="11" t="s">
        <v>1012</v>
      </c>
      <c r="C89" s="22">
        <v>7</v>
      </c>
    </row>
    <row r="90" spans="1:3" x14ac:dyDescent="0.35">
      <c r="A90" s="192" t="s">
        <v>1029</v>
      </c>
      <c r="B90" s="11" t="s">
        <v>1018</v>
      </c>
      <c r="C90" s="22">
        <v>74</v>
      </c>
    </row>
    <row r="91" spans="1:3" x14ac:dyDescent="0.35">
      <c r="A91" s="194"/>
      <c r="B91" s="11" t="s">
        <v>1012</v>
      </c>
      <c r="C91" s="22">
        <v>166</v>
      </c>
    </row>
    <row r="92" spans="1:3" x14ac:dyDescent="0.35">
      <c r="A92" s="192" t="s">
        <v>1030</v>
      </c>
      <c r="B92" s="11" t="s">
        <v>1018</v>
      </c>
      <c r="C92" s="21"/>
    </row>
    <row r="93" spans="1:3" x14ac:dyDescent="0.35">
      <c r="A93" s="194"/>
      <c r="B93" s="11" t="s">
        <v>1012</v>
      </c>
      <c r="C93" s="21"/>
    </row>
    <row r="94" spans="1:3" x14ac:dyDescent="0.35">
      <c r="A94" s="192" t="s">
        <v>1031</v>
      </c>
      <c r="B94" s="11" t="s">
        <v>1018</v>
      </c>
      <c r="C94" s="22">
        <v>3</v>
      </c>
    </row>
    <row r="95" spans="1:3" x14ac:dyDescent="0.35">
      <c r="A95" s="194"/>
      <c r="B95" s="11" t="s">
        <v>1012</v>
      </c>
      <c r="C95" s="22">
        <v>0</v>
      </c>
    </row>
    <row r="96" spans="1:3" x14ac:dyDescent="0.35">
      <c r="A96" s="192" t="s">
        <v>1032</v>
      </c>
      <c r="B96" s="11" t="s">
        <v>1018</v>
      </c>
      <c r="C96" s="22">
        <v>3</v>
      </c>
    </row>
    <row r="97" spans="1:3" x14ac:dyDescent="0.35">
      <c r="A97" s="194"/>
      <c r="B97" s="11" t="s">
        <v>1012</v>
      </c>
      <c r="C97" s="22">
        <v>0</v>
      </c>
    </row>
    <row r="98" spans="1:3" x14ac:dyDescent="0.35">
      <c r="A98" s="192" t="s">
        <v>1033</v>
      </c>
      <c r="B98" s="11" t="s">
        <v>1018</v>
      </c>
      <c r="C98" s="21"/>
    </row>
    <row r="99" spans="1:3" x14ac:dyDescent="0.35">
      <c r="A99" s="194"/>
      <c r="B99" s="11" t="s">
        <v>1012</v>
      </c>
      <c r="C99" s="21"/>
    </row>
    <row r="100" spans="1:3" x14ac:dyDescent="0.35">
      <c r="A100" s="10" t="s">
        <v>1034</v>
      </c>
      <c r="B100" s="15"/>
      <c r="C100" s="22">
        <v>1</v>
      </c>
    </row>
    <row r="101" spans="1:3" x14ac:dyDescent="0.35">
      <c r="A101" s="10" t="s">
        <v>1035</v>
      </c>
      <c r="B101" s="15"/>
      <c r="C101" s="21"/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2" t="s">
        <v>1037</v>
      </c>
      <c r="B105" s="11" t="s">
        <v>1038</v>
      </c>
      <c r="C105" s="22">
        <v>14</v>
      </c>
    </row>
    <row r="106" spans="1:3" x14ac:dyDescent="0.35">
      <c r="A106" s="194"/>
      <c r="B106" s="11" t="s">
        <v>1039</v>
      </c>
      <c r="C106" s="22">
        <v>9</v>
      </c>
    </row>
    <row r="107" spans="1:3" x14ac:dyDescent="0.35">
      <c r="A107" s="10" t="s">
        <v>1040</v>
      </c>
      <c r="B107" s="15"/>
      <c r="C107" s="21"/>
    </row>
    <row r="108" spans="1:3" x14ac:dyDescent="0.35">
      <c r="A108" s="10" t="s">
        <v>1041</v>
      </c>
      <c r="B108" s="15"/>
      <c r="C108" s="21"/>
    </row>
    <row r="109" spans="1:3" x14ac:dyDescent="0.35">
      <c r="A109" s="10" t="s">
        <v>1042</v>
      </c>
      <c r="B109" s="15"/>
      <c r="C109" s="21"/>
    </row>
    <row r="110" spans="1:3" x14ac:dyDescent="0.35">
      <c r="A110" s="10" t="s">
        <v>1043</v>
      </c>
      <c r="B110" s="15"/>
      <c r="C110" s="21"/>
    </row>
    <row r="111" spans="1:3" x14ac:dyDescent="0.35">
      <c r="A111" s="10" t="s">
        <v>1044</v>
      </c>
      <c r="B111" s="15"/>
      <c r="C111" s="22">
        <v>10</v>
      </c>
    </row>
    <row r="112" spans="1:3" x14ac:dyDescent="0.35">
      <c r="A112" s="10" t="s">
        <v>1045</v>
      </c>
      <c r="B112" s="15"/>
      <c r="C112" s="21"/>
    </row>
    <row r="113" spans="1:1" x14ac:dyDescent="0.35">
      <c r="A113" s="17"/>
    </row>
  </sheetData>
  <sheetProtection algorithmName="SHA-512" hashValue="tgffXFQHYnxCeRpRQpvdSnlorggpoOAa0WqgsfPdf8ddbFYjj3LnE2pi87Z7bZVSnQbvfm5Pk6raEDI5XSS+6w==" saltValue="q3UFSZuHKcjriL95fJxMi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2" t="s">
        <v>1048</v>
      </c>
      <c r="B5" s="32" t="s">
        <v>1049</v>
      </c>
      <c r="C5" s="22">
        <v>5</v>
      </c>
    </row>
    <row r="6" spans="1:3" x14ac:dyDescent="0.35">
      <c r="A6" s="193"/>
      <c r="B6" s="32" t="s">
        <v>304</v>
      </c>
      <c r="C6" s="22">
        <v>93</v>
      </c>
    </row>
    <row r="7" spans="1:3" x14ac:dyDescent="0.35">
      <c r="A7" s="193"/>
      <c r="B7" s="32" t="s">
        <v>1050</v>
      </c>
      <c r="C7" s="22">
        <v>19</v>
      </c>
    </row>
    <row r="8" spans="1:3" x14ac:dyDescent="0.35">
      <c r="A8" s="193"/>
      <c r="B8" s="32" t="s">
        <v>1051</v>
      </c>
      <c r="C8" s="22">
        <v>0</v>
      </c>
    </row>
    <row r="9" spans="1:3" x14ac:dyDescent="0.35">
      <c r="A9" s="193"/>
      <c r="B9" s="32" t="s">
        <v>1052</v>
      </c>
      <c r="C9" s="21"/>
    </row>
    <row r="10" spans="1:3" x14ac:dyDescent="0.35">
      <c r="A10" s="193"/>
      <c r="B10" s="32" t="s">
        <v>1053</v>
      </c>
      <c r="C10" s="21"/>
    </row>
    <row r="11" spans="1:3" x14ac:dyDescent="0.35">
      <c r="A11" s="194"/>
      <c r="B11" s="32" t="s">
        <v>1054</v>
      </c>
      <c r="C11" s="21"/>
    </row>
    <row r="12" spans="1:3" x14ac:dyDescent="0.35">
      <c r="A12" s="192" t="s">
        <v>1055</v>
      </c>
      <c r="B12" s="32" t="s">
        <v>65</v>
      </c>
      <c r="C12" s="22">
        <v>19</v>
      </c>
    </row>
    <row r="13" spans="1:3" x14ac:dyDescent="0.35">
      <c r="A13" s="193"/>
      <c r="B13" s="32" t="s">
        <v>1056</v>
      </c>
      <c r="C13" s="22">
        <v>12</v>
      </c>
    </row>
    <row r="14" spans="1:3" x14ac:dyDescent="0.35">
      <c r="A14" s="193"/>
      <c r="B14" s="32" t="s">
        <v>1057</v>
      </c>
      <c r="C14" s="22">
        <v>13</v>
      </c>
    </row>
    <row r="15" spans="1:3" x14ac:dyDescent="0.35">
      <c r="A15" s="194"/>
      <c r="B15" s="32" t="s">
        <v>1058</v>
      </c>
      <c r="C15" s="22">
        <v>2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2">
        <v>0</v>
      </c>
    </row>
    <row r="20" spans="1:3" x14ac:dyDescent="0.35">
      <c r="A20" s="10" t="s">
        <v>1061</v>
      </c>
      <c r="B20" s="33"/>
      <c r="C20" s="22">
        <v>1</v>
      </c>
    </row>
    <row r="21" spans="1:3" x14ac:dyDescent="0.35">
      <c r="A21" s="10" t="s">
        <v>1062</v>
      </c>
      <c r="B21" s="33"/>
      <c r="C21" s="22">
        <v>4</v>
      </c>
    </row>
    <row r="22" spans="1:3" x14ac:dyDescent="0.35">
      <c r="A22" s="10" t="s">
        <v>1063</v>
      </c>
      <c r="B22" s="33"/>
      <c r="C22" s="22">
        <v>0</v>
      </c>
    </row>
    <row r="23" spans="1:3" x14ac:dyDescent="0.35">
      <c r="A23" s="10" t="s">
        <v>1064</v>
      </c>
      <c r="B23" s="33"/>
      <c r="C23" s="22">
        <v>5</v>
      </c>
    </row>
    <row r="24" spans="1:3" x14ac:dyDescent="0.35">
      <c r="A24" s="10" t="s">
        <v>1065</v>
      </c>
      <c r="B24" s="33"/>
      <c r="C24" s="22">
        <v>0</v>
      </c>
    </row>
    <row r="25" spans="1:3" x14ac:dyDescent="0.35">
      <c r="A25" s="10" t="s">
        <v>1066</v>
      </c>
      <c r="B25" s="33"/>
      <c r="C25" s="22">
        <v>1</v>
      </c>
    </row>
    <row r="26" spans="1:3" x14ac:dyDescent="0.35">
      <c r="A26" s="10" t="s">
        <v>1067</v>
      </c>
      <c r="B26" s="33"/>
      <c r="C26" s="22">
        <v>0</v>
      </c>
    </row>
    <row r="27" spans="1:3" x14ac:dyDescent="0.35">
      <c r="A27" s="10" t="s">
        <v>1068</v>
      </c>
      <c r="B27" s="33"/>
      <c r="C27" s="22">
        <v>0</v>
      </c>
    </row>
    <row r="28" spans="1:3" x14ac:dyDescent="0.35">
      <c r="A28" s="10" t="s">
        <v>1069</v>
      </c>
      <c r="B28" s="33"/>
      <c r="C28" s="22">
        <v>0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1"/>
    </row>
    <row r="33" spans="1:6" x14ac:dyDescent="0.35">
      <c r="A33" s="10" t="s">
        <v>1072</v>
      </c>
      <c r="B33" s="33"/>
      <c r="C33" s="22">
        <v>1</v>
      </c>
    </row>
    <row r="34" spans="1:6" x14ac:dyDescent="0.35">
      <c r="A34" s="10" t="s">
        <v>1073</v>
      </c>
      <c r="B34" s="33"/>
      <c r="C34" s="22">
        <v>2</v>
      </c>
    </row>
    <row r="35" spans="1:6" x14ac:dyDescent="0.35">
      <c r="A35" s="10" t="s">
        <v>1074</v>
      </c>
      <c r="B35" s="33"/>
      <c r="C35" s="22">
        <v>2</v>
      </c>
    </row>
    <row r="36" spans="1:6" x14ac:dyDescent="0.35">
      <c r="A36" s="10" t="s">
        <v>1075</v>
      </c>
      <c r="B36" s="33"/>
      <c r="C36" s="22">
        <v>1</v>
      </c>
    </row>
    <row r="37" spans="1:6" x14ac:dyDescent="0.35">
      <c r="A37" s="10" t="s">
        <v>1076</v>
      </c>
      <c r="B37" s="33"/>
      <c r="C37" s="22">
        <v>1</v>
      </c>
    </row>
    <row r="38" spans="1:6" x14ac:dyDescent="0.35">
      <c r="A38" s="10" t="s">
        <v>1077</v>
      </c>
      <c r="B38" s="33"/>
      <c r="C38" s="21"/>
    </row>
    <row r="39" spans="1:6" x14ac:dyDescent="0.35">
      <c r="A39" s="10" t="s">
        <v>1078</v>
      </c>
      <c r="B39" s="33"/>
      <c r="C39" s="21"/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1"/>
    </row>
    <row r="44" spans="1:6" x14ac:dyDescent="0.35">
      <c r="A44" s="10" t="s">
        <v>114</v>
      </c>
      <c r="B44" s="33"/>
      <c r="C44" s="21"/>
    </row>
    <row r="45" spans="1:6" x14ac:dyDescent="0.35">
      <c r="A45" s="10" t="s">
        <v>1080</v>
      </c>
      <c r="B45" s="33"/>
      <c r="C45" s="21"/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35">
      <c r="A48" s="189" t="s">
        <v>960</v>
      </c>
      <c r="B48" s="11" t="s">
        <v>1083</v>
      </c>
      <c r="C48" s="16"/>
      <c r="D48" s="16"/>
      <c r="E48" s="16"/>
      <c r="F48" s="21"/>
    </row>
    <row r="49" spans="1:6" x14ac:dyDescent="0.35">
      <c r="A49" s="190"/>
      <c r="B49" s="11" t="s">
        <v>1084</v>
      </c>
      <c r="C49" s="16"/>
      <c r="D49" s="16"/>
      <c r="E49" s="16"/>
      <c r="F49" s="21"/>
    </row>
    <row r="50" spans="1:6" x14ac:dyDescent="0.35">
      <c r="A50" s="190"/>
      <c r="B50" s="11" t="s">
        <v>1085</v>
      </c>
      <c r="C50" s="16"/>
      <c r="D50" s="16"/>
      <c r="E50" s="16"/>
      <c r="F50" s="21"/>
    </row>
    <row r="51" spans="1:6" x14ac:dyDescent="0.35">
      <c r="A51" s="190"/>
      <c r="B51" s="11" t="s">
        <v>1086</v>
      </c>
      <c r="C51" s="16"/>
      <c r="D51" s="16"/>
      <c r="E51" s="16"/>
      <c r="F51" s="21"/>
    </row>
    <row r="52" spans="1:6" x14ac:dyDescent="0.35">
      <c r="A52" s="190"/>
      <c r="B52" s="11" t="s">
        <v>334</v>
      </c>
      <c r="C52" s="12">
        <v>0</v>
      </c>
      <c r="D52" s="12">
        <v>0</v>
      </c>
      <c r="E52" s="12">
        <v>0</v>
      </c>
      <c r="F52" s="22">
        <v>0</v>
      </c>
    </row>
    <row r="53" spans="1:6" x14ac:dyDescent="0.35">
      <c r="A53" s="190"/>
      <c r="B53" s="11" t="s">
        <v>1087</v>
      </c>
      <c r="C53" s="12">
        <v>72</v>
      </c>
      <c r="D53" s="12">
        <v>13</v>
      </c>
      <c r="E53" s="12">
        <v>9</v>
      </c>
      <c r="F53" s="22">
        <v>9</v>
      </c>
    </row>
    <row r="54" spans="1:6" x14ac:dyDescent="0.35">
      <c r="A54" s="190"/>
      <c r="B54" s="11" t="s">
        <v>1088</v>
      </c>
      <c r="C54" s="12">
        <v>0</v>
      </c>
      <c r="D54" s="12">
        <v>0</v>
      </c>
      <c r="E54" s="12">
        <v>0</v>
      </c>
      <c r="F54" s="22">
        <v>0</v>
      </c>
    </row>
    <row r="55" spans="1:6" x14ac:dyDescent="0.35">
      <c r="A55" s="190"/>
      <c r="B55" s="11" t="s">
        <v>1089</v>
      </c>
      <c r="C55" s="16"/>
      <c r="D55" s="16"/>
      <c r="E55" s="16"/>
      <c r="F55" s="21"/>
    </row>
    <row r="56" spans="1:6" x14ac:dyDescent="0.35">
      <c r="A56" s="190"/>
      <c r="B56" s="11" t="s">
        <v>1090</v>
      </c>
      <c r="C56" s="16"/>
      <c r="D56" s="16"/>
      <c r="E56" s="16"/>
      <c r="F56" s="21"/>
    </row>
    <row r="57" spans="1:6" x14ac:dyDescent="0.35">
      <c r="A57" s="190"/>
      <c r="B57" s="11" t="s">
        <v>1091</v>
      </c>
      <c r="C57" s="12">
        <v>19</v>
      </c>
      <c r="D57" s="12">
        <v>4</v>
      </c>
      <c r="E57" s="12">
        <v>2</v>
      </c>
      <c r="F57" s="22">
        <v>1</v>
      </c>
    </row>
    <row r="58" spans="1:6" x14ac:dyDescent="0.35">
      <c r="A58" s="190"/>
      <c r="B58" s="11" t="s">
        <v>1092</v>
      </c>
      <c r="C58" s="12">
        <v>0</v>
      </c>
      <c r="D58" s="12">
        <v>1</v>
      </c>
      <c r="E58" s="12">
        <v>0</v>
      </c>
      <c r="F58" s="22">
        <v>0</v>
      </c>
    </row>
    <row r="59" spans="1:6" x14ac:dyDescent="0.35">
      <c r="A59" s="190"/>
      <c r="B59" s="11" t="s">
        <v>1093</v>
      </c>
      <c r="C59" s="12">
        <v>1</v>
      </c>
      <c r="D59" s="12">
        <v>0</v>
      </c>
      <c r="E59" s="12">
        <v>0</v>
      </c>
      <c r="F59" s="22">
        <v>0</v>
      </c>
    </row>
    <row r="60" spans="1:6" x14ac:dyDescent="0.35">
      <c r="A60" s="190"/>
      <c r="B60" s="11" t="s">
        <v>405</v>
      </c>
      <c r="C60" s="16"/>
      <c r="D60" s="16"/>
      <c r="E60" s="16"/>
      <c r="F60" s="21"/>
    </row>
    <row r="61" spans="1:6" x14ac:dyDescent="0.35">
      <c r="A61" s="190"/>
      <c r="B61" s="11" t="s">
        <v>1094</v>
      </c>
      <c r="C61" s="16"/>
      <c r="D61" s="16"/>
      <c r="E61" s="16"/>
      <c r="F61" s="21"/>
    </row>
    <row r="62" spans="1:6" x14ac:dyDescent="0.35">
      <c r="A62" s="190"/>
      <c r="B62" s="11" t="s">
        <v>1095</v>
      </c>
      <c r="C62" s="16"/>
      <c r="D62" s="16"/>
      <c r="E62" s="16"/>
      <c r="F62" s="21"/>
    </row>
    <row r="63" spans="1:6" x14ac:dyDescent="0.35">
      <c r="A63" s="190"/>
      <c r="B63" s="11" t="s">
        <v>1096</v>
      </c>
      <c r="C63" s="16"/>
      <c r="D63" s="16"/>
      <c r="E63" s="16"/>
      <c r="F63" s="21"/>
    </row>
    <row r="64" spans="1:6" x14ac:dyDescent="0.35">
      <c r="A64" s="190"/>
      <c r="B64" s="11" t="s">
        <v>1097</v>
      </c>
      <c r="C64" s="12">
        <v>2</v>
      </c>
      <c r="D64" s="12">
        <v>2</v>
      </c>
      <c r="E64" s="12">
        <v>0</v>
      </c>
      <c r="F64" s="22">
        <v>2</v>
      </c>
    </row>
    <row r="65" spans="1:6" x14ac:dyDescent="0.35">
      <c r="A65" s="190"/>
      <c r="B65" s="11" t="s">
        <v>1098</v>
      </c>
      <c r="C65" s="16"/>
      <c r="D65" s="16"/>
      <c r="E65" s="16"/>
      <c r="F65" s="21"/>
    </row>
    <row r="66" spans="1:6" x14ac:dyDescent="0.35">
      <c r="A66" s="191"/>
      <c r="B66" s="11" t="s">
        <v>1099</v>
      </c>
      <c r="C66" s="16"/>
      <c r="D66" s="16"/>
      <c r="E66" s="16"/>
      <c r="F66" s="21"/>
    </row>
    <row r="67" spans="1:6" x14ac:dyDescent="0.35">
      <c r="A67" s="203" t="s">
        <v>1100</v>
      </c>
      <c r="B67" s="204"/>
      <c r="C67" s="29">
        <v>94</v>
      </c>
      <c r="D67" s="29">
        <v>20</v>
      </c>
      <c r="E67" s="29">
        <v>11</v>
      </c>
      <c r="F67" s="29">
        <v>12</v>
      </c>
    </row>
    <row r="68" spans="1:6" x14ac:dyDescent="0.35">
      <c r="A68" s="189" t="s">
        <v>977</v>
      </c>
      <c r="B68" s="11" t="s">
        <v>1101</v>
      </c>
      <c r="C68" s="16"/>
      <c r="D68" s="16"/>
      <c r="E68" s="16"/>
      <c r="F68" s="21"/>
    </row>
    <row r="69" spans="1:6" x14ac:dyDescent="0.35">
      <c r="A69" s="190"/>
      <c r="B69" s="11" t="s">
        <v>1102</v>
      </c>
      <c r="C69" s="16"/>
      <c r="D69" s="16"/>
      <c r="E69" s="16"/>
      <c r="F69" s="21"/>
    </row>
    <row r="70" spans="1:6" x14ac:dyDescent="0.35">
      <c r="A70" s="191"/>
      <c r="B70" s="11" t="s">
        <v>111</v>
      </c>
      <c r="C70" s="16"/>
      <c r="D70" s="16"/>
      <c r="E70" s="16"/>
      <c r="F70" s="21"/>
    </row>
    <row r="71" spans="1:6" x14ac:dyDescent="0.35">
      <c r="A71" s="203" t="s">
        <v>1103</v>
      </c>
      <c r="B71" s="204"/>
      <c r="C71" s="34"/>
      <c r="D71" s="34"/>
      <c r="E71" s="34"/>
      <c r="F71" s="34"/>
    </row>
    <row r="72" spans="1:6" x14ac:dyDescent="0.35">
      <c r="A72" s="17"/>
    </row>
  </sheetData>
  <sheetProtection algorithmName="SHA-512" hashValue="V4jBs5IkI30+ue8XCse2T4u9ge016cY9e3dK+IQXT3+XExGL4qbppXSY9pf0FB78J8wvndYcAmSjXzJXU1Oltw==" saltValue="hUNEWl0OnBUePYWaYAgcS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5" t="s">
        <v>15</v>
      </c>
      <c r="C4" s="9" t="s">
        <v>3</v>
      </c>
    </row>
    <row r="5" spans="1:3" x14ac:dyDescent="0.35">
      <c r="A5" s="189" t="s">
        <v>1106</v>
      </c>
      <c r="B5" s="11" t="s">
        <v>1107</v>
      </c>
      <c r="C5" s="22">
        <v>74</v>
      </c>
    </row>
    <row r="6" spans="1:3" x14ac:dyDescent="0.35">
      <c r="A6" s="190"/>
      <c r="B6" s="11" t="s">
        <v>1049</v>
      </c>
      <c r="C6" s="22">
        <v>62</v>
      </c>
    </row>
    <row r="7" spans="1:3" x14ac:dyDescent="0.35">
      <c r="A7" s="190"/>
      <c r="B7" s="11" t="s">
        <v>1108</v>
      </c>
      <c r="C7" s="22">
        <v>448</v>
      </c>
    </row>
    <row r="8" spans="1:3" x14ac:dyDescent="0.35">
      <c r="A8" s="190"/>
      <c r="B8" s="11" t="s">
        <v>1109</v>
      </c>
      <c r="C8" s="22">
        <v>75</v>
      </c>
    </row>
    <row r="9" spans="1:3" x14ac:dyDescent="0.35">
      <c r="A9" s="190"/>
      <c r="B9" s="11" t="s">
        <v>1051</v>
      </c>
      <c r="C9" s="21"/>
    </row>
    <row r="10" spans="1:3" x14ac:dyDescent="0.35">
      <c r="A10" s="190"/>
      <c r="B10" s="11" t="s">
        <v>1052</v>
      </c>
      <c r="C10" s="21"/>
    </row>
    <row r="11" spans="1:3" x14ac:dyDescent="0.35">
      <c r="A11" s="190"/>
      <c r="B11" s="11" t="s">
        <v>1110</v>
      </c>
      <c r="C11" s="21"/>
    </row>
    <row r="12" spans="1:3" x14ac:dyDescent="0.35">
      <c r="A12" s="191"/>
      <c r="B12" s="11" t="s">
        <v>1111</v>
      </c>
      <c r="C12" s="21"/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5" t="s">
        <v>15</v>
      </c>
      <c r="C15" s="9" t="s">
        <v>3</v>
      </c>
    </row>
    <row r="16" spans="1:3" x14ac:dyDescent="0.35">
      <c r="A16" s="20" t="s">
        <v>1113</v>
      </c>
      <c r="B16" s="15"/>
      <c r="C16" s="22">
        <v>75</v>
      </c>
    </row>
    <row r="17" spans="1:3" x14ac:dyDescent="0.35">
      <c r="A17" s="20" t="s">
        <v>1114</v>
      </c>
      <c r="B17" s="15"/>
      <c r="C17" s="22">
        <v>59</v>
      </c>
    </row>
    <row r="18" spans="1:3" x14ac:dyDescent="0.35">
      <c r="A18" s="20" t="s">
        <v>1115</v>
      </c>
      <c r="B18" s="15"/>
      <c r="C18" s="22">
        <v>50</v>
      </c>
    </row>
    <row r="19" spans="1:3" x14ac:dyDescent="0.35">
      <c r="A19" s="20" t="s">
        <v>1116</v>
      </c>
      <c r="B19" s="15"/>
      <c r="C19" s="22">
        <v>10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5" t="s">
        <v>15</v>
      </c>
      <c r="C22" s="9" t="s">
        <v>3</v>
      </c>
    </row>
    <row r="23" spans="1:3" x14ac:dyDescent="0.35">
      <c r="A23" s="20" t="s">
        <v>1118</v>
      </c>
      <c r="B23" s="15"/>
      <c r="C23" s="21"/>
    </row>
    <row r="24" spans="1:3" x14ac:dyDescent="0.35">
      <c r="A24" s="20" t="s">
        <v>1119</v>
      </c>
      <c r="B24" s="15"/>
      <c r="C24" s="21"/>
    </row>
    <row r="25" spans="1:3" x14ac:dyDescent="0.35">
      <c r="A25" s="20" t="s">
        <v>1120</v>
      </c>
      <c r="B25" s="15"/>
      <c r="C25" s="21"/>
    </row>
    <row r="26" spans="1:3" x14ac:dyDescent="0.35">
      <c r="A26" s="20" t="s">
        <v>1121</v>
      </c>
      <c r="B26" s="15"/>
      <c r="C26" s="21"/>
    </row>
    <row r="27" spans="1:3" x14ac:dyDescent="0.35">
      <c r="A27" s="20" t="s">
        <v>1122</v>
      </c>
      <c r="B27" s="15"/>
      <c r="C27" s="21"/>
    </row>
    <row r="28" spans="1:3" x14ac:dyDescent="0.35">
      <c r="A28" s="20" t="s">
        <v>1123</v>
      </c>
      <c r="B28" s="15"/>
      <c r="C28" s="21"/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5" t="s">
        <v>15</v>
      </c>
      <c r="C31" s="9" t="s">
        <v>3</v>
      </c>
    </row>
    <row r="32" spans="1:3" x14ac:dyDescent="0.35">
      <c r="A32" s="20" t="s">
        <v>1125</v>
      </c>
      <c r="B32" s="15"/>
      <c r="C32" s="21"/>
    </row>
    <row r="33" spans="1:3" x14ac:dyDescent="0.35">
      <c r="A33" s="20" t="s">
        <v>1126</v>
      </c>
      <c r="B33" s="15"/>
      <c r="C33" s="21"/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5" t="s">
        <v>15</v>
      </c>
      <c r="C36" s="9" t="s">
        <v>3</v>
      </c>
    </row>
    <row r="37" spans="1:3" x14ac:dyDescent="0.35">
      <c r="A37" s="20" t="s">
        <v>1127</v>
      </c>
      <c r="B37" s="15"/>
      <c r="C37" s="21"/>
    </row>
    <row r="38" spans="1:3" x14ac:dyDescent="0.35">
      <c r="A38" s="20" t="s">
        <v>1128</v>
      </c>
      <c r="B38" s="15"/>
      <c r="C38" s="22">
        <v>12</v>
      </c>
    </row>
    <row r="39" spans="1:3" x14ac:dyDescent="0.35">
      <c r="A39" s="20" t="s">
        <v>1129</v>
      </c>
      <c r="B39" s="15"/>
      <c r="C39" s="22">
        <v>136</v>
      </c>
    </row>
    <row r="40" spans="1:3" x14ac:dyDescent="0.35">
      <c r="A40" s="20" t="s">
        <v>1130</v>
      </c>
      <c r="B40" s="15"/>
      <c r="C40" s="22">
        <v>59</v>
      </c>
    </row>
    <row r="41" spans="1:3" x14ac:dyDescent="0.35">
      <c r="A41" s="20" t="s">
        <v>1131</v>
      </c>
      <c r="B41" s="15"/>
      <c r="C41" s="22">
        <v>45</v>
      </c>
    </row>
    <row r="42" spans="1:3" x14ac:dyDescent="0.35">
      <c r="A42" s="20" t="s">
        <v>1132</v>
      </c>
      <c r="B42" s="15"/>
      <c r="C42" s="22">
        <v>32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5" t="s">
        <v>15</v>
      </c>
      <c r="C45" s="9" t="s">
        <v>3</v>
      </c>
    </row>
    <row r="46" spans="1:3" x14ac:dyDescent="0.35">
      <c r="A46" s="20" t="s">
        <v>1134</v>
      </c>
      <c r="B46" s="15"/>
      <c r="C46" s="21"/>
    </row>
    <row r="47" spans="1:3" x14ac:dyDescent="0.35">
      <c r="A47" s="20" t="s">
        <v>1135</v>
      </c>
      <c r="B47" s="15"/>
      <c r="C47" s="21"/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5" t="s">
        <v>15</v>
      </c>
      <c r="C50" s="9" t="s">
        <v>3</v>
      </c>
    </row>
    <row r="51" spans="1:6" x14ac:dyDescent="0.35">
      <c r="A51" s="189" t="s">
        <v>1137</v>
      </c>
      <c r="B51" s="11" t="s">
        <v>1138</v>
      </c>
      <c r="C51" s="21"/>
    </row>
    <row r="52" spans="1:6" x14ac:dyDescent="0.35">
      <c r="A52" s="190"/>
      <c r="B52" s="11" t="s">
        <v>1139</v>
      </c>
      <c r="C52" s="22">
        <v>1</v>
      </c>
    </row>
    <row r="53" spans="1:6" x14ac:dyDescent="0.35">
      <c r="A53" s="190"/>
      <c r="B53" s="11" t="s">
        <v>1140</v>
      </c>
      <c r="C53" s="21"/>
    </row>
    <row r="54" spans="1:6" x14ac:dyDescent="0.35">
      <c r="A54" s="191"/>
      <c r="B54" s="11" t="s">
        <v>1141</v>
      </c>
      <c r="C54" s="21"/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5" t="s">
        <v>15</v>
      </c>
      <c r="C57" s="9" t="s">
        <v>3</v>
      </c>
    </row>
    <row r="58" spans="1:6" x14ac:dyDescent="0.35">
      <c r="A58" s="20" t="s">
        <v>104</v>
      </c>
      <c r="B58" s="15"/>
      <c r="C58" s="22">
        <v>3</v>
      </c>
    </row>
    <row r="59" spans="1:6" x14ac:dyDescent="0.35">
      <c r="A59" s="20" t="s">
        <v>114</v>
      </c>
      <c r="B59" s="15"/>
      <c r="C59" s="22">
        <v>2</v>
      </c>
    </row>
    <row r="60" spans="1:6" x14ac:dyDescent="0.35">
      <c r="A60" s="20" t="s">
        <v>1080</v>
      </c>
      <c r="B60" s="15"/>
      <c r="C60" s="22">
        <v>1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5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35">
      <c r="A63" s="189" t="s">
        <v>960</v>
      </c>
      <c r="B63" s="11" t="s">
        <v>1083</v>
      </c>
      <c r="C63" s="16"/>
      <c r="D63" s="16"/>
      <c r="E63" s="16"/>
      <c r="F63" s="21"/>
    </row>
    <row r="64" spans="1:6" x14ac:dyDescent="0.35">
      <c r="A64" s="190"/>
      <c r="B64" s="11" t="s">
        <v>1084</v>
      </c>
      <c r="C64" s="16"/>
      <c r="D64" s="16"/>
      <c r="E64" s="16"/>
      <c r="F64" s="21"/>
    </row>
    <row r="65" spans="1:6" x14ac:dyDescent="0.35">
      <c r="A65" s="190"/>
      <c r="B65" s="11" t="s">
        <v>1085</v>
      </c>
      <c r="C65" s="16"/>
      <c r="D65" s="16"/>
      <c r="E65" s="16"/>
      <c r="F65" s="21"/>
    </row>
    <row r="66" spans="1:6" x14ac:dyDescent="0.35">
      <c r="A66" s="190"/>
      <c r="B66" s="11" t="s">
        <v>1086</v>
      </c>
      <c r="C66" s="16"/>
      <c r="D66" s="16"/>
      <c r="E66" s="16"/>
      <c r="F66" s="21"/>
    </row>
    <row r="67" spans="1:6" x14ac:dyDescent="0.35">
      <c r="A67" s="190"/>
      <c r="B67" s="11" t="s">
        <v>334</v>
      </c>
      <c r="C67" s="12">
        <v>4</v>
      </c>
      <c r="D67" s="12">
        <v>2</v>
      </c>
      <c r="E67" s="12">
        <v>2</v>
      </c>
      <c r="F67" s="22">
        <v>2</v>
      </c>
    </row>
    <row r="68" spans="1:6" x14ac:dyDescent="0.35">
      <c r="A68" s="190"/>
      <c r="B68" s="11" t="s">
        <v>1142</v>
      </c>
      <c r="C68" s="12">
        <v>234</v>
      </c>
      <c r="D68" s="12">
        <v>33</v>
      </c>
      <c r="E68" s="12">
        <v>25</v>
      </c>
      <c r="F68" s="22">
        <v>20</v>
      </c>
    </row>
    <row r="69" spans="1:6" x14ac:dyDescent="0.35">
      <c r="A69" s="190"/>
      <c r="B69" s="11" t="s">
        <v>1143</v>
      </c>
      <c r="C69" s="12">
        <v>36</v>
      </c>
      <c r="D69" s="12">
        <v>7</v>
      </c>
      <c r="E69" s="12">
        <v>3</v>
      </c>
      <c r="F69" s="22">
        <v>3</v>
      </c>
    </row>
    <row r="70" spans="1:6" x14ac:dyDescent="0.35">
      <c r="A70" s="190"/>
      <c r="B70" s="11" t="s">
        <v>1089</v>
      </c>
      <c r="C70" s="12">
        <v>1</v>
      </c>
      <c r="D70" s="12">
        <v>1</v>
      </c>
      <c r="E70" s="12">
        <v>0</v>
      </c>
      <c r="F70" s="22">
        <v>0</v>
      </c>
    </row>
    <row r="71" spans="1:6" x14ac:dyDescent="0.35">
      <c r="A71" s="190"/>
      <c r="B71" s="11" t="s">
        <v>1144</v>
      </c>
      <c r="C71" s="16"/>
      <c r="D71" s="16"/>
      <c r="E71" s="16"/>
      <c r="F71" s="21"/>
    </row>
    <row r="72" spans="1:6" x14ac:dyDescent="0.35">
      <c r="A72" s="190"/>
      <c r="B72" s="11" t="s">
        <v>1145</v>
      </c>
      <c r="C72" s="12">
        <v>1</v>
      </c>
      <c r="D72" s="12">
        <v>5</v>
      </c>
      <c r="E72" s="12">
        <v>0</v>
      </c>
      <c r="F72" s="22">
        <v>0</v>
      </c>
    </row>
    <row r="73" spans="1:6" x14ac:dyDescent="0.35">
      <c r="A73" s="190"/>
      <c r="B73" s="11" t="s">
        <v>1146</v>
      </c>
      <c r="C73" s="12">
        <v>18</v>
      </c>
      <c r="D73" s="12">
        <v>3</v>
      </c>
      <c r="E73" s="12">
        <v>2</v>
      </c>
      <c r="F73" s="22">
        <v>2</v>
      </c>
    </row>
    <row r="74" spans="1:6" x14ac:dyDescent="0.35">
      <c r="A74" s="190"/>
      <c r="B74" s="11" t="s">
        <v>1093</v>
      </c>
      <c r="C74" s="16"/>
      <c r="D74" s="16"/>
      <c r="E74" s="16"/>
      <c r="F74" s="21"/>
    </row>
    <row r="75" spans="1:6" x14ac:dyDescent="0.35">
      <c r="A75" s="190"/>
      <c r="B75" s="11" t="s">
        <v>405</v>
      </c>
      <c r="C75" s="16"/>
      <c r="D75" s="16"/>
      <c r="E75" s="16"/>
      <c r="F75" s="21"/>
    </row>
    <row r="76" spans="1:6" x14ac:dyDescent="0.35">
      <c r="A76" s="190"/>
      <c r="B76" s="11" t="s">
        <v>1094</v>
      </c>
      <c r="C76" s="16"/>
      <c r="D76" s="16"/>
      <c r="E76" s="16"/>
      <c r="F76" s="21"/>
    </row>
    <row r="77" spans="1:6" x14ac:dyDescent="0.35">
      <c r="A77" s="190"/>
      <c r="B77" s="11" t="s">
        <v>1095</v>
      </c>
      <c r="C77" s="16"/>
      <c r="D77" s="16"/>
      <c r="E77" s="16"/>
      <c r="F77" s="21"/>
    </row>
    <row r="78" spans="1:6" x14ac:dyDescent="0.35">
      <c r="A78" s="190"/>
      <c r="B78" s="11" t="s">
        <v>1096</v>
      </c>
      <c r="C78" s="16"/>
      <c r="D78" s="16"/>
      <c r="E78" s="16"/>
      <c r="F78" s="21"/>
    </row>
    <row r="79" spans="1:6" x14ac:dyDescent="0.35">
      <c r="A79" s="190"/>
      <c r="B79" s="11" t="s">
        <v>1097</v>
      </c>
      <c r="C79" s="12">
        <v>82</v>
      </c>
      <c r="D79" s="12">
        <v>16</v>
      </c>
      <c r="E79" s="12">
        <v>15</v>
      </c>
      <c r="F79" s="22">
        <v>13</v>
      </c>
    </row>
    <row r="80" spans="1:6" x14ac:dyDescent="0.35">
      <c r="A80" s="190"/>
      <c r="B80" s="11" t="s">
        <v>1098</v>
      </c>
      <c r="C80" s="16"/>
      <c r="D80" s="16"/>
      <c r="E80" s="16"/>
      <c r="F80" s="21"/>
    </row>
    <row r="81" spans="1:6" x14ac:dyDescent="0.35">
      <c r="A81" s="191"/>
      <c r="B81" s="11" t="s">
        <v>1099</v>
      </c>
      <c r="C81" s="16"/>
      <c r="D81" s="16"/>
      <c r="E81" s="16"/>
      <c r="F81" s="21"/>
    </row>
    <row r="82" spans="1:6" x14ac:dyDescent="0.35">
      <c r="A82" s="205" t="s">
        <v>1100</v>
      </c>
      <c r="B82" s="206"/>
      <c r="C82" s="29">
        <v>376</v>
      </c>
      <c r="D82" s="29">
        <v>67</v>
      </c>
      <c r="E82" s="29">
        <v>47</v>
      </c>
      <c r="F82" s="29">
        <v>40</v>
      </c>
    </row>
    <row r="83" spans="1:6" x14ac:dyDescent="0.35">
      <c r="A83" s="189" t="s">
        <v>1147</v>
      </c>
      <c r="B83" s="11" t="s">
        <v>1101</v>
      </c>
      <c r="C83" s="16"/>
      <c r="D83" s="16"/>
      <c r="E83" s="16"/>
      <c r="F83" s="21"/>
    </row>
    <row r="84" spans="1:6" x14ac:dyDescent="0.35">
      <c r="A84" s="190"/>
      <c r="B84" s="11" t="s">
        <v>1102</v>
      </c>
      <c r="C84" s="16"/>
      <c r="D84" s="16"/>
      <c r="E84" s="16"/>
      <c r="F84" s="21"/>
    </row>
    <row r="85" spans="1:6" x14ac:dyDescent="0.35">
      <c r="A85" s="191"/>
      <c r="B85" s="11" t="s">
        <v>111</v>
      </c>
      <c r="C85" s="16"/>
      <c r="D85" s="16"/>
      <c r="E85" s="16"/>
      <c r="F85" s="21"/>
    </row>
    <row r="86" spans="1:6" x14ac:dyDescent="0.35">
      <c r="A86" s="205" t="s">
        <v>1148</v>
      </c>
      <c r="B86" s="206"/>
      <c r="C86" s="34"/>
      <c r="D86" s="34"/>
      <c r="E86" s="34"/>
      <c r="F86" s="34"/>
    </row>
    <row r="87" spans="1:6" x14ac:dyDescent="0.35">
      <c r="A87" s="17"/>
    </row>
  </sheetData>
  <sheetProtection algorithmName="SHA-512" hashValue="HCBn7hxLpdlou4vqNWqYF6zFW1oYB/mbLeFCYuzO8hMwiPr88uzMCC+6+aqsrTBqxfwp4p0reCk14cVAp6WjPg==" saltValue="hsIIjL4ncMvQ0p5z06wmT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2">
        <v>3</v>
      </c>
    </row>
    <row r="6" spans="1:3" x14ac:dyDescent="0.35">
      <c r="A6" s="10" t="s">
        <v>1152</v>
      </c>
      <c r="B6" s="15"/>
      <c r="C6" s="22">
        <v>117</v>
      </c>
    </row>
    <row r="7" spans="1:3" x14ac:dyDescent="0.35">
      <c r="A7" s="10" t="s">
        <v>1153</v>
      </c>
      <c r="B7" s="15"/>
      <c r="C7" s="22">
        <v>0</v>
      </c>
    </row>
    <row r="8" spans="1:3" x14ac:dyDescent="0.35">
      <c r="A8" s="10" t="s">
        <v>1154</v>
      </c>
      <c r="B8" s="15"/>
      <c r="C8" s="21"/>
    </row>
    <row r="9" spans="1:3" x14ac:dyDescent="0.35">
      <c r="A9" s="10" t="s">
        <v>1155</v>
      </c>
      <c r="B9" s="15"/>
      <c r="C9" s="21"/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2">
        <v>15</v>
      </c>
    </row>
    <row r="14" spans="1:3" x14ac:dyDescent="0.35">
      <c r="A14" s="10" t="s">
        <v>1152</v>
      </c>
      <c r="B14" s="15"/>
      <c r="C14" s="22">
        <v>20</v>
      </c>
    </row>
    <row r="15" spans="1:3" x14ac:dyDescent="0.35">
      <c r="A15" s="10" t="s">
        <v>1157</v>
      </c>
      <c r="B15" s="15"/>
      <c r="C15" s="22">
        <v>0</v>
      </c>
    </row>
    <row r="16" spans="1:3" x14ac:dyDescent="0.35">
      <c r="A16" s="10" t="s">
        <v>1154</v>
      </c>
      <c r="B16" s="15"/>
      <c r="C16" s="21"/>
    </row>
    <row r="17" spans="1:3" x14ac:dyDescent="0.35">
      <c r="A17" s="10" t="s">
        <v>1155</v>
      </c>
      <c r="B17" s="15"/>
      <c r="C17" s="21"/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/>
    </row>
    <row r="22" spans="1:3" x14ac:dyDescent="0.35">
      <c r="A22" s="10" t="s">
        <v>1159</v>
      </c>
      <c r="B22" s="15"/>
      <c r="C22" s="21"/>
    </row>
    <row r="23" spans="1:3" x14ac:dyDescent="0.35">
      <c r="A23" s="10" t="s">
        <v>1160</v>
      </c>
      <c r="B23" s="15"/>
      <c r="C23" s="21"/>
    </row>
    <row r="24" spans="1:3" x14ac:dyDescent="0.35">
      <c r="A24" s="10" t="s">
        <v>1161</v>
      </c>
      <c r="B24" s="15"/>
      <c r="C24" s="21"/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1"/>
    </row>
    <row r="29" spans="1:3" x14ac:dyDescent="0.35">
      <c r="A29" s="10" t="s">
        <v>1164</v>
      </c>
      <c r="B29" s="15"/>
      <c r="C29" s="21"/>
    </row>
    <row r="30" spans="1:3" x14ac:dyDescent="0.35">
      <c r="A30" s="10" t="s">
        <v>1165</v>
      </c>
      <c r="B30" s="15"/>
      <c r="C30" s="21"/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/>
    </row>
    <row r="35" spans="1:3" x14ac:dyDescent="0.35">
      <c r="A35" s="10" t="s">
        <v>1168</v>
      </c>
      <c r="B35" s="15"/>
      <c r="C35" s="22">
        <v>1</v>
      </c>
    </row>
    <row r="36" spans="1:3" x14ac:dyDescent="0.35">
      <c r="A36" s="10" t="s">
        <v>1169</v>
      </c>
      <c r="B36" s="15"/>
      <c r="C36" s="21"/>
    </row>
    <row r="37" spans="1:3" x14ac:dyDescent="0.35">
      <c r="A37" s="17"/>
    </row>
  </sheetData>
  <sheetProtection algorithmName="SHA-512" hashValue="YnvI8vHI3u9rygW1wxQ913Xv3hB/x6ngCRim96t8cxaT2tKj4u3BgiBBvsfS2BDvtdy+jomQ7To6yWAOVORIjw==" saltValue="uFBLh7pgOiXHNXpT1h0qO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2">
        <v>1</v>
      </c>
    </row>
    <row r="6" spans="1:3" x14ac:dyDescent="0.35">
      <c r="A6" s="10" t="s">
        <v>1173</v>
      </c>
      <c r="B6" s="15"/>
      <c r="C6" s="21"/>
    </row>
    <row r="7" spans="1:3" x14ac:dyDescent="0.35">
      <c r="A7" s="10" t="s">
        <v>1174</v>
      </c>
      <c r="B7" s="15"/>
      <c r="C7" s="21"/>
    </row>
    <row r="8" spans="1:3" x14ac:dyDescent="0.35">
      <c r="A8" s="10" t="s">
        <v>1175</v>
      </c>
      <c r="B8" s="15"/>
      <c r="C8" s="21"/>
    </row>
    <row r="9" spans="1:3" x14ac:dyDescent="0.35">
      <c r="A9" s="10" t="s">
        <v>1176</v>
      </c>
      <c r="B9" s="15"/>
      <c r="C9" s="21"/>
    </row>
    <row r="10" spans="1:3" x14ac:dyDescent="0.35">
      <c r="A10" s="10" t="s">
        <v>1177</v>
      </c>
      <c r="B10" s="15"/>
      <c r="C10" s="21"/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1"/>
    </row>
    <row r="15" spans="1:3" x14ac:dyDescent="0.35">
      <c r="A15" s="10" t="s">
        <v>1180</v>
      </c>
      <c r="B15" s="15"/>
      <c r="C15" s="22">
        <v>1</v>
      </c>
    </row>
    <row r="16" spans="1:3" x14ac:dyDescent="0.35">
      <c r="A16" s="10" t="s">
        <v>1181</v>
      </c>
      <c r="B16" s="15"/>
      <c r="C16" s="21"/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1"/>
    </row>
    <row r="21" spans="1:3" x14ac:dyDescent="0.35">
      <c r="A21" s="10" t="s">
        <v>1184</v>
      </c>
      <c r="B21" s="15"/>
      <c r="C21" s="21"/>
    </row>
    <row r="22" spans="1:3" x14ac:dyDescent="0.35">
      <c r="A22" s="10" t="s">
        <v>1185</v>
      </c>
      <c r="B22" s="15"/>
      <c r="C22" s="22">
        <v>1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1"/>
    </row>
    <row r="27" spans="1:3" x14ac:dyDescent="0.35">
      <c r="A27" s="10" t="s">
        <v>1188</v>
      </c>
      <c r="B27" s="15"/>
      <c r="C27" s="21"/>
    </row>
    <row r="28" spans="1:3" x14ac:dyDescent="0.35">
      <c r="A28" s="10" t="s">
        <v>1189</v>
      </c>
      <c r="B28" s="15"/>
      <c r="C28" s="21"/>
    </row>
    <row r="29" spans="1:3" x14ac:dyDescent="0.35">
      <c r="A29" s="10" t="s">
        <v>1190</v>
      </c>
      <c r="B29" s="15"/>
      <c r="C29" s="21"/>
    </row>
    <row r="30" spans="1:3" x14ac:dyDescent="0.35">
      <c r="A30" s="10" t="s">
        <v>1191</v>
      </c>
      <c r="B30" s="15"/>
      <c r="C30" s="21"/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2">
        <v>1</v>
      </c>
    </row>
    <row r="35" spans="1:3" x14ac:dyDescent="0.35">
      <c r="A35" s="10" t="s">
        <v>1194</v>
      </c>
      <c r="B35" s="15"/>
      <c r="C35" s="22">
        <v>1</v>
      </c>
    </row>
    <row r="36" spans="1:3" x14ac:dyDescent="0.35">
      <c r="A36" s="10" t="s">
        <v>1195</v>
      </c>
      <c r="B36" s="15"/>
      <c r="C36" s="22">
        <v>1</v>
      </c>
    </row>
    <row r="37" spans="1:3" x14ac:dyDescent="0.35">
      <c r="A37" s="10" t="s">
        <v>1113</v>
      </c>
      <c r="B37" s="15"/>
      <c r="C37" s="22">
        <v>1</v>
      </c>
    </row>
    <row r="38" spans="1:3" x14ac:dyDescent="0.35">
      <c r="A38" s="10" t="s">
        <v>1196</v>
      </c>
      <c r="B38" s="15"/>
      <c r="C38" s="22">
        <v>1</v>
      </c>
    </row>
    <row r="39" spans="1:3" x14ac:dyDescent="0.35">
      <c r="A39" s="10" t="s">
        <v>1197</v>
      </c>
      <c r="B39" s="15"/>
      <c r="C39" s="21"/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1"/>
    </row>
    <row r="44" spans="1:3" x14ac:dyDescent="0.35">
      <c r="A44" s="10" t="s">
        <v>1194</v>
      </c>
      <c r="B44" s="15"/>
      <c r="C44" s="21"/>
    </row>
    <row r="45" spans="1:3" x14ac:dyDescent="0.35">
      <c r="A45" s="10" t="s">
        <v>1195</v>
      </c>
      <c r="B45" s="15"/>
      <c r="C45" s="22">
        <v>3</v>
      </c>
    </row>
    <row r="46" spans="1:3" x14ac:dyDescent="0.35">
      <c r="A46" s="10" t="s">
        <v>1113</v>
      </c>
      <c r="B46" s="15"/>
      <c r="C46" s="21"/>
    </row>
    <row r="47" spans="1:3" x14ac:dyDescent="0.35">
      <c r="A47" s="10" t="s">
        <v>1196</v>
      </c>
      <c r="B47" s="15"/>
      <c r="C47" s="21"/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/>
    </row>
    <row r="52" spans="1:3" x14ac:dyDescent="0.35">
      <c r="A52" s="10" t="s">
        <v>1194</v>
      </c>
      <c r="B52" s="15"/>
      <c r="C52" s="21"/>
    </row>
    <row r="53" spans="1:3" x14ac:dyDescent="0.35">
      <c r="A53" s="10" t="s">
        <v>1195</v>
      </c>
      <c r="B53" s="15"/>
      <c r="C53" s="21"/>
    </row>
    <row r="54" spans="1:3" x14ac:dyDescent="0.35">
      <c r="A54" s="10" t="s">
        <v>1113</v>
      </c>
      <c r="B54" s="15"/>
      <c r="C54" s="21"/>
    </row>
    <row r="55" spans="1:3" x14ac:dyDescent="0.35">
      <c r="A55" s="10" t="s">
        <v>1196</v>
      </c>
      <c r="B55" s="15"/>
      <c r="C55" s="21"/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1"/>
    </row>
    <row r="60" spans="1:3" x14ac:dyDescent="0.35">
      <c r="A60" s="10" t="s">
        <v>1194</v>
      </c>
      <c r="B60" s="15"/>
      <c r="C60" s="21"/>
    </row>
    <row r="61" spans="1:3" x14ac:dyDescent="0.35">
      <c r="A61" s="10" t="s">
        <v>1195</v>
      </c>
      <c r="B61" s="15"/>
      <c r="C61" s="21"/>
    </row>
    <row r="62" spans="1:3" x14ac:dyDescent="0.35">
      <c r="A62" s="10" t="s">
        <v>1113</v>
      </c>
      <c r="B62" s="15"/>
      <c r="C62" s="21"/>
    </row>
    <row r="63" spans="1:3" x14ac:dyDescent="0.35">
      <c r="A63" s="10" t="s">
        <v>1196</v>
      </c>
      <c r="B63" s="15"/>
      <c r="C63" s="21"/>
    </row>
    <row r="64" spans="1:3" x14ac:dyDescent="0.35">
      <c r="A64" s="17"/>
    </row>
  </sheetData>
  <sheetProtection algorithmName="SHA-512" hashValue="WgJGW2ddDYfagyXvj//vBaKt/F0VMJWJvAzgGe/XIXDdnB15VOWRemUvcNcpC0m5YzhVefRzYJ4B3oOKOo/1CQ==" saltValue="Usyy4uXmh3opzlPfLh6uT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5">
      <c r="A4" s="203" t="s">
        <v>645</v>
      </c>
      <c r="B4" s="204"/>
      <c r="C4" s="29">
        <v>95</v>
      </c>
      <c r="D4" s="29">
        <v>104</v>
      </c>
      <c r="E4" s="30">
        <v>-1</v>
      </c>
      <c r="F4" s="29">
        <v>217</v>
      </c>
      <c r="G4" s="29">
        <v>124</v>
      </c>
      <c r="H4" s="29">
        <v>40</v>
      </c>
      <c r="I4" s="29">
        <v>32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174</v>
      </c>
    </row>
    <row r="5" spans="1:16" ht="42" x14ac:dyDescent="0.35">
      <c r="A5" s="36" t="s">
        <v>646</v>
      </c>
      <c r="B5" s="36" t="s">
        <v>647</v>
      </c>
      <c r="C5" s="12">
        <v>0</v>
      </c>
      <c r="D5" s="12">
        <v>0</v>
      </c>
      <c r="E5" s="28">
        <v>0</v>
      </c>
      <c r="F5" s="12">
        <v>0</v>
      </c>
      <c r="G5" s="12">
        <v>1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1</v>
      </c>
    </row>
    <row r="6" spans="1:16" ht="31.5" x14ac:dyDescent="0.35">
      <c r="A6" s="36" t="s">
        <v>648</v>
      </c>
      <c r="B6" s="36" t="s">
        <v>649</v>
      </c>
      <c r="C6" s="12">
        <v>41</v>
      </c>
      <c r="D6" s="12">
        <v>48</v>
      </c>
      <c r="E6" s="28">
        <v>-1</v>
      </c>
      <c r="F6" s="12">
        <v>107</v>
      </c>
      <c r="G6" s="12">
        <v>46</v>
      </c>
      <c r="H6" s="12">
        <v>16</v>
      </c>
      <c r="I6" s="12">
        <v>5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72</v>
      </c>
    </row>
    <row r="7" spans="1:16" ht="21" x14ac:dyDescent="0.35">
      <c r="A7" s="36" t="s">
        <v>650</v>
      </c>
      <c r="B7" s="36" t="s">
        <v>651</v>
      </c>
      <c r="C7" s="12">
        <v>7</v>
      </c>
      <c r="D7" s="12">
        <v>8</v>
      </c>
      <c r="E7" s="28">
        <v>-1</v>
      </c>
      <c r="F7" s="12">
        <v>2</v>
      </c>
      <c r="G7" s="12">
        <v>0</v>
      </c>
      <c r="H7" s="12">
        <v>2</v>
      </c>
      <c r="I7" s="12">
        <v>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3</v>
      </c>
    </row>
    <row r="8" spans="1:16" ht="31.5" x14ac:dyDescent="0.35">
      <c r="A8" s="36" t="s">
        <v>652</v>
      </c>
      <c r="B8" s="36" t="s">
        <v>653</v>
      </c>
      <c r="C8" s="12">
        <v>0</v>
      </c>
      <c r="D8" s="12">
        <v>0</v>
      </c>
      <c r="E8" s="28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2" x14ac:dyDescent="0.35">
      <c r="A9" s="36" t="s">
        <v>654</v>
      </c>
      <c r="B9" s="36" t="s">
        <v>655</v>
      </c>
      <c r="C9" s="12">
        <v>7</v>
      </c>
      <c r="D9" s="12">
        <v>1</v>
      </c>
      <c r="E9" s="28">
        <v>6</v>
      </c>
      <c r="F9" s="12">
        <v>5</v>
      </c>
      <c r="G9" s="12">
        <v>2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</v>
      </c>
    </row>
    <row r="10" spans="1:16" ht="21" x14ac:dyDescent="0.35">
      <c r="A10" s="36" t="s">
        <v>656</v>
      </c>
      <c r="B10" s="36" t="s">
        <v>657</v>
      </c>
      <c r="C10" s="12">
        <v>39</v>
      </c>
      <c r="D10" s="12">
        <v>43</v>
      </c>
      <c r="E10" s="28">
        <v>-1</v>
      </c>
      <c r="F10" s="12">
        <v>102</v>
      </c>
      <c r="G10" s="12">
        <v>75</v>
      </c>
      <c r="H10" s="12">
        <v>22</v>
      </c>
      <c r="I10" s="12">
        <v>23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97</v>
      </c>
    </row>
    <row r="11" spans="1:16" ht="31.5" x14ac:dyDescent="0.35">
      <c r="A11" s="36" t="s">
        <v>658</v>
      </c>
      <c r="B11" s="36" t="s">
        <v>659</v>
      </c>
      <c r="C11" s="12">
        <v>1</v>
      </c>
      <c r="D11" s="12">
        <v>4</v>
      </c>
      <c r="E11" s="28">
        <v>-1</v>
      </c>
      <c r="F11" s="12">
        <v>1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5">
      <c r="A12" s="17"/>
    </row>
  </sheetData>
  <sheetProtection algorithmName="SHA-512" hashValue="zQLExM8HOqDkaPvGB/U49YEm/0j7Z5qMQL9DUqttRm8F+IclM6Z6U+lmRwktooXh561/nPhwgJyo+JGiXqSiIA==" saltValue="PHt/HTUFsBXbxb1UDZ3tC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2025-05-27T11:58:07Z</dcterms:created>
  <dcterms:modified xsi:type="dcterms:W3CDTF">2025-06-23T10:37:04Z</dcterms:modified>
</cp:coreProperties>
</file>