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drawings/drawing19.xml" ContentType="application/vnd.openxmlformats-officedocument.drawingml.chartshapes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1.xml" ContentType="application/vnd.openxmlformats-officedocument.drawing+xml"/>
  <Override PartName="/xl/charts/chart47.xml" ContentType="application/vnd.openxmlformats-officedocument.drawingml.chart+xml"/>
  <Override PartName="/xl/drawings/drawing22.xml" ContentType="application/vnd.openxmlformats-officedocument.drawingml.chartshapes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76" documentId="13_ncr:1_{673BEAAF-14C7-41C3-9EA6-A1CE502D42F3}" xr6:coauthVersionLast="47" xr6:coauthVersionMax="47" xr10:uidLastSave="{B99C5671-BABF-4DDB-BE58-AFAF11FC03E7}"/>
  <workbookProtection workbookAlgorithmName="SHA-512" workbookHashValue="oqvhj1S7RomcWhr5QvcDDIa3nsEO92Q4ajQBNgqHV+zs07dTJSIS0kSFKBVLFetXgYH3rszNvCHVODq/RatbFA==" workbookSaltValue="jK1EwKd0ElUaR551HnPomQ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 l="1"/>
  <c r="D82" i="16"/>
  <c r="E82" i="16"/>
  <c r="I43" i="16"/>
  <c r="J43" i="16"/>
  <c r="K43" i="16"/>
  <c r="G43" i="16"/>
  <c r="L43" i="16"/>
  <c r="D43" i="16"/>
  <c r="H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8D61350-AC25-4956-A1AE-0339A40FD7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10003E6-4D67-4FF2-A1B1-D6C1409395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37E7DCD-5312-411C-9306-FDB924E483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8122C6C-34A9-4A40-8A57-2C60D6B6F7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032639C-1D81-43ED-BD3F-EB84C65C64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9E48696-C126-4CB6-82BE-BA23DFCD64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2DBC7DF-4749-4F95-9326-9FF954BFDF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905D8E2-7C84-4B18-A1D6-22E074DB84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5A3E45B-51BE-4F1B-A439-9E0132C11A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2C1E9D2-2B80-4BE4-9584-59BACB066D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F1341CF-F6F1-4284-B031-AF2E122FAA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3F9066C-7FAB-4032-9C15-EE8CE46328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63BD5A2-6303-4726-8209-14C1C04447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E1D8A47-F086-4B8C-A7B3-659BC21DB8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5A71FF7-0B19-4A87-B78C-FCD3917284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5D603BF-932C-4D7D-9219-BE28813C88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DD8E8B8-EFF7-4655-9352-33D949853C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E8A17F2-D3D1-4823-B080-E635AAAB05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43729F3-DF53-4533-82D0-01CCED5E56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F9E76B3-1660-4D0F-A440-3DC3366ABB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DAD7B25-F6CC-45CC-A427-0BB22736BA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A2341CE-9C24-4242-BCE1-1E4C9650B9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187D3D2-3D4A-46C9-933C-F1A61290B6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C758914-7FFC-4B33-85D2-2E45FD7306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CB5908F-9133-4C87-B8B9-AC38BDFF77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9FD6F31-0E4D-4408-A65F-623265403C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CDB06B3-39C8-439C-9E83-D239EC830B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03AE577-0D87-46D5-BF39-024D00B16A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A07B28C-DA58-42F2-9BC9-92EF76AE68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542CA51-8F70-47FC-B669-F63FF07298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4F49BE5-EDBF-4CC1-B909-050E381F08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AC34316-BA6C-4199-858A-25A8B07DF9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<sst xmlns="http://schemas.openxmlformats.org/spreadsheetml/2006/main" count="2951" uniqueCount="1849">
  <si>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</si>
  <si>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</si>
  <si>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</si>
  <si>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</si>
  <si>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</si>
  <si>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</si>
  <si>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</si>
  <si>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Almería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</si>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</sst>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CB055E85-41F6-4224-802E-7A1F0F3F19AC}"/>
    <cellStyle name="Normal" xfId="0" builtinId="0"/>
    <cellStyle name="Normal 2" xfId="1" xr:uid="{B3A4DD24-5603-4ADA-8BD5-82F841699BA7}"/>
    <cellStyle name="Normal 3" xfId="3" xr:uid="{E8DF6AA7-796D-4313-8FED-2E722F4CA057}"/>
    <cellStyle name="Normal 3 2" xfId="4" xr:uid="{E60A0C22-CA80-4538-B837-2ED5F896FD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7C-4E49-98CB-3B14C1625E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7C-4E49-98CB-3B14C1625E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3552</c:v>
                </c:pt>
                <c:pt idx="1">
                  <c:v>18353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C-4E49-98CB-3B14C162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EF-4EEE-AE01-B9B7E509AF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EF-4EEE-AE01-B9B7E509AF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EF-4EEE-AE01-B9B7E509AFE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428</c:v>
                </c:pt>
                <c:pt idx="2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EF-4EEE-AE01-B9B7E509A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D8-4C88-92B7-3C61E549B5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D8-4C88-92B7-3C61E549B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8-4C88-92B7-3C61E549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49-43C1-BCBB-665F07B649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49-43C1-BCBB-665F07B649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5951</c:v>
                </c:pt>
                <c:pt idx="1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3C1-BCBB-665F07B6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299</c:v>
              </c:pt>
              <c:pt idx="1">
                <c:v>3155</c:v>
              </c:pt>
              <c:pt idx="2">
                <c:v>71</c:v>
              </c:pt>
              <c:pt idx="3">
                <c:v>6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7B5-4985-B074-98698AF5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3705</c:v>
              </c:pt>
              <c:pt idx="1">
                <c:v>2570</c:v>
              </c:pt>
              <c:pt idx="2">
                <c:v>151</c:v>
              </c:pt>
              <c:pt idx="3">
                <c:v>68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1BBF-499A-8912-588490D0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94</c:v>
              </c:pt>
              <c:pt idx="2">
                <c:v>5</c:v>
              </c:pt>
              <c:pt idx="3">
                <c:v>27</c:v>
              </c:pt>
              <c:pt idx="4">
                <c:v>39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B56-48D6-96C4-EF53EC015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83</c:v>
              </c:pt>
              <c:pt idx="1">
                <c:v>89</c:v>
              </c:pt>
              <c:pt idx="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2E7C-4E00-A5A1-7E9DC94F7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1501</c:v>
              </c:pt>
              <c:pt idx="1">
                <c:v>22</c:v>
              </c:pt>
              <c:pt idx="2">
                <c:v>163</c:v>
              </c:pt>
              <c:pt idx="3">
                <c:v>16</c:v>
              </c:pt>
              <c:pt idx="4">
                <c:v>6</c:v>
              </c:pt>
              <c:pt idx="5">
                <c:v>1</c:v>
              </c:pt>
              <c:pt idx="6">
                <c:v>4</c:v>
              </c:pt>
              <c:pt idx="7">
                <c:v>17</c:v>
              </c:pt>
              <c:pt idx="8">
                <c:v>454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B8E-45E9-9F22-60B650252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147637795276"/>
          <c:y val="4.5219347581552306E-2"/>
          <c:w val="0.26628523622047245"/>
          <c:h val="0.9547806524184476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297</c:v>
              </c:pt>
              <c:pt idx="1">
                <c:v>167</c:v>
              </c:pt>
              <c:pt idx="2">
                <c:v>14</c:v>
              </c:pt>
              <c:pt idx="3">
                <c:v>21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33A-46C6-BB67-458200036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5841</c:v>
              </c:pt>
              <c:pt idx="1">
                <c:v>1222</c:v>
              </c:pt>
              <c:pt idx="2">
                <c:v>632</c:v>
              </c:pt>
              <c:pt idx="3">
                <c:v>261</c:v>
              </c:pt>
              <c:pt idx="4">
                <c:v>365</c:v>
              </c:pt>
              <c:pt idx="5">
                <c:v>3600</c:v>
              </c:pt>
              <c:pt idx="6">
                <c:v>359</c:v>
              </c:pt>
              <c:pt idx="7">
                <c:v>218</c:v>
              </c:pt>
              <c:pt idx="8">
                <c:v>147</c:v>
              </c:pt>
              <c:pt idx="9">
                <c:v>611</c:v>
              </c:pt>
              <c:pt idx="10">
                <c:v>5688</c:v>
              </c:pt>
              <c:pt idx="11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0-5126-4917-BD4A-FE3FCF1D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47-4C11-8328-DF76AD98DD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47-4C11-8328-DF76AD98DD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47-4C11-8328-DF76AD98DD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440</c:v>
                </c:pt>
                <c:pt idx="1">
                  <c:v>129</c:v>
                </c:pt>
                <c:pt idx="2">
                  <c:v>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7-4C11-8328-DF76AD98D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214</c:v>
              </c:pt>
              <c:pt idx="1">
                <c:v>1032</c:v>
              </c:pt>
              <c:pt idx="2">
                <c:v>354</c:v>
              </c:pt>
              <c:pt idx="3">
                <c:v>461</c:v>
              </c:pt>
              <c:pt idx="4">
                <c:v>1237</c:v>
              </c:pt>
              <c:pt idx="5">
                <c:v>461</c:v>
              </c:pt>
              <c:pt idx="6">
                <c:v>311</c:v>
              </c:pt>
              <c:pt idx="7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FC35-4F30-97D2-ACC81AAC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42322834645671E-2"/>
          <c:y val="0.10649984251968504"/>
          <c:w val="0.56719311023622043"/>
          <c:h val="0.78700031496062994"/>
        </c:manualLayout>
      </c:layout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373</c:v>
              </c:pt>
              <c:pt idx="1">
                <c:v>659</c:v>
              </c:pt>
              <c:pt idx="2">
                <c:v>441</c:v>
              </c:pt>
              <c:pt idx="3">
                <c:v>26</c:v>
              </c:pt>
              <c:pt idx="4">
                <c:v>455</c:v>
              </c:pt>
              <c:pt idx="5">
                <c:v>336</c:v>
              </c:pt>
              <c:pt idx="6">
                <c:v>1262</c:v>
              </c:pt>
              <c:pt idx="7">
                <c:v>11</c:v>
              </c:pt>
              <c:pt idx="8">
                <c:v>431</c:v>
              </c:pt>
              <c:pt idx="9">
                <c:v>2158</c:v>
              </c:pt>
              <c:pt idx="1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382-499E-ADA0-AB1819B6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285</c:v>
              </c:pt>
              <c:pt idx="1">
                <c:v>370</c:v>
              </c:pt>
              <c:pt idx="2">
                <c:v>76</c:v>
              </c:pt>
              <c:pt idx="3">
                <c:v>95</c:v>
              </c:pt>
              <c:pt idx="4">
                <c:v>226</c:v>
              </c:pt>
              <c:pt idx="5">
                <c:v>1125</c:v>
              </c:pt>
              <c:pt idx="6">
                <c:v>61</c:v>
              </c:pt>
              <c:pt idx="7">
                <c:v>324</c:v>
              </c:pt>
              <c:pt idx="8">
                <c:v>269</c:v>
              </c:pt>
              <c:pt idx="9">
                <c:v>96</c:v>
              </c:pt>
              <c:pt idx="10">
                <c:v>305</c:v>
              </c:pt>
              <c:pt idx="11">
                <c:v>96</c:v>
              </c:pt>
              <c:pt idx="12">
                <c:v>87</c:v>
              </c:pt>
              <c:pt idx="13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BE41-460C-AA80-2A9E30400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86</c:v>
              </c:pt>
              <c:pt idx="2">
                <c:v>177</c:v>
              </c:pt>
              <c:pt idx="3">
                <c:v>79</c:v>
              </c:pt>
              <c:pt idx="4">
                <c:v>158</c:v>
              </c:pt>
              <c:pt idx="5">
                <c:v>867</c:v>
              </c:pt>
              <c:pt idx="6">
                <c:v>214</c:v>
              </c:pt>
              <c:pt idx="7">
                <c:v>246</c:v>
              </c:pt>
              <c:pt idx="8">
                <c:v>86</c:v>
              </c:pt>
              <c:pt idx="9">
                <c:v>218</c:v>
              </c:pt>
              <c:pt idx="10">
                <c:v>113</c:v>
              </c:pt>
              <c:pt idx="11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D77D-4A77-90E0-97A630870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6</c:v>
              </c:pt>
              <c:pt idx="2">
                <c:v>1</c:v>
              </c:pt>
              <c:pt idx="3">
                <c:v>44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3B8-4F9D-BBCE-2EA9AE0C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Derechos extranjeros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31</c:v>
              </c:pt>
              <c:pt idx="1">
                <c:v>4</c:v>
              </c:pt>
              <c:pt idx="2">
                <c:v>55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A4-44B7-840F-468121AD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143-48FE-B215-66BEECBC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17-4667-BF7E-92EEAC50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Vida / integridad</c:v>
                </c:pt>
                <c:pt idx="1">
                  <c:v>Violencia doméstica/género</c:v>
                </c:pt>
                <c:pt idx="2">
                  <c:v>Hacienda Pública / Seguridad Social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</c:v>
              </c:pt>
              <c:pt idx="1">
                <c:v>27</c:v>
              </c:pt>
              <c:pt idx="2">
                <c:v>11</c:v>
              </c:pt>
              <c:pt idx="3">
                <c:v>12</c:v>
              </c:pt>
              <c:pt idx="4">
                <c:v>26</c:v>
              </c:pt>
              <c:pt idx="5">
                <c:v>12</c:v>
              </c:pt>
              <c:pt idx="6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189-4CCC-BC45-13CBDCF6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</c:v>
              </c:pt>
              <c:pt idx="1">
                <c:v>11</c:v>
              </c:pt>
              <c:pt idx="2">
                <c:v>3</c:v>
              </c:pt>
              <c:pt idx="3">
                <c:v>11</c:v>
              </c:pt>
              <c:pt idx="4">
                <c:v>82</c:v>
              </c:pt>
              <c:pt idx="5">
                <c:v>34</c:v>
              </c:pt>
              <c:pt idx="6">
                <c:v>80</c:v>
              </c:pt>
              <c:pt idx="7">
                <c:v>18</c:v>
              </c:pt>
              <c:pt idx="8">
                <c:v>2</c:v>
              </c:pt>
              <c:pt idx="9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C36-455D-9954-147381C3A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F1-4B72-B00C-E484FA3C09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F1-4B72-B00C-E484FA3C09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2553</c:v>
                </c:pt>
                <c:pt idx="1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1-4B72-B00C-E484FA3C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616</c:v>
              </c:pt>
              <c:pt idx="1">
                <c:v>620</c:v>
              </c:pt>
              <c:pt idx="2">
                <c:v>490</c:v>
              </c:pt>
              <c:pt idx="3">
                <c:v>89</c:v>
              </c:pt>
              <c:pt idx="4">
                <c:v>119</c:v>
              </c:pt>
              <c:pt idx="5">
                <c:v>887</c:v>
              </c:pt>
              <c:pt idx="6">
                <c:v>219</c:v>
              </c:pt>
              <c:pt idx="7">
                <c:v>1458</c:v>
              </c:pt>
              <c:pt idx="8">
                <c:v>78</c:v>
              </c:pt>
              <c:pt idx="9">
                <c:v>446</c:v>
              </c:pt>
              <c:pt idx="10">
                <c:v>440</c:v>
              </c:pt>
              <c:pt idx="11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347C-4EEC-BFA7-E1502033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80-4974-9215-1A9055A630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80-4974-9215-1A9055A630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80-4974-9215-1A9055A630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80-4974-9215-1A9055A6306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0-4974-9215-1A9055A630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0-4974-9215-1A9055A63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4</c:v>
                </c:pt>
                <c:pt idx="1">
                  <c:v>28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80-4974-9215-1A9055A6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0C-44A1-90D4-AFA220CB5E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0C-44A1-90D4-AFA220CB5E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0C-44A1-90D4-AFA220CB5E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F0C-44A1-90D4-AFA220CB5E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F0C-44A1-90D4-AFA220CB5EB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0C-44A1-90D4-AFA220CB5EB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0C-44A1-90D4-AFA220CB5E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0C-44A1-90D4-AFA220CB5E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0C-44A1-90D4-AFA220CB5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39</c:v>
                </c:pt>
                <c:pt idx="1">
                  <c:v>49</c:v>
                </c:pt>
                <c:pt idx="2">
                  <c:v>43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0C-44A1-90D4-AFA220CB5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4076616621335088"/>
          <c:w val="0.34304735210032311"/>
          <c:h val="0.58985792545102145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942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3-44E3-A9CD-8EC8852C8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A-4ED9-83ED-2D163A32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578</c:v>
                </c:pt>
                <c:pt idx="1">
                  <c:v>0</c:v>
                </c:pt>
                <c:pt idx="2">
                  <c:v>0</c:v>
                </c:pt>
                <c:pt idx="3">
                  <c:v>242</c:v>
                </c:pt>
                <c:pt idx="4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C-43A6-96A9-7C9A2D3B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1234</c:v>
                </c:pt>
                <c:pt idx="1">
                  <c:v>1229</c:v>
                </c:pt>
                <c:pt idx="2">
                  <c:v>0</c:v>
                </c:pt>
                <c:pt idx="3">
                  <c:v>0</c:v>
                </c:pt>
                <c:pt idx="4">
                  <c:v>386</c:v>
                </c:pt>
                <c:pt idx="5">
                  <c:v>760</c:v>
                </c:pt>
                <c:pt idx="6">
                  <c:v>0</c:v>
                </c:pt>
                <c:pt idx="7">
                  <c:v>0</c:v>
                </c:pt>
                <c:pt idx="8">
                  <c:v>228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1-4DC2-99FE-16CF9A7D3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35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1-4A7D-B4C2-BB2CA722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31</c:v>
              </c:pt>
              <c:pt idx="2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8C93-46E4-A518-B05D79BC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</c:v>
              </c:pt>
              <c:pt idx="1">
                <c:v>92</c:v>
              </c:pt>
              <c:pt idx="2">
                <c:v>42</c:v>
              </c:pt>
              <c:pt idx="3">
                <c:v>59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382-4056-8C50-2B7F2DA6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92-4919-8C54-5C2A84A3CD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92-4919-8C54-5C2A84A3CD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1492</c:v>
                </c:pt>
                <c:pt idx="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2-4919-8C54-5C2A84A3C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16666666666667"/>
          <c:y val="8.1770341207349079E-2"/>
          <c:w val="0.83833333333333337"/>
          <c:h val="0.6514527559055117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Aux!$BD$2:$BD$11</c:f>
              <c:strCache>
                <c:ptCount val="1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</c:v>
              </c:pt>
              <c:pt idx="1">
                <c:v>259</c:v>
              </c:pt>
              <c:pt idx="2">
                <c:v>24</c:v>
              </c:pt>
              <c:pt idx="3">
                <c:v>19</c:v>
              </c:pt>
              <c:pt idx="4">
                <c:v>24</c:v>
              </c:pt>
              <c:pt idx="5">
                <c:v>128</c:v>
              </c:pt>
              <c:pt idx="6">
                <c:v>28</c:v>
              </c:pt>
              <c:pt idx="7">
                <c:v>6</c:v>
              </c:pt>
              <c:pt idx="8">
                <c:v>10</c:v>
              </c:pt>
              <c:pt idx="9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8580-4359-8D82-744AC52EA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56-440C-BD20-5630D833C3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56-440C-BD20-5630D833C3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6-440C-BD20-5630D833C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5C-4440-8B8D-5AAA1B4148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5C-4440-8B8D-5AAA1B4148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5C-4440-8B8D-5AAA1B4148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B5C-4440-8B8D-5AAA1B4148C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C-4440-8B8D-5AAA1B4148C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C-4440-8B8D-5AAA1B4148C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221</c:v>
              </c:pt>
              <c:pt idx="1">
                <c:v>13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0F9-415C-B526-AE1B930B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123</c:v>
              </c:pt>
              <c:pt idx="1">
                <c:v>18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DFC-4162-86D7-A95EB352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1</c:v>
              </c:pt>
              <c:pt idx="2">
                <c:v>11</c:v>
              </c:pt>
              <c:pt idx="3">
                <c:v>11</c:v>
              </c:pt>
              <c:pt idx="4">
                <c:v>110</c:v>
              </c:pt>
              <c:pt idx="5">
                <c:v>78</c:v>
              </c:pt>
              <c:pt idx="6">
                <c:v>25</c:v>
              </c:pt>
              <c:pt idx="7">
                <c:v>1</c:v>
              </c:pt>
              <c:pt idx="8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CF42-4A83-B568-39EE903D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000000000000001E-2"/>
          <c:y val="9.7083149606299213E-2"/>
          <c:w val="0.82"/>
          <c:h val="0.7111644094488188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9B-4383-8E6D-7951E18C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6C-43B5-8C11-2E243A7A10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6C-43B5-8C11-2E243A7A1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920</c:v>
                </c:pt>
                <c:pt idx="1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C-43B5-8C11-2E243A7A1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5-479E-959A-72C1CB835E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35-479E-959A-72C1CB835E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35-479E-959A-72C1CB835E9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35-479E-959A-72C1CB835E9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5-479E-959A-72C1CB835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32</c:v>
                </c:pt>
                <c:pt idx="1">
                  <c:v>123</c:v>
                </c:pt>
                <c:pt idx="2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5-479E-959A-72C1CB835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1923</c:v>
              </c:pt>
              <c:pt idx="1">
                <c:v>134</c:v>
              </c:pt>
              <c:pt idx="2">
                <c:v>9</c:v>
              </c:pt>
              <c:pt idx="3">
                <c:v>505</c:v>
              </c:pt>
            </c:numLit>
          </c:val>
          <c:extLst>
            <c:ext xmlns:c16="http://schemas.microsoft.com/office/drawing/2014/chart" uri="{C3380CC4-5D6E-409C-BE32-E72D297353CC}">
              <c16:uniqueId val="{00000000-D761-43A7-AD51-B035F2E6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15-4A13-AF42-42F8A1C6D1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15-4A13-AF42-42F8A1C6D1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1218</c:v>
                </c:pt>
                <c:pt idx="1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5-4A13-AF42-42F8A1C6D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807</c:v>
              </c:pt>
              <c:pt idx="1">
                <c:v>201</c:v>
              </c:pt>
              <c:pt idx="2">
                <c:v>2</c:v>
              </c:pt>
              <c:pt idx="3">
                <c:v>1</c:v>
              </c:pt>
              <c:pt idx="4">
                <c:v>371</c:v>
              </c:pt>
            </c:numLit>
          </c:val>
          <c:extLst>
            <c:ext xmlns:c16="http://schemas.microsoft.com/office/drawing/2014/chart" uri="{C3380CC4-5D6E-409C-BE32-E72D297353CC}">
              <c16:uniqueId val="{00000000-54F0-41FD-B23E-75BC8832E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A87-4339-9BD0-85BB225EB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A0-4BEE-A6F1-F8498F9DE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116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CF4-41DE-BCDD-0B86E654F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</c:v>
              </c:pt>
              <c:pt idx="1">
                <c:v>44</c:v>
              </c:pt>
              <c:pt idx="2">
                <c:v>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20-4C34-9A84-410A3BC2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10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D2D-4CFB-A5D2-3C02D5B0C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929-493C-BDDA-2EC29546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50</c:v>
              </c:pt>
              <c:pt idx="2">
                <c:v>18</c:v>
              </c:pt>
              <c:pt idx="3">
                <c:v>2</c:v>
              </c:pt>
              <c:pt idx="4">
                <c:v>145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322-499F-9A16-B8837364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02-43A2-BD42-E9635941F2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02-43A2-BD42-E9635941F2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2-43A2-BD42-E9635941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442</c:v>
              </c:pt>
              <c:pt idx="2">
                <c:v>13</c:v>
              </c:pt>
              <c:pt idx="3">
                <c:v>2</c:v>
              </c:pt>
              <c:pt idx="4">
                <c:v>10</c:v>
              </c:pt>
              <c:pt idx="5">
                <c:v>764</c:v>
              </c:pt>
            </c:numLit>
          </c:val>
          <c:extLst>
            <c:ext xmlns:c16="http://schemas.microsoft.com/office/drawing/2014/chart" uri="{C3380CC4-5D6E-409C-BE32-E72D297353CC}">
              <c16:uniqueId val="{00000000-97C6-41CA-946C-E925C3B9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432</c:v>
              </c:pt>
              <c:pt idx="2">
                <c:v>19</c:v>
              </c:pt>
              <c:pt idx="3">
                <c:v>3</c:v>
              </c:pt>
              <c:pt idx="4">
                <c:v>23</c:v>
              </c:pt>
              <c:pt idx="5">
                <c:v>778</c:v>
              </c:pt>
            </c:numLit>
          </c:val>
          <c:extLst>
            <c:ext xmlns:c16="http://schemas.microsoft.com/office/drawing/2014/chart" uri="{C3380CC4-5D6E-409C-BE32-E72D297353CC}">
              <c16:uniqueId val="{00000000-0478-41C8-A5F9-3872A4B9E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91</c:v>
              </c:pt>
              <c:pt idx="1">
                <c:v>17</c:v>
              </c:pt>
              <c:pt idx="2">
                <c:v>6</c:v>
              </c:pt>
              <c:pt idx="3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FFB3-4F66-BB71-C1AF461B1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16</c:v>
              </c:pt>
              <c:pt idx="2">
                <c:v>3</c:v>
              </c:pt>
              <c:pt idx="3">
                <c:v>6</c:v>
              </c:pt>
              <c:pt idx="4">
                <c:v>128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154-4757-9D8C-E80094DC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493</c:v>
              </c:pt>
              <c:pt idx="2">
                <c:v>33</c:v>
              </c:pt>
              <c:pt idx="3">
                <c:v>3</c:v>
              </c:pt>
              <c:pt idx="4">
                <c:v>34</c:v>
              </c:pt>
              <c:pt idx="5">
                <c:v>888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F0F-42A8-AEA9-9F44775D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13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10A8-4F53-87F4-EEE6070B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71</c:v>
              </c:pt>
              <c:pt idx="3">
                <c:v>13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CCAD-460C-8801-A718B921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</c:v>
              </c:pt>
              <c:pt idx="2">
                <c:v>6</c:v>
              </c:pt>
              <c:pt idx="3">
                <c:v>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A7C-4590-9AE8-2A41E5FF8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26A-4E63-82F5-68361B9B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43-43C1-9D59-92E4D0C507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43-43C1-9D59-92E4D0C50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103</c:v>
                </c:pt>
                <c:pt idx="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3-43C1-9D59-92E4D0C50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B6-4714-AFFA-DBB090F4A9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B6-4714-AFFA-DBB090F4A9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B6-4714-AFFA-DBB090F4A9B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7627354316774108E-2"/>
                      <c:h val="7.4149462052922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9B6-4714-AFFA-DBB090F4A9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280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6-4714-AFFA-DBB090F4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90-4311-B712-F463F3FFEB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90-4311-B712-F463F3FFEB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507</c:v>
                </c:pt>
                <c:pt idx="1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0-4311-B712-F463F3FF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4F2AA34-0394-4895-B673-EEF96942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D1AB4B2-778E-4DFA-B8ED-8072E73F0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0F5D17B-2C8C-4309-BBC8-7EDF3ACFB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2F2D087-6F61-450E-8FE2-1EEBD082B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0D02C76-3980-4948-8BD7-36358E6F2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C9AD70A-17BC-419C-8E6D-C43DC265C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C919073-E366-44B2-80E4-90C97CF6D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8B0F69C-1112-40F5-8644-58257AE9E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D564192-E200-4211-B39E-5D61CFC5A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FC2EDFE-3DEC-4EEE-A833-14995FDB5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D131BC7-59B8-4D61-AA87-B535F2AFC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4727D1B-A033-430A-BADF-EA7C46ED5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7E1A074-03D8-C179-026B-BDD260A62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323850</xdr:colOff>
      <xdr:row>6</xdr:row>
      <xdr:rowOff>120650</xdr:rowOff>
    </xdr:from>
    <xdr:to>
      <xdr:col>21</xdr:col>
      <xdr:colOff>577850</xdr:colOff>
      <xdr:row>17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8B6BF33-D3D3-EBAD-38C7-0F50AF749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292100</xdr:colOff>
      <xdr:row>7</xdr:row>
      <xdr:rowOff>120650</xdr:rowOff>
    </xdr:from>
    <xdr:to>
      <xdr:col>53</xdr:col>
      <xdr:colOff>158750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08802B5-62A5-0623-40CA-55DF860B6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400050</xdr:colOff>
      <xdr:row>6</xdr:row>
      <xdr:rowOff>152400</xdr:rowOff>
    </xdr:from>
    <xdr:to>
      <xdr:col>60</xdr:col>
      <xdr:colOff>95250</xdr:colOff>
      <xdr:row>15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D5C700C-0566-1DFB-C5E9-0BD06F965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342900</xdr:colOff>
      <xdr:row>8</xdr:row>
      <xdr:rowOff>69850</xdr:rowOff>
    </xdr:from>
    <xdr:to>
      <xdr:col>72</xdr:col>
      <xdr:colOff>273050</xdr:colOff>
      <xdr:row>19</xdr:row>
      <xdr:rowOff>38100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655124C-1CCB-63CC-6059-F81918039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933450</xdr:colOff>
      <xdr:row>22</xdr:row>
      <xdr:rowOff>114300</xdr:rowOff>
    </xdr:from>
    <xdr:to>
      <xdr:col>71</xdr:col>
      <xdr:colOff>12700</xdr:colOff>
      <xdr:row>35</xdr:row>
      <xdr:rowOff>25400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079686A-0196-9D7F-7241-BBEE2A459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837FDDB-4A05-F362-C4B3-071B0EA65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41CCF96-5FE0-E8D5-EFBB-39616A6AD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196850</xdr:colOff>
      <xdr:row>3</xdr:row>
      <xdr:rowOff>88900</xdr:rowOff>
    </xdr:from>
    <xdr:to>
      <xdr:col>14</xdr:col>
      <xdr:colOff>3130550</xdr:colOff>
      <xdr:row>20</xdr:row>
      <xdr:rowOff>107950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4FDE126-4740-616B-A40F-0F20E6AAD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539750</xdr:colOff>
      <xdr:row>3</xdr:row>
      <xdr:rowOff>38100</xdr:rowOff>
    </xdr:from>
    <xdr:to>
      <xdr:col>19</xdr:col>
      <xdr:colOff>3473450</xdr:colOff>
      <xdr:row>20</xdr:row>
      <xdr:rowOff>57150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551A3A8-0C0E-0007-DDF8-D8437B976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285750</xdr:colOff>
      <xdr:row>3</xdr:row>
      <xdr:rowOff>50800</xdr:rowOff>
    </xdr:from>
    <xdr:to>
      <xdr:col>24</xdr:col>
      <xdr:colOff>3219450</xdr:colOff>
      <xdr:row>20</xdr:row>
      <xdr:rowOff>69850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EFB72C3-03F8-FA66-9CCA-3667919A0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190500</xdr:colOff>
      <xdr:row>3</xdr:row>
      <xdr:rowOff>69850</xdr:rowOff>
    </xdr:from>
    <xdr:to>
      <xdr:col>29</xdr:col>
      <xdr:colOff>3124200</xdr:colOff>
      <xdr:row>20</xdr:row>
      <xdr:rowOff>88900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049AED2-59B1-ACCC-CBC0-5F9EDE27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323850</xdr:colOff>
      <xdr:row>3</xdr:row>
      <xdr:rowOff>63500</xdr:rowOff>
    </xdr:from>
    <xdr:to>
      <xdr:col>34</xdr:col>
      <xdr:colOff>3257550</xdr:colOff>
      <xdr:row>20</xdr:row>
      <xdr:rowOff>82550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75808B6-9C74-67EF-F4E0-59A3A7A38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95250</xdr:colOff>
      <xdr:row>3</xdr:row>
      <xdr:rowOff>19050</xdr:rowOff>
    </xdr:from>
    <xdr:to>
      <xdr:col>39</xdr:col>
      <xdr:colOff>3028950</xdr:colOff>
      <xdr:row>20</xdr:row>
      <xdr:rowOff>38100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61B7A74-8571-4D4A-053D-0461A5301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152400</xdr:colOff>
      <xdr:row>3</xdr:row>
      <xdr:rowOff>31750</xdr:rowOff>
    </xdr:from>
    <xdr:to>
      <xdr:col>44</xdr:col>
      <xdr:colOff>2908300</xdr:colOff>
      <xdr:row>20</xdr:row>
      <xdr:rowOff>50800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EF24E40-B98B-1597-85E2-2AB30E4D0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158750</xdr:colOff>
      <xdr:row>2</xdr:row>
      <xdr:rowOff>101600</xdr:rowOff>
    </xdr:from>
    <xdr:to>
      <xdr:col>49</xdr:col>
      <xdr:colOff>3092450</xdr:colOff>
      <xdr:row>19</xdr:row>
      <xdr:rowOff>120650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60786D1-47B5-B439-5D29-98645602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3505200</xdr:colOff>
      <xdr:row>2</xdr:row>
      <xdr:rowOff>25400</xdr:rowOff>
    </xdr:from>
    <xdr:to>
      <xdr:col>54</xdr:col>
      <xdr:colOff>2667000</xdr:colOff>
      <xdr:row>19</xdr:row>
      <xdr:rowOff>44450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559F26C-708E-4AC5-131A-7AC95C17F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25400</xdr:colOff>
      <xdr:row>2</xdr:row>
      <xdr:rowOff>38100</xdr:rowOff>
    </xdr:from>
    <xdr:to>
      <xdr:col>59</xdr:col>
      <xdr:colOff>2959100</xdr:colOff>
      <xdr:row>19</xdr:row>
      <xdr:rowOff>57150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E93859B-35CD-A9DB-A8EF-3FBF8E7F5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911F29-8EC3-47AC-B46D-EEFF7BB03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94B900-92B5-4160-83D7-9AE01AB36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5F6C5A-8D18-49B4-AEDB-50CED5150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8EB655-DEE3-45D1-BB45-922DF263A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F52F8C-7399-4A1D-8F03-3484C3DE3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F8C44AD-CE45-4829-9179-90AF9EAF0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1AAF16C-74A8-40F1-AC23-173A04BBE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194541</xdr:colOff>
      <xdr:row>9</xdr:row>
      <xdr:rowOff>121227</xdr:rowOff>
    </xdr:from>
    <xdr:to>
      <xdr:col>15</xdr:col>
      <xdr:colOff>63500</xdr:colOff>
      <xdr:row>18</xdr:row>
      <xdr:rowOff>133928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2A51CFA1-C1BC-0C81-CE9F-86459C3CD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533400</xdr:colOff>
      <xdr:row>6</xdr:row>
      <xdr:rowOff>355600</xdr:rowOff>
    </xdr:from>
    <xdr:to>
      <xdr:col>29</xdr:col>
      <xdr:colOff>133350</xdr:colOff>
      <xdr:row>26</xdr:row>
      <xdr:rowOff>95250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8585CCA1-8763-DC1D-ECCD-C6547DD71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31750</xdr:colOff>
      <xdr:row>11</xdr:row>
      <xdr:rowOff>165100</xdr:rowOff>
    </xdr:from>
    <xdr:to>
      <xdr:col>43</xdr:col>
      <xdr:colOff>457200</xdr:colOff>
      <xdr:row>35</xdr:row>
      <xdr:rowOff>95250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E8F3482-6591-CBFD-791E-9A334DF1D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193339A-639E-4A6E-9EB2-3D60171CC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16F247A-4A3F-43A2-9E5D-BBB4A646F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B608837-8818-DD27-C35E-643DBD26F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158750</xdr:colOff>
      <xdr:row>3</xdr:row>
      <xdr:rowOff>12700</xdr:rowOff>
    </xdr:from>
    <xdr:to>
      <xdr:col>17</xdr:col>
      <xdr:colOff>2914650</xdr:colOff>
      <xdr:row>22</xdr:row>
      <xdr:rowOff>57150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C2A76B7-52EC-C1BF-D37F-67A6C182D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25400</xdr:colOff>
      <xdr:row>3</xdr:row>
      <xdr:rowOff>19050</xdr:rowOff>
    </xdr:from>
    <xdr:to>
      <xdr:col>22</xdr:col>
      <xdr:colOff>2959100</xdr:colOff>
      <xdr:row>22</xdr:row>
      <xdr:rowOff>63500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4143CCF-FD1B-8A02-1A39-C5656373E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3511550</xdr:colOff>
      <xdr:row>3</xdr:row>
      <xdr:rowOff>19050</xdr:rowOff>
    </xdr:from>
    <xdr:to>
      <xdr:col>35</xdr:col>
      <xdr:colOff>19050</xdr:colOff>
      <xdr:row>22</xdr:row>
      <xdr:rowOff>63500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2C519D6-575C-1D78-A588-E4549C71D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146050</xdr:colOff>
      <xdr:row>2</xdr:row>
      <xdr:rowOff>146050</xdr:rowOff>
    </xdr:from>
    <xdr:to>
      <xdr:col>27</xdr:col>
      <xdr:colOff>2068830</xdr:colOff>
      <xdr:row>17</xdr:row>
      <xdr:rowOff>74295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4886FC5-E361-4FFB-A9D4-9B5915C98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7B6D785-E205-43B9-B43A-5C90F7479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3</xdr:row>
      <xdr:rowOff>44450</xdr:rowOff>
    </xdr:from>
    <xdr:to>
      <xdr:col>12</xdr:col>
      <xdr:colOff>3162300</xdr:colOff>
      <xdr:row>22</xdr:row>
      <xdr:rowOff>88900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79B6B8E-C040-27CD-7EF1-F54BDAF00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133350</xdr:colOff>
      <xdr:row>3</xdr:row>
      <xdr:rowOff>19050</xdr:rowOff>
    </xdr:from>
    <xdr:to>
      <xdr:col>17</xdr:col>
      <xdr:colOff>3067050</xdr:colOff>
      <xdr:row>22</xdr:row>
      <xdr:rowOff>63500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EC6405F-1CA2-2503-15B8-D87838DC7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3416300</xdr:colOff>
      <xdr:row>2</xdr:row>
      <xdr:rowOff>0</xdr:rowOff>
    </xdr:from>
    <xdr:to>
      <xdr:col>34</xdr:col>
      <xdr:colOff>723900</xdr:colOff>
      <xdr:row>21</xdr:row>
      <xdr:rowOff>38100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52F7E8B-6145-319E-F28E-E4B8080F5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2B050C5-9B89-4C63-B7D2-125465D69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662C34A-FA53-4A4C-BDEA-0AA81F4F8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7E8BB80-167D-98DB-227B-17D6C730C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F2A8053-D488-CBDD-8935-FBF20D635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83A53ED-024C-78E8-F779-4EB1473C6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31750</xdr:colOff>
      <xdr:row>3</xdr:row>
      <xdr:rowOff>38100</xdr:rowOff>
    </xdr:from>
    <xdr:to>
      <xdr:col>19</xdr:col>
      <xdr:colOff>2787650</xdr:colOff>
      <xdr:row>19</xdr:row>
      <xdr:rowOff>95250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2A69D69-3D2E-73AB-6349-4675EC6F5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3740150</xdr:colOff>
      <xdr:row>3</xdr:row>
      <xdr:rowOff>101600</xdr:rowOff>
    </xdr:from>
    <xdr:to>
      <xdr:col>24</xdr:col>
      <xdr:colOff>2692400</xdr:colOff>
      <xdr:row>19</xdr:row>
      <xdr:rowOff>158750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8ED373B-852F-1BF0-C4A4-2D6402265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02F8052-7E53-A6DE-9080-E31C9D8C8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9FC36D7-C90E-2FBD-630C-9B71EA54F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114300</xdr:colOff>
      <xdr:row>3</xdr:row>
      <xdr:rowOff>76200</xdr:rowOff>
    </xdr:from>
    <xdr:to>
      <xdr:col>14</xdr:col>
      <xdr:colOff>2870200</xdr:colOff>
      <xdr:row>19</xdr:row>
      <xdr:rowOff>133350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DEED897-1FCA-31DA-D3DA-2DCD64966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</xdr:colOff>
      <xdr:row>3</xdr:row>
      <xdr:rowOff>57150</xdr:rowOff>
    </xdr:from>
    <xdr:to>
      <xdr:col>19</xdr:col>
      <xdr:colOff>2990850</xdr:colOff>
      <xdr:row>19</xdr:row>
      <xdr:rowOff>114300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D331C06-F104-4140-9A3F-F3D22C15D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6350</xdr:colOff>
      <xdr:row>3</xdr:row>
      <xdr:rowOff>158750</xdr:rowOff>
    </xdr:from>
    <xdr:to>
      <xdr:col>24</xdr:col>
      <xdr:colOff>2940050</xdr:colOff>
      <xdr:row>20</xdr:row>
      <xdr:rowOff>50800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3BF3D64-0F96-C16F-6A21-E4D5F5A66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139700</xdr:colOff>
      <xdr:row>3</xdr:row>
      <xdr:rowOff>152400</xdr:rowOff>
    </xdr:from>
    <xdr:to>
      <xdr:col>59</xdr:col>
      <xdr:colOff>2895600</xdr:colOff>
      <xdr:row>20</xdr:row>
      <xdr:rowOff>44450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E6268AEB-4A9B-D3BC-B7E0-2A1B98CE5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8DF7B8D-31F7-126F-0157-434ADAAA6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98D2D1D-939F-08DB-E494-1B601258E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E1F4934-7A71-E145-13ED-854BE9FA6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A0198CF-39B1-C597-5FE7-FF50E122F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4" t="s">
        <v>0</v>
      </c>
      <c r="B1" s="185"/>
      <c r="C1" s="186"/>
    </row>
    <row r="2" spans="1:6" x14ac:dyDescent="0.35">
      <c r="A2" s="184"/>
      <c r="B2" s="185"/>
      <c r="C2" s="186"/>
    </row>
    <row r="3" spans="1:6" x14ac:dyDescent="0.35">
      <c r="A3" s="1"/>
    </row>
    <row r="5" spans="1:6" x14ac:dyDescent="0.35">
      <c r="A5" s="187" t="s">
        <v>1</v>
      </c>
      <c r="B5" s="187"/>
      <c r="C5" s="187"/>
      <c r="D5" s="187"/>
      <c r="E5" s="187"/>
      <c r="F5" s="187"/>
    </row>
    <row r="6" spans="1:6" x14ac:dyDescent="0.35">
      <c r="A6" s="187"/>
      <c r="B6" s="187"/>
      <c r="C6" s="187"/>
      <c r="D6" s="187"/>
      <c r="E6" s="187"/>
      <c r="F6" s="187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SPMBPBW/kNCDOBuVaEoJbnbFH9iVewZKZrzpBtKtg65rgOuB5eRERmu0r5gNjIuDRUdhX4ZL4Yik/bYJ/XUU/A==" saltValue="6586ZvrtpO60y+zcgUcvh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19</v>
      </c>
      <c r="D5" s="12">
        <v>3</v>
      </c>
      <c r="E5" s="22">
        <v>9</v>
      </c>
    </row>
    <row r="6" spans="1:5" x14ac:dyDescent="0.35">
      <c r="A6" s="20" t="s">
        <v>1205</v>
      </c>
      <c r="B6" s="15"/>
      <c r="C6" s="12">
        <v>13</v>
      </c>
      <c r="D6" s="12">
        <v>8</v>
      </c>
      <c r="E6" s="22">
        <v>4</v>
      </c>
    </row>
    <row r="7" spans="1:5" x14ac:dyDescent="0.35">
      <c r="A7" s="20" t="s">
        <v>1206</v>
      </c>
      <c r="B7" s="15"/>
      <c r="C7" s="12">
        <v>0</v>
      </c>
      <c r="D7" s="12">
        <v>0</v>
      </c>
      <c r="E7" s="22">
        <v>0</v>
      </c>
    </row>
    <row r="8" spans="1:5" x14ac:dyDescent="0.35">
      <c r="A8" s="20" t="s">
        <v>1207</v>
      </c>
      <c r="B8" s="15"/>
      <c r="C8" s="12">
        <v>2</v>
      </c>
      <c r="D8" s="12">
        <v>0</v>
      </c>
      <c r="E8" s="22">
        <v>1</v>
      </c>
    </row>
    <row r="9" spans="1:5" x14ac:dyDescent="0.35">
      <c r="A9" s="20" t="s">
        <v>615</v>
      </c>
      <c r="B9" s="15"/>
      <c r="C9" s="12">
        <v>0</v>
      </c>
      <c r="D9" s="12">
        <v>0</v>
      </c>
      <c r="E9" s="22">
        <v>0</v>
      </c>
    </row>
    <row r="10" spans="1:5" x14ac:dyDescent="0.35">
      <c r="A10" s="20" t="s">
        <v>1208</v>
      </c>
      <c r="B10" s="15"/>
      <c r="C10" s="12">
        <v>5</v>
      </c>
      <c r="D10" s="12">
        <v>3</v>
      </c>
      <c r="E10" s="22">
        <v>2</v>
      </c>
    </row>
    <row r="11" spans="1:5" x14ac:dyDescent="0.35">
      <c r="A11" s="202" t="s">
        <v>956</v>
      </c>
      <c r="B11" s="203"/>
      <c r="C11" s="29">
        <v>39</v>
      </c>
      <c r="D11" s="29">
        <v>14</v>
      </c>
      <c r="E11" s="29">
        <v>16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2">
        <v>10</v>
      </c>
    </row>
    <row r="15" spans="1:5" x14ac:dyDescent="0.35">
      <c r="A15" s="20" t="s">
        <v>1211</v>
      </c>
      <c r="B15" s="15"/>
      <c r="C15" s="21"/>
    </row>
    <row r="16" spans="1:5" x14ac:dyDescent="0.35">
      <c r="A16" s="20" t="s">
        <v>1212</v>
      </c>
      <c r="B16" s="15"/>
      <c r="C16" s="21"/>
    </row>
    <row r="17" spans="1:3" x14ac:dyDescent="0.35">
      <c r="A17" s="202" t="s">
        <v>956</v>
      </c>
      <c r="B17" s="203"/>
      <c r="C17" s="29">
        <v>10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2">
        <v>4</v>
      </c>
    </row>
    <row r="22" spans="1:3" x14ac:dyDescent="0.35">
      <c r="A22" s="20" t="s">
        <v>1205</v>
      </c>
      <c r="B22" s="15"/>
      <c r="C22" s="22">
        <v>14</v>
      </c>
    </row>
    <row r="23" spans="1:3" x14ac:dyDescent="0.35">
      <c r="A23" s="20" t="s">
        <v>1206</v>
      </c>
      <c r="B23" s="15"/>
      <c r="C23" s="22">
        <v>40</v>
      </c>
    </row>
    <row r="24" spans="1:3" x14ac:dyDescent="0.35">
      <c r="A24" s="20" t="s">
        <v>1207</v>
      </c>
      <c r="B24" s="15"/>
      <c r="C24" s="22">
        <v>10</v>
      </c>
    </row>
    <row r="25" spans="1:3" x14ac:dyDescent="0.35">
      <c r="A25" s="20" t="s">
        <v>615</v>
      </c>
      <c r="B25" s="15"/>
      <c r="C25" s="22">
        <v>3</v>
      </c>
    </row>
    <row r="26" spans="1:3" x14ac:dyDescent="0.35">
      <c r="A26" s="20" t="s">
        <v>1208</v>
      </c>
      <c r="B26" s="15"/>
      <c r="C26" s="22">
        <v>26</v>
      </c>
    </row>
    <row r="27" spans="1:3" x14ac:dyDescent="0.35">
      <c r="A27" s="202" t="s">
        <v>956</v>
      </c>
      <c r="B27" s="203"/>
      <c r="C27" s="29">
        <v>97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2">
        <v>4</v>
      </c>
    </row>
    <row r="32" spans="1:3" x14ac:dyDescent="0.35">
      <c r="A32" s="20" t="s">
        <v>1049</v>
      </c>
      <c r="B32" s="15"/>
      <c r="C32" s="22">
        <v>1</v>
      </c>
    </row>
    <row r="33" spans="1:3" x14ac:dyDescent="0.35">
      <c r="A33" s="20" t="s">
        <v>1214</v>
      </c>
      <c r="B33" s="15"/>
      <c r="C33" s="22">
        <v>71</v>
      </c>
    </row>
    <row r="34" spans="1:3" x14ac:dyDescent="0.35">
      <c r="A34" s="20" t="s">
        <v>1147</v>
      </c>
      <c r="B34" s="15"/>
      <c r="C34" s="22">
        <v>13</v>
      </c>
    </row>
    <row r="35" spans="1:3" x14ac:dyDescent="0.35">
      <c r="A35" s="20" t="s">
        <v>1215</v>
      </c>
      <c r="B35" s="15"/>
      <c r="C35" s="22">
        <v>11</v>
      </c>
    </row>
    <row r="36" spans="1:3" x14ac:dyDescent="0.35">
      <c r="A36" s="20" t="s">
        <v>1051</v>
      </c>
      <c r="B36" s="15"/>
      <c r="C36" s="21"/>
    </row>
    <row r="37" spans="1:3" x14ac:dyDescent="0.35">
      <c r="A37" s="20" t="s">
        <v>1052</v>
      </c>
      <c r="B37" s="15"/>
      <c r="C37" s="21"/>
    </row>
    <row r="38" spans="1:3" x14ac:dyDescent="0.35">
      <c r="A38" s="20" t="s">
        <v>1110</v>
      </c>
      <c r="B38" s="15"/>
      <c r="C38" s="21"/>
    </row>
    <row r="39" spans="1:3" x14ac:dyDescent="0.35">
      <c r="A39" s="20" t="s">
        <v>1111</v>
      </c>
      <c r="B39" s="15"/>
      <c r="C39" s="21"/>
    </row>
    <row r="40" spans="1:3" x14ac:dyDescent="0.35">
      <c r="A40" s="202" t="s">
        <v>956</v>
      </c>
      <c r="B40" s="203"/>
      <c r="C40" s="29">
        <v>100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/>
    </row>
    <row r="45" spans="1:3" x14ac:dyDescent="0.35">
      <c r="A45" s="20" t="s">
        <v>1205</v>
      </c>
      <c r="B45" s="15"/>
      <c r="C45" s="22">
        <v>5</v>
      </c>
    </row>
    <row r="46" spans="1:3" x14ac:dyDescent="0.35">
      <c r="A46" s="20" t="s">
        <v>1206</v>
      </c>
      <c r="B46" s="15"/>
      <c r="C46" s="21"/>
    </row>
    <row r="47" spans="1:3" x14ac:dyDescent="0.35">
      <c r="A47" s="20" t="s">
        <v>1207</v>
      </c>
      <c r="B47" s="15"/>
      <c r="C47" s="22">
        <v>6</v>
      </c>
    </row>
    <row r="48" spans="1:3" x14ac:dyDescent="0.35">
      <c r="A48" s="20" t="s">
        <v>615</v>
      </c>
      <c r="B48" s="15"/>
      <c r="C48" s="22">
        <v>5</v>
      </c>
    </row>
    <row r="49" spans="1:3" x14ac:dyDescent="0.35">
      <c r="A49" s="20" t="s">
        <v>1208</v>
      </c>
      <c r="B49" s="15"/>
      <c r="C49" s="22">
        <v>5</v>
      </c>
    </row>
    <row r="50" spans="1:3" x14ac:dyDescent="0.35">
      <c r="A50" s="202" t="s">
        <v>956</v>
      </c>
      <c r="B50" s="203"/>
      <c r="C50" s="29">
        <v>21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8" t="s">
        <v>1204</v>
      </c>
      <c r="B53" s="11" t="s">
        <v>79</v>
      </c>
      <c r="C53" s="22">
        <v>1</v>
      </c>
    </row>
    <row r="54" spans="1:3" x14ac:dyDescent="0.35">
      <c r="A54" s="190"/>
      <c r="B54" s="11" t="s">
        <v>82</v>
      </c>
      <c r="C54" s="22">
        <v>1</v>
      </c>
    </row>
    <row r="55" spans="1:3" x14ac:dyDescent="0.35">
      <c r="A55" s="188" t="s">
        <v>1205</v>
      </c>
      <c r="B55" s="11" t="s">
        <v>79</v>
      </c>
      <c r="C55" s="22">
        <v>5</v>
      </c>
    </row>
    <row r="56" spans="1:3" x14ac:dyDescent="0.35">
      <c r="A56" s="190"/>
      <c r="B56" s="11" t="s">
        <v>82</v>
      </c>
      <c r="C56" s="22">
        <v>0</v>
      </c>
    </row>
    <row r="57" spans="1:3" x14ac:dyDescent="0.35">
      <c r="A57" s="188" t="s">
        <v>1206</v>
      </c>
      <c r="B57" s="11" t="s">
        <v>79</v>
      </c>
      <c r="C57" s="22">
        <v>0</v>
      </c>
    </row>
    <row r="58" spans="1:3" x14ac:dyDescent="0.35">
      <c r="A58" s="190"/>
      <c r="B58" s="11" t="s">
        <v>82</v>
      </c>
      <c r="C58" s="22">
        <v>0</v>
      </c>
    </row>
    <row r="59" spans="1:3" x14ac:dyDescent="0.35">
      <c r="A59" s="188" t="s">
        <v>1207</v>
      </c>
      <c r="B59" s="11" t="s">
        <v>79</v>
      </c>
      <c r="C59" s="22">
        <v>6</v>
      </c>
    </row>
    <row r="60" spans="1:3" x14ac:dyDescent="0.35">
      <c r="A60" s="190"/>
      <c r="B60" s="11" t="s">
        <v>82</v>
      </c>
      <c r="C60" s="22">
        <v>0</v>
      </c>
    </row>
    <row r="61" spans="1:3" x14ac:dyDescent="0.35">
      <c r="A61" s="188" t="s">
        <v>615</v>
      </c>
      <c r="B61" s="11" t="s">
        <v>79</v>
      </c>
      <c r="C61" s="22">
        <v>4</v>
      </c>
    </row>
    <row r="62" spans="1:3" x14ac:dyDescent="0.35">
      <c r="A62" s="190"/>
      <c r="B62" s="11" t="s">
        <v>82</v>
      </c>
      <c r="C62" s="22">
        <v>0</v>
      </c>
    </row>
    <row r="63" spans="1:3" x14ac:dyDescent="0.35">
      <c r="A63" s="188" t="s">
        <v>1208</v>
      </c>
      <c r="B63" s="11" t="s">
        <v>79</v>
      </c>
      <c r="C63" s="22">
        <v>2</v>
      </c>
    </row>
    <row r="64" spans="1:3" x14ac:dyDescent="0.35">
      <c r="A64" s="190"/>
      <c r="B64" s="11" t="s">
        <v>82</v>
      </c>
      <c r="C64" s="22">
        <v>0</v>
      </c>
    </row>
    <row r="65" spans="1:3" x14ac:dyDescent="0.35">
      <c r="A65" s="202" t="s">
        <v>956</v>
      </c>
      <c r="B65" s="203"/>
      <c r="C65" s="29">
        <v>19</v>
      </c>
    </row>
    <row r="66" spans="1:3" x14ac:dyDescent="0.35">
      <c r="A66" s="17"/>
    </row>
  </sheetData>
  <sheetProtection algorithmName="SHA-512" hashValue="OzIPX+VR8cO51aTXZ/Mzj6+gCRq/fVeUdI0JExtfHE7+SENO3l8GNVBOi47PdwqtO9x37d3aiBt9ij6lmxjq0Q==" saltValue="+uJrxDHSd7GZJnReMTzOP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1" t="s">
        <v>1222</v>
      </c>
      <c r="B5" s="32" t="s">
        <v>1223</v>
      </c>
      <c r="C5" s="12">
        <v>53</v>
      </c>
      <c r="D5" s="12">
        <v>0</v>
      </c>
      <c r="E5" s="12">
        <v>0</v>
      </c>
      <c r="F5" s="22">
        <v>0</v>
      </c>
    </row>
    <row r="6" spans="1:6" x14ac:dyDescent="0.35">
      <c r="A6" s="193"/>
      <c r="B6" s="32" t="s">
        <v>1224</v>
      </c>
      <c r="C6" s="12">
        <v>2</v>
      </c>
      <c r="D6" s="12">
        <v>0</v>
      </c>
      <c r="E6" s="12">
        <v>0</v>
      </c>
      <c r="F6" s="22">
        <v>0</v>
      </c>
    </row>
    <row r="7" spans="1:6" x14ac:dyDescent="0.35">
      <c r="A7" s="10" t="s">
        <v>1225</v>
      </c>
      <c r="B7" s="32" t="s">
        <v>1226</v>
      </c>
      <c r="C7" s="12">
        <v>1</v>
      </c>
      <c r="D7" s="12">
        <v>2</v>
      </c>
      <c r="E7" s="16"/>
      <c r="F7" s="21"/>
    </row>
    <row r="8" spans="1:6" ht="21" x14ac:dyDescent="0.35">
      <c r="A8" s="191" t="s">
        <v>1227</v>
      </c>
      <c r="B8" s="32" t="s">
        <v>1228</v>
      </c>
      <c r="C8" s="12">
        <v>15</v>
      </c>
      <c r="D8" s="12">
        <v>12</v>
      </c>
      <c r="E8" s="12">
        <v>11</v>
      </c>
      <c r="F8" s="22">
        <v>0</v>
      </c>
    </row>
    <row r="9" spans="1:6" x14ac:dyDescent="0.35">
      <c r="A9" s="192"/>
      <c r="B9" s="32" t="s">
        <v>1229</v>
      </c>
      <c r="C9" s="12">
        <v>5</v>
      </c>
      <c r="D9" s="12">
        <v>0</v>
      </c>
      <c r="E9" s="12">
        <v>0</v>
      </c>
      <c r="F9" s="22">
        <v>0</v>
      </c>
    </row>
    <row r="10" spans="1:6" x14ac:dyDescent="0.35">
      <c r="A10" s="193"/>
      <c r="B10" s="32" t="s">
        <v>1230</v>
      </c>
      <c r="C10" s="12">
        <v>0</v>
      </c>
      <c r="D10" s="12">
        <v>0</v>
      </c>
      <c r="E10" s="12">
        <v>0</v>
      </c>
      <c r="F10" s="22">
        <v>0</v>
      </c>
    </row>
    <row r="11" spans="1:6" ht="21" x14ac:dyDescent="0.35">
      <c r="A11" s="191" t="s">
        <v>1231</v>
      </c>
      <c r="B11" s="32" t="s">
        <v>1232</v>
      </c>
      <c r="C11" s="12">
        <v>7</v>
      </c>
      <c r="D11" s="16"/>
      <c r="E11" s="16"/>
      <c r="F11" s="21"/>
    </row>
    <row r="12" spans="1:6" x14ac:dyDescent="0.35">
      <c r="A12" s="192"/>
      <c r="B12" s="32" t="s">
        <v>1233</v>
      </c>
      <c r="C12" s="12">
        <v>5</v>
      </c>
      <c r="D12" s="16"/>
      <c r="E12" s="16"/>
      <c r="F12" s="21"/>
    </row>
    <row r="13" spans="1:6" ht="21" x14ac:dyDescent="0.35">
      <c r="A13" s="193"/>
      <c r="B13" s="32" t="s">
        <v>1234</v>
      </c>
      <c r="C13" s="12">
        <v>48</v>
      </c>
      <c r="D13" s="12">
        <v>6</v>
      </c>
      <c r="E13" s="12">
        <v>1</v>
      </c>
      <c r="F13" s="22">
        <v>2</v>
      </c>
    </row>
    <row r="14" spans="1:6" ht="21" x14ac:dyDescent="0.35">
      <c r="A14" s="10" t="s">
        <v>1235</v>
      </c>
      <c r="B14" s="32" t="s">
        <v>1236</v>
      </c>
      <c r="C14" s="12">
        <v>1</v>
      </c>
      <c r="D14" s="12">
        <v>0</v>
      </c>
      <c r="E14" s="12">
        <v>0</v>
      </c>
      <c r="F14" s="22">
        <v>0</v>
      </c>
    </row>
    <row r="15" spans="1:6" x14ac:dyDescent="0.35">
      <c r="A15" s="191" t="s">
        <v>1237</v>
      </c>
      <c r="B15" s="32" t="s">
        <v>1238</v>
      </c>
      <c r="C15" s="12">
        <v>950</v>
      </c>
      <c r="D15" s="12">
        <v>56</v>
      </c>
      <c r="E15" s="12">
        <v>7</v>
      </c>
      <c r="F15" s="22">
        <v>1</v>
      </c>
    </row>
    <row r="16" spans="1:6" x14ac:dyDescent="0.35">
      <c r="A16" s="192"/>
      <c r="B16" s="32" t="s">
        <v>1239</v>
      </c>
      <c r="C16" s="16"/>
      <c r="D16" s="12">
        <v>1</v>
      </c>
      <c r="E16" s="16"/>
      <c r="F16" s="21"/>
    </row>
    <row r="17" spans="1:6" x14ac:dyDescent="0.35">
      <c r="A17" s="192"/>
      <c r="B17" s="32" t="s">
        <v>1240</v>
      </c>
      <c r="C17" s="16"/>
      <c r="D17" s="16"/>
      <c r="E17" s="16"/>
      <c r="F17" s="21"/>
    </row>
    <row r="18" spans="1:6" x14ac:dyDescent="0.35">
      <c r="A18" s="192"/>
      <c r="B18" s="32" t="s">
        <v>1241</v>
      </c>
      <c r="C18" s="12">
        <v>8</v>
      </c>
      <c r="D18" s="12">
        <v>1</v>
      </c>
      <c r="E18" s="16"/>
      <c r="F18" s="21"/>
    </row>
    <row r="19" spans="1:6" ht="21" x14ac:dyDescent="0.35">
      <c r="A19" s="193"/>
      <c r="B19" s="32" t="s">
        <v>1242</v>
      </c>
      <c r="C19" s="16"/>
      <c r="D19" s="16"/>
      <c r="E19" s="16"/>
      <c r="F19" s="21"/>
    </row>
    <row r="20" spans="1:6" x14ac:dyDescent="0.35">
      <c r="A20" s="10" t="s">
        <v>1243</v>
      </c>
      <c r="B20" s="32" t="s">
        <v>1244</v>
      </c>
      <c r="C20" s="12">
        <v>0</v>
      </c>
      <c r="D20" s="12">
        <v>0</v>
      </c>
      <c r="E20" s="12">
        <v>0</v>
      </c>
      <c r="F20" s="22">
        <v>0</v>
      </c>
    </row>
    <row r="21" spans="1:6" x14ac:dyDescent="0.3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35">
      <c r="A22" s="202" t="s">
        <v>956</v>
      </c>
      <c r="B22" s="203"/>
      <c r="C22" s="29">
        <v>1095</v>
      </c>
      <c r="D22" s="29">
        <v>78</v>
      </c>
      <c r="E22" s="29">
        <v>19</v>
      </c>
      <c r="F22" s="29">
        <v>3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2">
        <v>3</v>
      </c>
    </row>
    <row r="26" spans="1:6" x14ac:dyDescent="0.35">
      <c r="A26" s="20" t="s">
        <v>114</v>
      </c>
      <c r="B26" s="15"/>
      <c r="C26" s="22">
        <v>0</v>
      </c>
    </row>
    <row r="27" spans="1:6" x14ac:dyDescent="0.35">
      <c r="A27" s="20" t="s">
        <v>1080</v>
      </c>
      <c r="B27" s="15"/>
      <c r="C27" s="22">
        <v>3</v>
      </c>
    </row>
    <row r="28" spans="1:6" x14ac:dyDescent="0.35">
      <c r="A28" s="202" t="s">
        <v>956</v>
      </c>
      <c r="B28" s="203"/>
      <c r="C28" s="29">
        <v>6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2">
        <v>9</v>
      </c>
    </row>
    <row r="33" spans="1:3" x14ac:dyDescent="0.35">
      <c r="A33" s="20" t="s">
        <v>1249</v>
      </c>
      <c r="B33" s="15"/>
      <c r="C33" s="22">
        <v>9</v>
      </c>
    </row>
    <row r="34" spans="1:3" x14ac:dyDescent="0.35">
      <c r="A34" s="20" t="s">
        <v>82</v>
      </c>
      <c r="B34" s="15"/>
      <c r="C34" s="22">
        <v>1</v>
      </c>
    </row>
    <row r="35" spans="1:3" x14ac:dyDescent="0.35">
      <c r="A35" s="202" t="s">
        <v>956</v>
      </c>
      <c r="B35" s="203"/>
      <c r="C35" s="29">
        <v>19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2">
        <v>88</v>
      </c>
    </row>
    <row r="40" spans="1:3" x14ac:dyDescent="0.35">
      <c r="A40" s="20" t="s">
        <v>1252</v>
      </c>
      <c r="B40" s="15"/>
      <c r="C40" s="22">
        <v>23</v>
      </c>
    </row>
    <row r="41" spans="1:3" x14ac:dyDescent="0.35">
      <c r="A41" s="202" t="s">
        <v>956</v>
      </c>
      <c r="B41" s="203"/>
      <c r="C41" s="29">
        <v>111</v>
      </c>
    </row>
    <row r="42" spans="1:3" x14ac:dyDescent="0.35">
      <c r="A42" s="17"/>
    </row>
  </sheetData>
  <sheetProtection algorithmName="SHA-512" hashValue="t/kCWndrrPdMYKNaB83qrXY0C/EbQzjNp3I3up16JB1KBMVT+2Gd9hn0sWkM3MQfvJ8p1sKklSTnMxOAjvLiYA==" saltValue="Vu5jIo4KPIk2RANU9TWbO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1" t="s">
        <v>1264</v>
      </c>
      <c r="B6" s="32" t="s">
        <v>1265</v>
      </c>
      <c r="C6" s="38">
        <v>0</v>
      </c>
      <c r="D6" s="38">
        <v>0</v>
      </c>
      <c r="E6" s="38">
        <v>1</v>
      </c>
      <c r="F6" s="38">
        <v>0</v>
      </c>
      <c r="G6" s="38">
        <v>0</v>
      </c>
      <c r="H6" s="38">
        <v>4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35">
      <c r="A7" s="192"/>
      <c r="B7" s="32" t="s">
        <v>1048</v>
      </c>
      <c r="C7" s="38">
        <v>17</v>
      </c>
      <c r="D7" s="38">
        <v>0</v>
      </c>
      <c r="E7" s="38">
        <v>78</v>
      </c>
      <c r="F7" s="38">
        <v>2</v>
      </c>
      <c r="G7" s="38">
        <v>0</v>
      </c>
      <c r="H7" s="38">
        <v>60</v>
      </c>
      <c r="I7" s="38">
        <v>0</v>
      </c>
      <c r="J7" s="38">
        <v>9</v>
      </c>
      <c r="K7" s="38">
        <v>0</v>
      </c>
      <c r="L7" s="39">
        <v>2</v>
      </c>
    </row>
    <row r="8" spans="1:12" x14ac:dyDescent="0.35">
      <c r="A8" s="192"/>
      <c r="B8" s="32" t="s">
        <v>1266</v>
      </c>
      <c r="C8" s="38">
        <v>17</v>
      </c>
      <c r="D8" s="38">
        <v>0</v>
      </c>
      <c r="E8" s="38">
        <v>78</v>
      </c>
      <c r="F8" s="38">
        <v>2</v>
      </c>
      <c r="G8" s="38">
        <v>0</v>
      </c>
      <c r="H8" s="38">
        <v>60</v>
      </c>
      <c r="I8" s="38">
        <v>0</v>
      </c>
      <c r="J8" s="38">
        <v>9</v>
      </c>
      <c r="K8" s="38">
        <v>0</v>
      </c>
      <c r="L8" s="39">
        <v>2</v>
      </c>
    </row>
    <row r="9" spans="1:12" x14ac:dyDescent="0.35">
      <c r="A9" s="193"/>
      <c r="B9" s="32" t="s">
        <v>1267</v>
      </c>
      <c r="C9" s="38">
        <v>0</v>
      </c>
      <c r="D9" s="38">
        <v>0</v>
      </c>
      <c r="E9" s="38">
        <v>1</v>
      </c>
      <c r="F9" s="38">
        <v>0</v>
      </c>
      <c r="G9" s="38">
        <v>0</v>
      </c>
      <c r="H9" s="38">
        <v>5</v>
      </c>
      <c r="I9" s="38">
        <v>0</v>
      </c>
      <c r="J9" s="38">
        <v>4</v>
      </c>
      <c r="K9" s="38">
        <v>0</v>
      </c>
      <c r="L9" s="39">
        <v>0</v>
      </c>
    </row>
    <row r="10" spans="1:12" x14ac:dyDescent="0.35">
      <c r="A10" s="191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35">
      <c r="A11" s="192"/>
      <c r="B11" s="32" t="s">
        <v>1270</v>
      </c>
      <c r="C11" s="38">
        <v>0</v>
      </c>
      <c r="D11" s="38">
        <v>0</v>
      </c>
      <c r="E11" s="38">
        <v>1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35">
      <c r="A12" s="192"/>
      <c r="B12" s="32" t="s">
        <v>1271</v>
      </c>
      <c r="C12" s="38">
        <v>2</v>
      </c>
      <c r="D12" s="38">
        <v>0</v>
      </c>
      <c r="E12" s="38">
        <v>20</v>
      </c>
      <c r="F12" s="38">
        <v>0</v>
      </c>
      <c r="G12" s="38">
        <v>0</v>
      </c>
      <c r="H12" s="38">
        <v>9</v>
      </c>
      <c r="I12" s="38">
        <v>0</v>
      </c>
      <c r="J12" s="38">
        <v>2</v>
      </c>
      <c r="K12" s="38">
        <v>0</v>
      </c>
      <c r="L12" s="39">
        <v>0</v>
      </c>
    </row>
    <row r="13" spans="1:12" x14ac:dyDescent="0.35">
      <c r="A13" s="192"/>
      <c r="B13" s="32" t="s">
        <v>1272</v>
      </c>
      <c r="C13" s="38">
        <v>0</v>
      </c>
      <c r="D13" s="38">
        <v>0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35">
      <c r="A14" s="192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35">
      <c r="A15" s="192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35">
      <c r="A16" s="192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35">
      <c r="A17" s="192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35">
      <c r="A18" s="192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35">
      <c r="A19" s="192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35">
      <c r="A20" s="192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35">
      <c r="A21" s="192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35">
      <c r="A22" s="192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35">
      <c r="A23" s="192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35">
      <c r="A24" s="192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35">
      <c r="A25" s="192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35">
      <c r="A26" s="192"/>
      <c r="B26" s="32" t="s">
        <v>1285</v>
      </c>
      <c r="C26" s="38">
        <v>1</v>
      </c>
      <c r="D26" s="38">
        <v>0</v>
      </c>
      <c r="E26" s="38">
        <v>42</v>
      </c>
      <c r="F26" s="38">
        <v>0</v>
      </c>
      <c r="G26" s="38">
        <v>0</v>
      </c>
      <c r="H26" s="38">
        <v>2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35">
      <c r="A27" s="192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35">
      <c r="A28" s="192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35">
      <c r="A29" s="192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35">
      <c r="A30" s="192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35">
      <c r="A31" s="192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35">
      <c r="A32" s="192"/>
      <c r="B32" s="32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3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35">
      <c r="A33" s="192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35">
      <c r="A34" s="192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35">
      <c r="A35" s="192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35">
      <c r="A36" s="192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35">
      <c r="A37" s="192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35">
      <c r="A38" s="192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35">
      <c r="A39" s="192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35">
      <c r="A40" s="192"/>
      <c r="B40" s="32" t="s">
        <v>1299</v>
      </c>
      <c r="C40" s="38">
        <v>0</v>
      </c>
      <c r="D40" s="38">
        <v>0</v>
      </c>
      <c r="E40" s="38">
        <v>1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35">
      <c r="A41" s="192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35">
      <c r="A42" s="192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35">
      <c r="A43" s="192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35">
      <c r="A44" s="192"/>
      <c r="B44" s="32" t="s">
        <v>1303</v>
      </c>
      <c r="C44" s="38">
        <v>5</v>
      </c>
      <c r="D44" s="38">
        <v>0</v>
      </c>
      <c r="E44" s="38">
        <v>0</v>
      </c>
      <c r="F44" s="38">
        <v>0</v>
      </c>
      <c r="G44" s="38">
        <v>0</v>
      </c>
      <c r="H44" s="38">
        <v>2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35">
      <c r="A45" s="192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35">
      <c r="A46" s="192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35">
      <c r="A47" s="192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35">
      <c r="A48" s="192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35">
      <c r="A49" s="192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35">
      <c r="A50" s="192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35">
      <c r="A51" s="192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35">
      <c r="A52" s="192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35">
      <c r="A53" s="192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35">
      <c r="A54" s="192"/>
      <c r="B54" s="32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35">
      <c r="A55" s="192"/>
      <c r="B55" s="32" t="s">
        <v>1314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35">
      <c r="A56" s="192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35">
      <c r="A57" s="192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35">
      <c r="A58" s="192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35">
      <c r="A59" s="192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35">
      <c r="A60" s="192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35">
      <c r="A61" s="192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35">
      <c r="A62" s="192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35">
      <c r="A63" s="192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35">
      <c r="A64" s="192"/>
      <c r="B64" s="32" t="s">
        <v>1323</v>
      </c>
      <c r="C64" s="38">
        <v>0</v>
      </c>
      <c r="D64" s="38">
        <v>0</v>
      </c>
      <c r="E64" s="38">
        <v>2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35">
      <c r="A65" s="192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35">
      <c r="A66" s="192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35">
      <c r="A67" s="192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35">
      <c r="A68" s="192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35">
      <c r="A69" s="192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35">
      <c r="A70" s="192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35">
      <c r="A71" s="192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35">
      <c r="A72" s="192"/>
      <c r="B72" s="32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35">
      <c r="A73" s="192"/>
      <c r="B73" s="32" t="s">
        <v>1332</v>
      </c>
      <c r="C73" s="38">
        <v>0</v>
      </c>
      <c r="D73" s="38">
        <v>0</v>
      </c>
      <c r="E73" s="38">
        <v>2</v>
      </c>
      <c r="F73" s="38">
        <v>0</v>
      </c>
      <c r="G73" s="38">
        <v>0</v>
      </c>
      <c r="H73" s="38">
        <v>1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35">
      <c r="A74" s="192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35">
      <c r="A75" s="192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35">
      <c r="A76" s="192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35">
      <c r="A77" s="192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35">
      <c r="A78" s="192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35">
      <c r="A79" s="192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35">
      <c r="A80" s="192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35">
      <c r="A81" s="192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1</v>
      </c>
      <c r="K81" s="38">
        <v>0</v>
      </c>
      <c r="L81" s="39">
        <v>0</v>
      </c>
    </row>
    <row r="82" spans="1:12" x14ac:dyDescent="0.35">
      <c r="A82" s="192"/>
      <c r="B82" s="32" t="s">
        <v>1341</v>
      </c>
      <c r="C82" s="38">
        <v>0</v>
      </c>
      <c r="D82" s="38">
        <v>0</v>
      </c>
      <c r="E82" s="38">
        <v>0</v>
      </c>
      <c r="F82" s="38">
        <v>2</v>
      </c>
      <c r="G82" s="38">
        <v>0</v>
      </c>
      <c r="H82" s="38">
        <v>4</v>
      </c>
      <c r="I82" s="38">
        <v>0</v>
      </c>
      <c r="J82" s="38">
        <v>1</v>
      </c>
      <c r="K82" s="38">
        <v>0</v>
      </c>
      <c r="L82" s="39">
        <v>0</v>
      </c>
    </row>
    <row r="83" spans="1:12" x14ac:dyDescent="0.35">
      <c r="A83" s="192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35">
      <c r="A84" s="192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35">
      <c r="A85" s="192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35">
      <c r="A86" s="192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35">
      <c r="A87" s="192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35">
      <c r="A88" s="192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35">
      <c r="A89" s="192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35">
      <c r="A90" s="192"/>
      <c r="B90" s="32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3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35">
      <c r="A91" s="192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35">
      <c r="A92" s="192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35">
      <c r="A93" s="192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35">
      <c r="A94" s="192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35">
      <c r="A95" s="192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35">
      <c r="A96" s="192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35">
      <c r="A97" s="192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35">
      <c r="A98" s="192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35">
      <c r="A99" s="192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35">
      <c r="A100" s="192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35">
      <c r="A101" s="192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35">
      <c r="A102" s="192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35">
      <c r="A103" s="192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35">
      <c r="A104" s="192"/>
      <c r="B104" s="32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2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35">
      <c r="A105" s="192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35">
      <c r="A106" s="192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35">
      <c r="A107" s="192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35">
      <c r="A108" s="192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35">
      <c r="A109" s="192"/>
      <c r="B109" s="32" t="s">
        <v>1368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35">
      <c r="A110" s="192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35">
      <c r="A111" s="192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35">
      <c r="A112" s="192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35">
      <c r="A113" s="192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35">
      <c r="A114" s="192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35">
      <c r="A115" s="192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35">
      <c r="A116" s="192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35">
      <c r="A117" s="192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35">
      <c r="A118" s="192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35">
      <c r="A119" s="192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35">
      <c r="A120" s="192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35">
      <c r="A121" s="192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35">
      <c r="A122" s="192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35">
      <c r="A123" s="192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35">
      <c r="A124" s="192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35">
      <c r="A125" s="192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35">
      <c r="A126" s="192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35">
      <c r="A127" s="192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35">
      <c r="A128" s="192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35">
      <c r="A129" s="192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35">
      <c r="A130" s="192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35">
      <c r="A131" s="192"/>
      <c r="B131" s="32" t="s">
        <v>1390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2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35">
      <c r="A132" s="192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35">
      <c r="A133" s="192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35">
      <c r="A134" s="192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35">
      <c r="A135" s="192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35">
      <c r="A136" s="192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35">
      <c r="A137" s="192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35">
      <c r="A138" s="192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35">
      <c r="A139" s="192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35">
      <c r="A140" s="192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35">
      <c r="A141" s="192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35">
      <c r="A142" s="192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35">
      <c r="A143" s="192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35">
      <c r="A144" s="192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35">
      <c r="A145" s="192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35">
      <c r="A146" s="192"/>
      <c r="B146" s="32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35">
      <c r="A147" s="192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1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35">
      <c r="A148" s="192"/>
      <c r="B148" s="32" t="s">
        <v>1407</v>
      </c>
      <c r="C148" s="38">
        <v>1</v>
      </c>
      <c r="D148" s="38">
        <v>0</v>
      </c>
      <c r="E148" s="38">
        <v>0</v>
      </c>
      <c r="F148" s="38">
        <v>0</v>
      </c>
      <c r="G148" s="38">
        <v>0</v>
      </c>
      <c r="H148" s="38">
        <v>3</v>
      </c>
      <c r="I148" s="38">
        <v>0</v>
      </c>
      <c r="J148" s="38">
        <v>2</v>
      </c>
      <c r="K148" s="38">
        <v>0</v>
      </c>
      <c r="L148" s="39">
        <v>0</v>
      </c>
    </row>
    <row r="149" spans="1:12" x14ac:dyDescent="0.35">
      <c r="A149" s="192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35">
      <c r="A150" s="192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35">
      <c r="A151" s="192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35">
      <c r="A152" s="192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35">
      <c r="A153" s="192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35">
      <c r="A154" s="192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35">
      <c r="A155" s="192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35">
      <c r="A156" s="192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35">
      <c r="A157" s="192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35">
      <c r="A158" s="192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35">
      <c r="A159" s="192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35">
      <c r="A160" s="192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35">
      <c r="A161" s="192"/>
      <c r="B161" s="32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35">
      <c r="A162" s="192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35">
      <c r="A163" s="192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35">
      <c r="A164" s="192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35">
      <c r="A165" s="192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35">
      <c r="A166" s="192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35">
      <c r="A167" s="192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35">
      <c r="A168" s="192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35">
      <c r="A169" s="192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35">
      <c r="A170" s="192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35">
      <c r="A171" s="192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35">
      <c r="A172" s="192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35">
      <c r="A173" s="192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35">
      <c r="A174" s="192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35">
      <c r="A175" s="192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35">
      <c r="A176" s="192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35">
      <c r="A177" s="192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35">
      <c r="A178" s="192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35">
      <c r="A179" s="192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35">
      <c r="A180" s="192"/>
      <c r="B180" s="32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3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35">
      <c r="A181" s="192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35">
      <c r="A182" s="192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35">
      <c r="A183" s="192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35">
      <c r="A184" s="192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35">
      <c r="A185" s="192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35">
      <c r="A186" s="192"/>
      <c r="B186" s="32" t="s">
        <v>1445</v>
      </c>
      <c r="C186" s="38">
        <v>0</v>
      </c>
      <c r="D186" s="38">
        <v>0</v>
      </c>
      <c r="E186" s="38">
        <v>1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35">
      <c r="A187" s="192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35">
      <c r="A188" s="192"/>
      <c r="B188" s="32" t="s">
        <v>1447</v>
      </c>
      <c r="C188" s="38">
        <v>5</v>
      </c>
      <c r="D188" s="38">
        <v>0</v>
      </c>
      <c r="E188" s="38">
        <v>1</v>
      </c>
      <c r="F188" s="38">
        <v>0</v>
      </c>
      <c r="G188" s="38">
        <v>0</v>
      </c>
      <c r="H188" s="38">
        <v>6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35">
      <c r="A189" s="192"/>
      <c r="B189" s="32" t="s">
        <v>1448</v>
      </c>
      <c r="C189" s="38">
        <v>3</v>
      </c>
      <c r="D189" s="38">
        <v>0</v>
      </c>
      <c r="E189" s="38">
        <v>2</v>
      </c>
      <c r="F189" s="38">
        <v>0</v>
      </c>
      <c r="G189" s="38">
        <v>0</v>
      </c>
      <c r="H189" s="38">
        <v>10</v>
      </c>
      <c r="I189" s="38">
        <v>0</v>
      </c>
      <c r="J189" s="38">
        <v>3</v>
      </c>
      <c r="K189" s="38">
        <v>0</v>
      </c>
      <c r="L189" s="39">
        <v>1</v>
      </c>
    </row>
    <row r="190" spans="1:12" x14ac:dyDescent="0.35">
      <c r="A190" s="192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35">
      <c r="A191" s="192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35">
      <c r="A192" s="192"/>
      <c r="B192" s="32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35">
      <c r="A193" s="192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35">
      <c r="A194" s="192"/>
      <c r="B194" s="32" t="s">
        <v>1453</v>
      </c>
      <c r="C194" s="38">
        <v>0</v>
      </c>
      <c r="D194" s="38">
        <v>0</v>
      </c>
      <c r="E194" s="38">
        <v>2</v>
      </c>
      <c r="F194" s="38">
        <v>0</v>
      </c>
      <c r="G194" s="38">
        <v>0</v>
      </c>
      <c r="H194" s="38">
        <v>2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35">
      <c r="A195" s="192"/>
      <c r="B195" s="32" t="s">
        <v>1454</v>
      </c>
      <c r="C195" s="38">
        <v>0</v>
      </c>
      <c r="D195" s="38">
        <v>0</v>
      </c>
      <c r="E195" s="38">
        <v>1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35">
      <c r="A196" s="192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35">
      <c r="A197" s="192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35">
      <c r="A198" s="192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35">
      <c r="A199" s="192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35">
      <c r="A200" s="192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35">
      <c r="A201" s="192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35">
      <c r="A202" s="192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35">
      <c r="A203" s="192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35">
      <c r="A204" s="192"/>
      <c r="B204" s="32" t="s">
        <v>1463</v>
      </c>
      <c r="C204" s="38">
        <v>0</v>
      </c>
      <c r="D204" s="38">
        <v>0</v>
      </c>
      <c r="E204" s="38">
        <v>1</v>
      </c>
      <c r="F204" s="38">
        <v>0</v>
      </c>
      <c r="G204" s="38">
        <v>0</v>
      </c>
      <c r="H204" s="38">
        <v>6</v>
      </c>
      <c r="I204" s="38">
        <v>0</v>
      </c>
      <c r="J204" s="38">
        <v>0</v>
      </c>
      <c r="K204" s="38">
        <v>0</v>
      </c>
      <c r="L204" s="39">
        <v>1</v>
      </c>
    </row>
    <row r="205" spans="1:12" x14ac:dyDescent="0.35">
      <c r="A205" s="192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35">
      <c r="A206" s="192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35">
      <c r="A207" s="192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35">
      <c r="A208" s="192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35">
      <c r="A209" s="192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35">
      <c r="A210" s="192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35">
      <c r="A211" s="192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35">
      <c r="A212" s="192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35">
      <c r="A213" s="192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35">
      <c r="A214" s="192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35">
      <c r="A215" s="192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35">
      <c r="A216" s="192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35">
      <c r="A217" s="192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35">
      <c r="A218" s="192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35">
      <c r="A219" s="192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35">
      <c r="A220" s="192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35">
      <c r="A221" s="192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35">
      <c r="A222" s="192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35">
      <c r="A223" s="192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35">
      <c r="A224" s="192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35">
      <c r="A225" s="192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35">
      <c r="A226" s="192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35">
      <c r="A227" s="192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35">
      <c r="A228" s="192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35">
      <c r="A229" s="192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35">
      <c r="A230" s="192"/>
      <c r="B230" s="32" t="s">
        <v>1489</v>
      </c>
      <c r="C230" s="38">
        <v>0</v>
      </c>
      <c r="D230" s="38">
        <v>0</v>
      </c>
      <c r="E230" s="38">
        <v>1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35">
      <c r="A231" s="192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35">
      <c r="A232" s="192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35">
      <c r="A233" s="192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35">
      <c r="A234" s="192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35">
      <c r="A235" s="192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35">
      <c r="A236" s="192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35">
      <c r="A237" s="192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35">
      <c r="A238" s="192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35">
      <c r="A239" s="192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35">
      <c r="A240" s="192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35">
      <c r="A241" s="192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35">
      <c r="A242" s="192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35">
      <c r="A243" s="192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35">
      <c r="A244" s="192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35">
      <c r="A245" s="192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35">
      <c r="A246" s="192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35">
      <c r="A247" s="192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35">
      <c r="A248" s="192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35">
      <c r="A249" s="192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35">
      <c r="A250" s="192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35">
      <c r="A251" s="192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35">
      <c r="A252" s="192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35">
      <c r="A253" s="192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35">
      <c r="A254" s="192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35">
      <c r="A255" s="192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35">
      <c r="A256" s="192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35">
      <c r="A257" s="192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35">
      <c r="A258" s="192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35">
      <c r="A259" s="192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35">
      <c r="A260" s="192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35">
      <c r="A261" s="193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35">
      <c r="A262" s="191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35">
      <c r="A263" s="192"/>
      <c r="B263" s="32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35">
      <c r="A264" s="192"/>
      <c r="B264" s="32" t="s">
        <v>1524</v>
      </c>
      <c r="C264" s="38">
        <v>17</v>
      </c>
      <c r="D264" s="38">
        <v>0</v>
      </c>
      <c r="E264" s="38">
        <v>12</v>
      </c>
      <c r="F264" s="38">
        <v>0</v>
      </c>
      <c r="G264" s="38">
        <v>0</v>
      </c>
      <c r="H264" s="38">
        <v>44</v>
      </c>
      <c r="I264" s="38">
        <v>0</v>
      </c>
      <c r="J264" s="38">
        <v>7</v>
      </c>
      <c r="K264" s="38">
        <v>0</v>
      </c>
      <c r="L264" s="39">
        <v>1</v>
      </c>
    </row>
    <row r="265" spans="1:12" x14ac:dyDescent="0.35">
      <c r="A265" s="192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35">
      <c r="A266" s="192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1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35">
      <c r="A267" s="192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35">
      <c r="A268" s="192"/>
      <c r="B268" s="32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35">
      <c r="A269" s="192"/>
      <c r="B269" s="32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1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35">
      <c r="A270" s="192"/>
      <c r="B270" s="32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35">
      <c r="A271" s="192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35">
      <c r="A272" s="192"/>
      <c r="B272" s="32" t="s">
        <v>1532</v>
      </c>
      <c r="C272" s="38">
        <v>0</v>
      </c>
      <c r="D272" s="38">
        <v>0</v>
      </c>
      <c r="E272" s="38">
        <v>1</v>
      </c>
      <c r="F272" s="38">
        <v>1</v>
      </c>
      <c r="G272" s="38">
        <v>0</v>
      </c>
      <c r="H272" s="38">
        <v>2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35">
      <c r="A273" s="192"/>
      <c r="B273" s="32" t="s">
        <v>967</v>
      </c>
      <c r="C273" s="38">
        <v>0</v>
      </c>
      <c r="D273" s="38">
        <v>0</v>
      </c>
      <c r="E273" s="38">
        <v>0</v>
      </c>
      <c r="F273" s="38">
        <v>1</v>
      </c>
      <c r="G273" s="38">
        <v>0</v>
      </c>
      <c r="H273" s="38">
        <v>4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35">
      <c r="A274" s="192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35">
      <c r="A275" s="192"/>
      <c r="B275" s="32" t="s">
        <v>1534</v>
      </c>
      <c r="C275" s="38">
        <v>0</v>
      </c>
      <c r="D275" s="38">
        <v>0</v>
      </c>
      <c r="E275" s="38">
        <v>1</v>
      </c>
      <c r="F275" s="38">
        <v>0</v>
      </c>
      <c r="G275" s="38">
        <v>0</v>
      </c>
      <c r="H275" s="38">
        <v>0</v>
      </c>
      <c r="I275" s="38">
        <v>0</v>
      </c>
      <c r="J275" s="38">
        <v>1</v>
      </c>
      <c r="K275" s="38">
        <v>0</v>
      </c>
      <c r="L275" s="39">
        <v>0</v>
      </c>
    </row>
    <row r="276" spans="1:12" x14ac:dyDescent="0.35">
      <c r="A276" s="192"/>
      <c r="B276" s="32" t="s">
        <v>1535</v>
      </c>
      <c r="C276" s="38">
        <v>0</v>
      </c>
      <c r="D276" s="38">
        <v>0</v>
      </c>
      <c r="E276" s="38">
        <v>1</v>
      </c>
      <c r="F276" s="38">
        <v>0</v>
      </c>
      <c r="G276" s="38">
        <v>0</v>
      </c>
      <c r="H276" s="38">
        <v>2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35">
      <c r="A277" s="192"/>
      <c r="B277" s="32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35">
      <c r="A278" s="192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35">
      <c r="A279" s="192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35">
      <c r="A280" s="192"/>
      <c r="B280" s="32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1</v>
      </c>
      <c r="I280" s="38">
        <v>0</v>
      </c>
      <c r="J280" s="38">
        <v>0</v>
      </c>
      <c r="K280" s="38">
        <v>0</v>
      </c>
      <c r="L280" s="39">
        <v>1</v>
      </c>
    </row>
    <row r="281" spans="1:12" x14ac:dyDescent="0.35">
      <c r="A281" s="192"/>
      <c r="B281" s="32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1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35">
      <c r="A282" s="192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35">
      <c r="A283" s="192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35">
      <c r="A284" s="192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35">
      <c r="A285" s="192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35">
      <c r="A286" s="192"/>
      <c r="B286" s="32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35">
      <c r="A287" s="192"/>
      <c r="B287" s="32" t="s">
        <v>926</v>
      </c>
      <c r="C287" s="38">
        <v>0</v>
      </c>
      <c r="D287" s="38">
        <v>0</v>
      </c>
      <c r="E287" s="38">
        <v>0</v>
      </c>
      <c r="F287" s="38">
        <v>0</v>
      </c>
      <c r="G287" s="38">
        <v>0</v>
      </c>
      <c r="H287" s="38">
        <v>1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35">
      <c r="A288" s="192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35">
      <c r="A289" s="192"/>
      <c r="B289" s="32" t="s">
        <v>1546</v>
      </c>
      <c r="C289" s="38">
        <v>0</v>
      </c>
      <c r="D289" s="38">
        <v>0</v>
      </c>
      <c r="E289" s="38">
        <v>62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35">
      <c r="A290" s="192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35">
      <c r="A291" s="192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35">
      <c r="A292" s="192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x14ac:dyDescent="0.35">
      <c r="A293" s="192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35">
      <c r="A294" s="193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35">
      <c r="A295" s="191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35">
      <c r="A296" s="192"/>
      <c r="B296" s="32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5</v>
      </c>
      <c r="I296" s="38">
        <v>0</v>
      </c>
      <c r="J296" s="38">
        <v>0</v>
      </c>
      <c r="K296" s="38">
        <v>0</v>
      </c>
      <c r="L296" s="39">
        <v>0</v>
      </c>
    </row>
    <row r="297" spans="1:12" ht="21" x14ac:dyDescent="0.35">
      <c r="A297" s="192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1" x14ac:dyDescent="0.35">
      <c r="A298" s="192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3</v>
      </c>
      <c r="I298" s="38">
        <v>0</v>
      </c>
      <c r="J298" s="38">
        <v>0</v>
      </c>
      <c r="K298" s="38">
        <v>0</v>
      </c>
      <c r="L298" s="39">
        <v>0</v>
      </c>
    </row>
    <row r="299" spans="1:12" x14ac:dyDescent="0.35">
      <c r="A299" s="192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23</v>
      </c>
      <c r="I299" s="38">
        <v>0</v>
      </c>
      <c r="J299" s="38">
        <v>0</v>
      </c>
      <c r="K299" s="38">
        <v>0</v>
      </c>
      <c r="L299" s="39">
        <v>0</v>
      </c>
    </row>
    <row r="300" spans="1:12" ht="21" x14ac:dyDescent="0.35">
      <c r="A300" s="192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11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35">
      <c r="A301" s="192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1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35">
      <c r="A302" s="192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2" x14ac:dyDescent="0.35">
      <c r="A303" s="192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1.5" x14ac:dyDescent="0.35">
      <c r="A304" s="192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1" x14ac:dyDescent="0.35">
      <c r="A305" s="192"/>
      <c r="B305" s="32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3</v>
      </c>
      <c r="I305" s="38">
        <v>0</v>
      </c>
      <c r="J305" s="38">
        <v>0</v>
      </c>
      <c r="K305" s="38">
        <v>0</v>
      </c>
      <c r="L305" s="39">
        <v>0</v>
      </c>
    </row>
    <row r="306" spans="1:12" ht="21" x14ac:dyDescent="0.35">
      <c r="A306" s="192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35">
      <c r="A307" s="192"/>
      <c r="B307" s="32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7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35">
      <c r="A308" s="192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35">
      <c r="A309" s="192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35">
      <c r="A310" s="192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35">
      <c r="A311" s="193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35">
      <c r="A312" s="17"/>
    </row>
  </sheetData>
  <sheetProtection algorithmName="SHA-512" hashValue="6G4DeK4tI1PKeJsClbrpI3bujgknWutrIvUSHoNV6qtly9hZL+I3DX1xQC9pEQ4PlvVOc4dJWNY6YWfK4jPsmQ==" saltValue="rSgheXoBtWo3v/lvqSIvx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0" t="s">
        <v>1570</v>
      </c>
    </row>
    <row r="4" spans="1:5" x14ac:dyDescent="0.3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1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2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2"/>
      <c r="B7" s="11" t="s">
        <v>1574</v>
      </c>
      <c r="C7" s="12">
        <v>0</v>
      </c>
      <c r="D7" s="12">
        <v>0</v>
      </c>
      <c r="E7" s="13">
        <v>0</v>
      </c>
    </row>
    <row r="8" spans="1:5" x14ac:dyDescent="0.35">
      <c r="A8" s="192"/>
      <c r="B8" s="11" t="s">
        <v>1575</v>
      </c>
      <c r="C8" s="12">
        <v>27</v>
      </c>
      <c r="D8" s="12">
        <v>7</v>
      </c>
      <c r="E8" s="13">
        <v>2.8571428571428599</v>
      </c>
    </row>
    <row r="9" spans="1:5" x14ac:dyDescent="0.35">
      <c r="A9" s="192"/>
      <c r="B9" s="11" t="s">
        <v>1576</v>
      </c>
      <c r="C9" s="12">
        <v>3</v>
      </c>
      <c r="D9" s="12">
        <v>5</v>
      </c>
      <c r="E9" s="13">
        <v>-0.4</v>
      </c>
    </row>
    <row r="10" spans="1:5" x14ac:dyDescent="0.35">
      <c r="A10" s="192"/>
      <c r="B10" s="11" t="s">
        <v>1577</v>
      </c>
      <c r="C10" s="12">
        <v>1</v>
      </c>
      <c r="D10" s="12">
        <v>0</v>
      </c>
      <c r="E10" s="13">
        <v>1</v>
      </c>
    </row>
    <row r="11" spans="1:5" x14ac:dyDescent="0.35">
      <c r="A11" s="192"/>
      <c r="B11" s="11" t="s">
        <v>1578</v>
      </c>
      <c r="C11" s="12">
        <v>11</v>
      </c>
      <c r="D11" s="12">
        <v>10</v>
      </c>
      <c r="E11" s="13">
        <v>0.1</v>
      </c>
    </row>
    <row r="12" spans="1:5" x14ac:dyDescent="0.35">
      <c r="A12" s="192"/>
      <c r="B12" s="11" t="s">
        <v>1579</v>
      </c>
      <c r="C12" s="12">
        <v>1</v>
      </c>
      <c r="D12" s="12">
        <v>0</v>
      </c>
      <c r="E12" s="13">
        <v>1</v>
      </c>
    </row>
    <row r="13" spans="1:5" x14ac:dyDescent="0.35">
      <c r="A13" s="192"/>
      <c r="B13" s="11" t="s">
        <v>1580</v>
      </c>
      <c r="C13" s="12">
        <v>5</v>
      </c>
      <c r="D13" s="12">
        <v>1</v>
      </c>
      <c r="E13" s="13">
        <v>4</v>
      </c>
    </row>
    <row r="14" spans="1:5" x14ac:dyDescent="0.35">
      <c r="A14" s="192"/>
      <c r="B14" s="11" t="s">
        <v>1581</v>
      </c>
      <c r="C14" s="12">
        <v>18</v>
      </c>
      <c r="D14" s="12">
        <v>4</v>
      </c>
      <c r="E14" s="13">
        <v>3.5</v>
      </c>
    </row>
    <row r="15" spans="1:5" x14ac:dyDescent="0.35">
      <c r="A15" s="192"/>
      <c r="B15" s="11" t="s">
        <v>1582</v>
      </c>
      <c r="C15" s="12">
        <v>1</v>
      </c>
      <c r="D15" s="12">
        <v>0</v>
      </c>
      <c r="E15" s="13">
        <v>1</v>
      </c>
    </row>
    <row r="16" spans="1:5" x14ac:dyDescent="0.35">
      <c r="A16" s="193"/>
      <c r="B16" s="11" t="s">
        <v>111</v>
      </c>
      <c r="C16" s="12">
        <v>230</v>
      </c>
      <c r="D16" s="12">
        <v>419</v>
      </c>
      <c r="E16" s="13">
        <v>-0.45107398568019103</v>
      </c>
    </row>
    <row r="17" spans="1:1" x14ac:dyDescent="0.35">
      <c r="A17" s="17"/>
    </row>
  </sheetData>
  <sheetProtection algorithmName="SHA-512" hashValue="Sv5Os252WWW2PKJ95oB89SGIoK69E/gg5oY2miJ+Aunh6ahOHFIvDqhW9zWJNC31ro54VLUpdTP5+emHCqB1yQ==" saltValue="6ZwPIGH6TuneP3hOA2NPW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1</v>
      </c>
      <c r="D5" s="12">
        <v>1</v>
      </c>
      <c r="E5" s="13">
        <v>0</v>
      </c>
    </row>
    <row r="6" spans="1:5" x14ac:dyDescent="0.35">
      <c r="A6" s="10" t="s">
        <v>1587</v>
      </c>
      <c r="B6" s="11" t="s">
        <v>1588</v>
      </c>
      <c r="C6" s="12">
        <v>46</v>
      </c>
      <c r="D6" s="12">
        <v>13</v>
      </c>
      <c r="E6" s="13">
        <v>2.5384615384615401</v>
      </c>
    </row>
    <row r="7" spans="1:5" ht="21" x14ac:dyDescent="0.35">
      <c r="A7" s="10" t="s">
        <v>1589</v>
      </c>
      <c r="B7" s="11" t="s">
        <v>1590</v>
      </c>
      <c r="C7" s="12">
        <v>49</v>
      </c>
      <c r="D7" s="12">
        <v>44</v>
      </c>
      <c r="E7" s="13">
        <v>0.11363636363636399</v>
      </c>
    </row>
    <row r="8" spans="1:5" ht="21" x14ac:dyDescent="0.35">
      <c r="A8" s="10" t="s">
        <v>1591</v>
      </c>
      <c r="B8" s="11" t="s">
        <v>1592</v>
      </c>
      <c r="C8" s="12">
        <v>1</v>
      </c>
      <c r="D8" s="12">
        <v>0</v>
      </c>
      <c r="E8" s="13">
        <v>0</v>
      </c>
    </row>
    <row r="9" spans="1:5" ht="21" x14ac:dyDescent="0.35">
      <c r="A9" s="10" t="s">
        <v>1593</v>
      </c>
      <c r="B9" s="11" t="s">
        <v>1594</v>
      </c>
      <c r="C9" s="12">
        <v>45</v>
      </c>
      <c r="D9" s="12">
        <v>42</v>
      </c>
      <c r="E9" s="13">
        <v>7.1428571428571397E-2</v>
      </c>
    </row>
    <row r="10" spans="1:5" ht="21" x14ac:dyDescent="0.35">
      <c r="A10" s="10" t="s">
        <v>1595</v>
      </c>
      <c r="B10" s="11" t="s">
        <v>1596</v>
      </c>
      <c r="C10" s="16"/>
      <c r="D10" s="12">
        <v>10</v>
      </c>
      <c r="E10" s="13">
        <v>0</v>
      </c>
    </row>
    <row r="11" spans="1:5" x14ac:dyDescent="0.35">
      <c r="A11" s="10" t="s">
        <v>1597</v>
      </c>
      <c r="B11" s="15"/>
      <c r="C11" s="12">
        <v>140</v>
      </c>
      <c r="D11" s="12">
        <v>131</v>
      </c>
      <c r="E11" s="13">
        <v>6.8702290076335895E-2</v>
      </c>
    </row>
    <row r="12" spans="1:5" x14ac:dyDescent="0.35">
      <c r="A12" s="10" t="s">
        <v>1598</v>
      </c>
      <c r="B12" s="15"/>
      <c r="C12" s="12">
        <v>65</v>
      </c>
      <c r="D12" s="12">
        <v>48</v>
      </c>
      <c r="E12" s="13">
        <v>0.35416666666666702</v>
      </c>
    </row>
    <row r="13" spans="1:5" x14ac:dyDescent="0.35">
      <c r="A13" s="191" t="s">
        <v>1599</v>
      </c>
      <c r="B13" s="11" t="s">
        <v>1600</v>
      </c>
      <c r="C13" s="12">
        <v>10</v>
      </c>
      <c r="D13" s="12">
        <v>9</v>
      </c>
      <c r="E13" s="13">
        <v>0.11111111111111099</v>
      </c>
    </row>
    <row r="14" spans="1:5" x14ac:dyDescent="0.35">
      <c r="A14" s="193"/>
      <c r="B14" s="11" t="s">
        <v>1601</v>
      </c>
      <c r="C14" s="16"/>
      <c r="D14" s="12">
        <v>0</v>
      </c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8" t="s">
        <v>1603</v>
      </c>
      <c r="B17" s="11" t="s">
        <v>1604</v>
      </c>
      <c r="C17" s="16"/>
      <c r="D17" s="16"/>
      <c r="E17" s="21"/>
    </row>
    <row r="18" spans="1:5" x14ac:dyDescent="0.35">
      <c r="A18" s="189"/>
      <c r="B18" s="11" t="s">
        <v>1605</v>
      </c>
      <c r="C18" s="12">
        <v>69</v>
      </c>
      <c r="D18" s="12">
        <v>89</v>
      </c>
      <c r="E18" s="22">
        <v>8</v>
      </c>
    </row>
    <row r="19" spans="1:5" x14ac:dyDescent="0.35">
      <c r="A19" s="189"/>
      <c r="B19" s="11" t="s">
        <v>1606</v>
      </c>
      <c r="C19" s="16"/>
      <c r="D19" s="16"/>
      <c r="E19" s="21"/>
    </row>
    <row r="20" spans="1:5" x14ac:dyDescent="0.35">
      <c r="A20" s="189"/>
      <c r="B20" s="11" t="s">
        <v>1607</v>
      </c>
      <c r="C20" s="16"/>
      <c r="D20" s="16"/>
      <c r="E20" s="21"/>
    </row>
    <row r="21" spans="1:5" x14ac:dyDescent="0.35">
      <c r="A21" s="189"/>
      <c r="B21" s="11" t="s">
        <v>1608</v>
      </c>
      <c r="C21" s="12">
        <v>1</v>
      </c>
      <c r="D21" s="12">
        <v>1</v>
      </c>
      <c r="E21" s="22">
        <v>0</v>
      </c>
    </row>
    <row r="22" spans="1:5" x14ac:dyDescent="0.35">
      <c r="A22" s="189"/>
      <c r="B22" s="11" t="s">
        <v>983</v>
      </c>
      <c r="C22" s="12">
        <v>1836</v>
      </c>
      <c r="D22" s="12">
        <v>3235</v>
      </c>
      <c r="E22" s="22">
        <v>0</v>
      </c>
    </row>
    <row r="23" spans="1:5" x14ac:dyDescent="0.35">
      <c r="A23" s="189"/>
      <c r="B23" s="11" t="s">
        <v>1609</v>
      </c>
      <c r="C23" s="12">
        <v>1</v>
      </c>
      <c r="D23" s="12">
        <v>1</v>
      </c>
      <c r="E23" s="22">
        <v>0</v>
      </c>
    </row>
    <row r="24" spans="1:5" x14ac:dyDescent="0.35">
      <c r="A24" s="189"/>
      <c r="B24" s="11" t="s">
        <v>1610</v>
      </c>
      <c r="C24" s="12">
        <v>37</v>
      </c>
      <c r="D24" s="16"/>
      <c r="E24" s="21"/>
    </row>
    <row r="25" spans="1:5" x14ac:dyDescent="0.35">
      <c r="A25" s="189"/>
      <c r="B25" s="11" t="s">
        <v>1611</v>
      </c>
      <c r="C25" s="12">
        <v>5</v>
      </c>
      <c r="D25" s="12">
        <v>14</v>
      </c>
      <c r="E25" s="22">
        <v>0</v>
      </c>
    </row>
    <row r="26" spans="1:5" x14ac:dyDescent="0.35">
      <c r="A26" s="189"/>
      <c r="B26" s="11" t="s">
        <v>1612</v>
      </c>
      <c r="C26" s="12">
        <v>993</v>
      </c>
      <c r="D26" s="12">
        <v>520</v>
      </c>
      <c r="E26" s="22">
        <v>0</v>
      </c>
    </row>
    <row r="27" spans="1:5" x14ac:dyDescent="0.35">
      <c r="A27" s="189"/>
      <c r="B27" s="11" t="s">
        <v>1613</v>
      </c>
      <c r="C27" s="16"/>
      <c r="D27" s="16"/>
      <c r="E27" s="21"/>
    </row>
    <row r="28" spans="1:5" x14ac:dyDescent="0.35">
      <c r="A28" s="189"/>
      <c r="B28" s="11" t="s">
        <v>1614</v>
      </c>
      <c r="C28" s="12">
        <v>205</v>
      </c>
      <c r="D28" s="12">
        <v>208</v>
      </c>
      <c r="E28" s="22">
        <v>11</v>
      </c>
    </row>
    <row r="29" spans="1:5" x14ac:dyDescent="0.35">
      <c r="A29" s="189"/>
      <c r="B29" s="11" t="s">
        <v>1615</v>
      </c>
      <c r="C29" s="12">
        <v>189</v>
      </c>
      <c r="D29" s="12">
        <v>15</v>
      </c>
      <c r="E29" s="22">
        <v>140</v>
      </c>
    </row>
    <row r="30" spans="1:5" x14ac:dyDescent="0.35">
      <c r="A30" s="190"/>
      <c r="B30" s="11" t="s">
        <v>1616</v>
      </c>
      <c r="C30" s="16"/>
      <c r="D30" s="16"/>
      <c r="E30" s="21"/>
    </row>
    <row r="31" spans="1:5" x14ac:dyDescent="0.35">
      <c r="A31" s="17"/>
    </row>
  </sheetData>
  <sheetProtection algorithmName="SHA-512" hashValue="pL4mmfz/2/VUI19K6WY0ZnQ33V+KHIvhtKeaKPfRD8BWCtfwQLFPi0l0HH8fsdpwIpZJUDFuYKeGMw9sKWxiMQ==" saltValue="nZicfum9cVHzEe56aKE37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3158-42CE-49EF-9924-62B5D1947FE7}">
  <sheetPr codeName="Hoja16"/>
  <dimension ref="A1:CO66"/>
  <sheetViews>
    <sheetView showGridLines="0" topLeftCell="A4" workbookViewId="0">
      <selection activeCell="D19" sqref="D19"/>
    </sheetView>
  </sheetViews>
  <sheetFormatPr baseColWidth="10" defaultColWidth="11.453125" defaultRowHeight="13" x14ac:dyDescent="0.35"/>
  <cols>
    <col min="1" max="1" width="2.54296875" style="100" customWidth="1"/>
    <col min="2" max="2" width="4.453125" style="100" customWidth="1"/>
    <col min="3" max="3" width="18.54296875" style="100" customWidth="1"/>
    <col min="4" max="4" width="36.453125" style="100" customWidth="1"/>
    <col min="5" max="5" width="18.54296875" style="100" customWidth="1"/>
    <col min="6" max="6" width="7.453125" style="100" customWidth="1"/>
    <col min="7" max="7" width="2.54296875" style="100" customWidth="1"/>
    <col min="8" max="8" width="10.1796875" style="100" customWidth="1"/>
    <col min="9" max="13" width="11.453125" style="100"/>
    <col min="14" max="14" width="5.54296875" style="100" customWidth="1"/>
    <col min="15" max="15" width="11" style="100" customWidth="1"/>
    <col min="16" max="16" width="2.54296875" style="100" customWidth="1"/>
    <col min="17" max="17" width="11.453125" style="100"/>
    <col min="18" max="19" width="12.81640625" style="100" customWidth="1"/>
    <col min="20" max="23" width="11.453125" style="100"/>
    <col min="24" max="24" width="2.54296875" style="100" customWidth="1"/>
    <col min="25" max="25" width="6.453125" style="100" customWidth="1"/>
    <col min="26" max="29" width="13.81640625" style="100" customWidth="1"/>
    <col min="30" max="30" width="11.453125" style="100"/>
    <col min="31" max="31" width="9.453125" style="100" customWidth="1"/>
    <col min="32" max="32" width="2.54296875" style="100" customWidth="1"/>
    <col min="33" max="38" width="11.453125" style="100"/>
    <col min="39" max="39" width="14.54296875" style="100" customWidth="1"/>
    <col min="40" max="40" width="2.54296875" style="100" customWidth="1"/>
    <col min="41" max="41" width="11.453125" style="100"/>
    <col min="42" max="44" width="19.453125" style="100" customWidth="1"/>
    <col min="45" max="45" width="14.81640625" style="100" customWidth="1"/>
    <col min="46" max="46" width="2.54296875" style="100" customWidth="1"/>
    <col min="47" max="47" width="7" style="100" customWidth="1"/>
    <col min="48" max="48" width="14" style="100" customWidth="1"/>
    <col min="49" max="53" width="11.453125" style="100"/>
    <col min="54" max="54" width="5.453125" style="100" customWidth="1"/>
    <col min="55" max="55" width="2.54296875" style="100" customWidth="1"/>
    <col min="56" max="56" width="11.453125" style="100"/>
    <col min="57" max="59" width="13.81640625" style="100" customWidth="1"/>
    <col min="60" max="60" width="11.453125" style="100"/>
    <col min="61" max="61" width="19.453125" style="100" customWidth="1"/>
    <col min="62" max="62" width="2.54296875" style="100" customWidth="1"/>
    <col min="63" max="63" width="7.1796875" style="100" customWidth="1"/>
    <col min="64" max="65" width="6.54296875" style="100" customWidth="1"/>
    <col min="66" max="66" width="9" style="100" customWidth="1"/>
    <col min="67" max="67" width="7.1796875" style="100" bestFit="1" customWidth="1"/>
    <col min="68" max="68" width="7" style="100" customWidth="1"/>
    <col min="69" max="69" width="8.54296875" style="100" customWidth="1"/>
    <col min="70" max="70" width="6.54296875" style="100" customWidth="1"/>
    <col min="71" max="71" width="9" style="100" customWidth="1"/>
    <col min="72" max="73" width="6.1796875" style="100" customWidth="1"/>
    <col min="74" max="74" width="6.54296875" style="100" customWidth="1"/>
    <col min="75" max="75" width="2.54296875" style="100" customWidth="1"/>
    <col min="76" max="76" width="21.1796875" style="100" customWidth="1"/>
    <col min="77" max="80" width="11.453125" style="100"/>
    <col min="81" max="81" width="16.453125" style="100" customWidth="1"/>
    <col min="82" max="82" width="2.54296875" style="100" customWidth="1"/>
    <col min="83" max="83" width="17" style="100" customWidth="1"/>
    <col min="84" max="85" width="21.1796875" style="100" customWidth="1"/>
    <col min="86" max="88" width="11.453125" style="100"/>
    <col min="89" max="89" width="2.54296875" style="100" customWidth="1"/>
    <col min="90" max="90" width="15.1796875" style="100" customWidth="1"/>
    <col min="91" max="91" width="8.453125" style="100" customWidth="1"/>
    <col min="92" max="92" width="23.453125" style="100" customWidth="1"/>
    <col min="93" max="93" width="14.81640625" style="100" customWidth="1"/>
    <col min="94" max="94" width="18" style="100" customWidth="1"/>
    <col min="95" max="16384" width="11.453125" style="100"/>
  </cols>
  <sheetData>
    <row r="1" spans="1:93" ht="17.5" x14ac:dyDescent="0.35">
      <c r="A1" s="98"/>
      <c r="B1" s="99"/>
      <c r="C1" s="208" t="s">
        <v>1745</v>
      </c>
      <c r="D1" s="208"/>
      <c r="E1" s="208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5" x14ac:dyDescent="0.35">
      <c r="A2" s="101">
        <v>0</v>
      </c>
      <c r="H2" s="103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3"/>
    </row>
    <row r="3" spans="1:93" s="102" customFormat="1" ht="10.5" x14ac:dyDescent="0.3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3"/>
    </row>
    <row r="4" spans="1:93" s="104" customFormat="1" ht="21.75" customHeight="1" x14ac:dyDescent="0.3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4" customFormat="1" ht="14.25" customHeight="1" x14ac:dyDescent="0.3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4" customFormat="1" ht="14.25" customHeight="1" x14ac:dyDescent="0.3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10"/>
      <c r="AW6" s="209"/>
      <c r="AX6" s="209"/>
      <c r="AY6" s="209"/>
      <c r="AZ6" s="209"/>
      <c r="BA6" s="211"/>
      <c r="BE6" s="110" t="s">
        <v>113</v>
      </c>
      <c r="BF6" s="109" t="s">
        <v>114</v>
      </c>
      <c r="BG6" s="111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35">
      <c r="C7" s="117">
        <f>DatosGenerales!C8</f>
        <v>30593</v>
      </c>
      <c r="D7" s="118">
        <f>SUM(DatosGenerales!C15:C19)</f>
        <v>3552</v>
      </c>
      <c r="E7" s="117">
        <f>SUM(DatosGenerales!C12:C14)</f>
        <v>18353</v>
      </c>
      <c r="I7" s="119">
        <f>DatosGenerales!C31</f>
        <v>5214</v>
      </c>
      <c r="J7" s="118">
        <f>DatosGenerales!C32</f>
        <v>440</v>
      </c>
      <c r="K7" s="117">
        <f>SUM(DatosGenerales!C33:C34)</f>
        <v>129</v>
      </c>
      <c r="L7" s="118">
        <f>DatosGenerales!C36</f>
        <v>3705</v>
      </c>
      <c r="M7" s="117">
        <f>DatosGenerales!C95</f>
        <v>2553</v>
      </c>
      <c r="N7" s="120">
        <f>L7-M7</f>
        <v>1152</v>
      </c>
      <c r="O7" s="120"/>
      <c r="Q7" s="119">
        <f>DatosGenerales!C36</f>
        <v>3705</v>
      </c>
      <c r="R7" s="118">
        <f>DatosGenerales!C49</f>
        <v>2570</v>
      </c>
      <c r="S7" s="118">
        <f>DatosGenerales!C50</f>
        <v>151</v>
      </c>
      <c r="T7" s="118">
        <f>DatosGenerales!C62</f>
        <v>68</v>
      </c>
      <c r="U7" s="118">
        <f>DatosGenerales!C78</f>
        <v>9</v>
      </c>
      <c r="V7" s="121">
        <f>SUM(Q7:U7)</f>
        <v>6503</v>
      </c>
      <c r="Z7" s="119">
        <f>SUM(DatosGenerales!C106,DatosGenerales!C107,DatosGenerales!C109)</f>
        <v>1492</v>
      </c>
      <c r="AA7" s="118">
        <f>SUM(DatosGenerales!C108,DatosGenerales!C110)</f>
        <v>1185</v>
      </c>
      <c r="AB7" s="118">
        <f>DatosGenerales!C106</f>
        <v>1218</v>
      </c>
      <c r="AC7" s="121">
        <f>DatosGenerales!C107</f>
        <v>176</v>
      </c>
      <c r="AH7" s="119">
        <f>SUM(DatosGenerales!C115,DatosGenerales!C116,DatosGenerales!C118)</f>
        <v>103</v>
      </c>
      <c r="AI7" s="118">
        <f>SUM(DatosGenerales!C117,DatosGenerales!C119)</f>
        <v>126</v>
      </c>
      <c r="AJ7" s="118">
        <f>DatosGenerales!C115</f>
        <v>79</v>
      </c>
      <c r="AK7" s="121">
        <f>DatosGenerales!C116</f>
        <v>22</v>
      </c>
      <c r="AP7" s="119">
        <f>SUM(DatosGenerales!C135:C136)</f>
        <v>280</v>
      </c>
      <c r="AQ7" s="118">
        <f>SUM(DatosGenerales!C137:C138)</f>
        <v>1</v>
      </c>
      <c r="AR7" s="121">
        <f>SUM(DatosGenerales!C139:C140)</f>
        <v>0</v>
      </c>
      <c r="AV7" s="119">
        <f>DatosGenerales!C145</f>
        <v>7</v>
      </c>
      <c r="AW7" s="118">
        <f>DatosGenerales!C146</f>
        <v>94</v>
      </c>
      <c r="AX7" s="118">
        <f>DatosGenerales!C147</f>
        <v>5</v>
      </c>
      <c r="AY7" s="118">
        <f>DatosGenerales!C148</f>
        <v>27</v>
      </c>
      <c r="AZ7" s="118">
        <f>DatosGenerales!C149</f>
        <v>39</v>
      </c>
      <c r="BA7" s="121">
        <f>DatosGenerales!C150</f>
        <v>9</v>
      </c>
      <c r="BE7" s="119">
        <f>DatosGenerales!C151</f>
        <v>83</v>
      </c>
      <c r="BF7" s="118">
        <f>DatosGenerales!C152</f>
        <v>89</v>
      </c>
      <c r="BG7" s="121">
        <f>DatosGenerales!C154</f>
        <v>69</v>
      </c>
      <c r="BK7" s="119">
        <f>SUM(DatosGenerales!C297:C311)</f>
        <v>1501</v>
      </c>
      <c r="BL7" s="118">
        <f>SUM(DatosGenerales!C294:C296)</f>
        <v>22</v>
      </c>
      <c r="BM7" s="118">
        <f>SUM(DatosGenerales!C312:C344)</f>
        <v>163</v>
      </c>
      <c r="BN7" s="118">
        <f>SUM(DatosGenerales!C289)</f>
        <v>16</v>
      </c>
      <c r="BO7" s="118">
        <f>SUM(DatosGenerales!C356:C364)</f>
        <v>6</v>
      </c>
      <c r="BP7" s="118">
        <f>SUM(DatosGenerales!C286:C288)</f>
        <v>1</v>
      </c>
      <c r="BQ7" s="118">
        <f>SUM(DatosGenerales!C345:C355)</f>
        <v>4</v>
      </c>
      <c r="BR7" s="118">
        <f>SUM(DatosGenerales!C290:C292)</f>
        <v>17</v>
      </c>
      <c r="BS7" s="121">
        <f>SUM(DatosGenerales!C283:C285)</f>
        <v>454</v>
      </c>
      <c r="BT7" s="121">
        <f>SUM(DatosGenerales!C293)</f>
        <v>0</v>
      </c>
      <c r="BU7" s="121">
        <f>SUM(DatosGenerales!C365:C377)</f>
        <v>9</v>
      </c>
      <c r="BY7" s="119">
        <f>DatosGenerales!C246</f>
        <v>0</v>
      </c>
      <c r="BZ7" s="118">
        <f>DatosGenerales!C247</f>
        <v>0</v>
      </c>
      <c r="CA7" s="121">
        <f>DatosGenerales!C248</f>
        <v>0</v>
      </c>
      <c r="CF7" s="119">
        <f>DatosDiscapacidad!C5</f>
        <v>1</v>
      </c>
      <c r="CG7" s="121">
        <f>DatosDiscapacidad!C11</f>
        <v>140</v>
      </c>
      <c r="CM7" s="119">
        <f>DatosGenerales!C40</f>
        <v>5951</v>
      </c>
      <c r="CN7" s="121">
        <f>DatosGenerales!C41</f>
        <v>1949</v>
      </c>
    </row>
    <row r="8" spans="1:93" x14ac:dyDescent="0.35">
      <c r="B8" s="122"/>
    </row>
    <row r="11" spans="1:93" x14ac:dyDescent="0.35">
      <c r="R11" s="100" t="s">
        <v>1781</v>
      </c>
    </row>
    <row r="16" spans="1:93" ht="12.75" customHeight="1" x14ac:dyDescent="0.35">
      <c r="AV16" s="123"/>
      <c r="AW16" s="123"/>
      <c r="AX16" s="123"/>
      <c r="AY16" s="123"/>
      <c r="AZ16" s="123"/>
      <c r="BA16" s="123"/>
    </row>
    <row r="17" spans="19:93" x14ac:dyDescent="0.35">
      <c r="AV17" s="123"/>
      <c r="AW17" s="123"/>
      <c r="AX17" s="123"/>
      <c r="AY17" s="123"/>
      <c r="AZ17" s="123"/>
      <c r="BA17" s="123"/>
    </row>
    <row r="19" spans="19:93" x14ac:dyDescent="0.35">
      <c r="CO19" s="100" t="s">
        <v>1782</v>
      </c>
    </row>
    <row r="22" spans="19:93" x14ac:dyDescent="0.25">
      <c r="BK22" s="124" t="s">
        <v>1783</v>
      </c>
      <c r="BO22" s="124"/>
    </row>
    <row r="23" spans="19:93" x14ac:dyDescent="0.35">
      <c r="S23" s="125"/>
      <c r="Z23" s="126"/>
      <c r="AH23" s="126"/>
    </row>
    <row r="30" spans="19:93" x14ac:dyDescent="0.35">
      <c r="BJ30" s="127"/>
    </row>
    <row r="31" spans="19:93" s="104" customFormat="1" ht="12.75" customHeight="1" x14ac:dyDescent="0.35">
      <c r="BJ31" s="128"/>
    </row>
    <row r="32" spans="19:93" s="116" customFormat="1" ht="11.5" x14ac:dyDescent="0.35">
      <c r="BJ32" s="129"/>
    </row>
    <row r="33" spans="62:67" x14ac:dyDescent="0.35">
      <c r="BJ33" s="127"/>
    </row>
    <row r="38" spans="62:67" ht="15.5" x14ac:dyDescent="0.35">
      <c r="BN38" s="130" t="s">
        <v>1784</v>
      </c>
      <c r="BO38" s="131">
        <v>13</v>
      </c>
    </row>
    <row r="41" spans="62:67" x14ac:dyDescent="0.25">
      <c r="BK41" s="124" t="s">
        <v>1785</v>
      </c>
    </row>
    <row r="51" spans="63:74" x14ac:dyDescent="0.35">
      <c r="BK51" s="128" t="s">
        <v>1786</v>
      </c>
      <c r="BL51" s="128" t="s">
        <v>1786</v>
      </c>
      <c r="BM51" s="127"/>
    </row>
    <row r="52" spans="63:74" x14ac:dyDescent="0.3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5">
      <c r="BK53" s="129">
        <f>SUM(DatosGenerales!C310,DatosGenerales!C299,DatosGenerales!C308)</f>
        <v>507</v>
      </c>
      <c r="BL53" s="129">
        <f>SUM(DatosGenerales!C311,DatosGenerales!C300,DatosGenerales!C309)</f>
        <v>398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5">
      <c r="BK55" s="124" t="s">
        <v>1789</v>
      </c>
    </row>
    <row r="65" spans="63:71" x14ac:dyDescent="0.3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35">
      <c r="BK66" s="129">
        <f>SUM(DatosGenerales!C310:C311)</f>
        <v>13</v>
      </c>
      <c r="BL66" s="129">
        <f>SUM(DatosGenerales!C299:C300)</f>
        <v>428</v>
      </c>
      <c r="BM66" s="129">
        <f>SUM(DatosGenerales!C308:C309)</f>
        <v>464</v>
      </c>
      <c r="BN66" s="129"/>
      <c r="BO66" s="116"/>
      <c r="BP66" s="116"/>
      <c r="BQ66" s="116"/>
      <c r="BR66" s="116"/>
      <c r="BS66" s="116"/>
    </row>
  </sheetData>
  <sheetProtection algorithmName="SHA-512" hashValue="D+SN/zP2I5p89PfCIb9i2y70nVJctdyPBHUEHLjxbRBioKM1fuyggHtjsMNFYXNwVKZKPIjqgb7lxY6OJ3rnmQ==" saltValue="QB0ZKXB0OMPEOIboOSj/W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1BF1-131F-4878-9BC0-5E0454F17FAB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3" customWidth="1"/>
    <col min="2" max="2" width="7.81640625" style="133" customWidth="1"/>
    <col min="3" max="3" width="11.453125" style="133"/>
    <col min="4" max="4" width="12" style="133" customWidth="1"/>
    <col min="5" max="5" width="51.453125" style="133" customWidth="1"/>
    <col min="6" max="6" width="2.54296875" style="133" customWidth="1"/>
    <col min="7" max="7" width="7.81640625" style="133" customWidth="1"/>
    <col min="8" max="9" width="11.453125" style="133"/>
    <col min="10" max="10" width="51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1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1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1.453125" style="133" customWidth="1"/>
    <col min="26" max="26" width="2.54296875" style="133" customWidth="1"/>
    <col min="27" max="27" width="7.81640625" style="133" customWidth="1"/>
    <col min="28" max="29" width="11.453125" style="133"/>
    <col min="30" max="30" width="51.453125" style="133" customWidth="1"/>
    <col min="31" max="31" width="2.54296875" style="133" customWidth="1"/>
    <col min="32" max="32" width="7.81640625" style="133" customWidth="1"/>
    <col min="33" max="34" width="11.453125" style="133"/>
    <col min="35" max="35" width="51.453125" style="133" customWidth="1"/>
    <col min="36" max="36" width="2.54296875" style="133" customWidth="1"/>
    <col min="37" max="37" width="7.81640625" style="133" customWidth="1"/>
    <col min="38" max="39" width="11.453125" style="133"/>
    <col min="40" max="40" width="51.453125" style="133" customWidth="1"/>
    <col min="41" max="41" width="2.54296875" style="133" customWidth="1"/>
    <col min="42" max="42" width="7.81640625" style="133" customWidth="1"/>
    <col min="43" max="44" width="11.453125" style="133"/>
    <col min="45" max="45" width="51.453125" style="133" customWidth="1"/>
    <col min="46" max="46" width="2.54296875" style="133" customWidth="1"/>
    <col min="47" max="47" width="7.81640625" style="133" customWidth="1"/>
    <col min="48" max="49" width="11.453125" style="133"/>
    <col min="50" max="50" width="51.453125" style="133" customWidth="1"/>
    <col min="51" max="51" width="2.54296875" style="133" customWidth="1"/>
    <col min="52" max="52" width="7.81640625" style="133" customWidth="1"/>
    <col min="53" max="54" width="11.453125" style="133"/>
    <col min="55" max="55" width="51.453125" style="133" customWidth="1"/>
    <col min="56" max="56" width="2.54296875" style="133" customWidth="1"/>
    <col min="57" max="57" width="7.81640625" style="133" customWidth="1"/>
    <col min="58" max="59" width="11.453125" style="133"/>
    <col min="60" max="60" width="51.453125" style="133" customWidth="1"/>
    <col min="61" max="61" width="2.54296875" style="133" customWidth="1"/>
    <col min="62" max="16384" width="11.453125" style="133"/>
  </cols>
  <sheetData>
    <row r="1" spans="1:61" ht="18.75" customHeight="1" x14ac:dyDescent="0.25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5">
      <c r="BG2" s="134"/>
    </row>
    <row r="3" spans="1:61" s="124" customFormat="1" x14ac:dyDescent="0.25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5" customFormat="1" ht="15.5" x14ac:dyDescent="0.3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79FvnSESyPq5SES8q1gUmmes7qP0OU1kK6nbG/9gVJCSXHv6yjKBNyIGwGaMyDYRcz2EhHrd/CdI/D60wcmivA==" saltValue="oxM188gGFIUng5mNOkQ0U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4FDA-406C-410F-B4AD-DCB855320E9C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0" customWidth="1"/>
    <col min="2" max="2" width="4.453125" style="100" customWidth="1"/>
    <col min="3" max="3" width="18.7265625" style="100" bestFit="1" customWidth="1"/>
    <col min="4" max="4" width="18" style="100" bestFit="1" customWidth="1"/>
    <col min="5" max="5" width="18.54296875" style="100" bestFit="1" customWidth="1"/>
    <col min="6" max="6" width="18.453125" style="100" bestFit="1" customWidth="1"/>
    <col min="7" max="7" width="15.81640625" style="100" bestFit="1" customWidth="1"/>
    <col min="8" max="8" width="15.54296875" style="100" bestFit="1" customWidth="1"/>
    <col min="9" max="9" width="4.453125" style="100" customWidth="1"/>
    <col min="10" max="10" width="2.54296875" style="100" customWidth="1"/>
    <col min="11" max="11" width="4.54296875" style="100" customWidth="1"/>
    <col min="12" max="12" width="7" style="100" bestFit="1" customWidth="1"/>
    <col min="13" max="13" width="16.7265625" style="100" bestFit="1" customWidth="1"/>
    <col min="14" max="14" width="17.1796875" style="100" bestFit="1" customWidth="1"/>
    <col min="15" max="15" width="9.26953125" style="100" bestFit="1" customWidth="1"/>
    <col min="16" max="16" width="8.81640625" style="100" bestFit="1" customWidth="1"/>
    <col min="17" max="17" width="9.7265625" style="100" bestFit="1" customWidth="1"/>
    <col min="18" max="18" width="9" style="100" bestFit="1" customWidth="1"/>
    <col min="19" max="19" width="2.54296875" style="100" customWidth="1"/>
    <col min="20" max="20" width="4.54296875" style="100" customWidth="1"/>
    <col min="21" max="21" width="13.453125" style="100" bestFit="1" customWidth="1"/>
    <col min="22" max="22" width="8.26953125" style="100" bestFit="1" customWidth="1"/>
    <col min="23" max="23" width="13.54296875" style="100" bestFit="1" customWidth="1"/>
    <col min="24" max="24" width="9" style="100" bestFit="1" customWidth="1"/>
    <col min="25" max="25" width="14.453125" style="100" bestFit="1" customWidth="1"/>
    <col min="26" max="26" width="13.54296875" style="100" bestFit="1" customWidth="1"/>
    <col min="27" max="27" width="13" style="100" bestFit="1" customWidth="1"/>
    <col min="28" max="28" width="9" style="100" bestFit="1" customWidth="1"/>
    <col min="29" max="29" width="11.453125" style="100" bestFit="1" customWidth="1"/>
    <col min="30" max="30" width="15.26953125" style="100" bestFit="1" customWidth="1"/>
    <col min="31" max="31" width="3.453125" style="100" bestFit="1" customWidth="1"/>
    <col min="32" max="32" width="2.54296875" style="100" customWidth="1"/>
    <col min="33" max="33" width="4.54296875" style="100" customWidth="1"/>
    <col min="34" max="34" width="13.81640625" style="100" customWidth="1"/>
    <col min="35" max="35" width="13.54296875" style="100" bestFit="1" customWidth="1"/>
    <col min="36" max="36" width="11.81640625" style="100" bestFit="1" customWidth="1"/>
    <col min="37" max="37" width="13.1796875" style="100" bestFit="1" customWidth="1"/>
    <col min="38" max="38" width="10.81640625" style="100" bestFit="1" customWidth="1"/>
    <col min="39" max="39" width="10.54296875" style="100" bestFit="1" customWidth="1"/>
    <col min="40" max="40" width="17.26953125" style="100" bestFit="1" customWidth="1"/>
    <col min="41" max="41" width="4.1796875" style="100" bestFit="1" customWidth="1"/>
    <col min="42" max="42" width="3.81640625" style="100" bestFit="1" customWidth="1"/>
    <col min="43" max="43" width="17.81640625" style="100" bestFit="1" customWidth="1"/>
    <col min="44" max="44" width="10.81640625" style="100" bestFit="1" customWidth="1"/>
    <col min="45" max="45" width="13.81640625" style="100" customWidth="1"/>
    <col min="46" max="46" width="11.1796875" style="100" bestFit="1" customWidth="1"/>
    <col min="47" max="47" width="11.26953125" style="100" bestFit="1" customWidth="1"/>
    <col min="48" max="48" width="11.1796875" style="100" bestFit="1" customWidth="1"/>
    <col min="49" max="49" width="11.7265625" style="100" customWidth="1"/>
    <col min="50" max="50" width="10.26953125" style="100" customWidth="1"/>
    <col min="51" max="51" width="10.1796875" style="100" customWidth="1"/>
    <col min="52" max="52" width="10.26953125" style="100" customWidth="1"/>
    <col min="53" max="53" width="10" style="100" customWidth="1"/>
    <col min="54" max="54" width="10.7265625" style="100" customWidth="1"/>
    <col min="55" max="55" width="10.453125" style="100" customWidth="1"/>
    <col min="56" max="56" width="18.54296875" style="100" customWidth="1"/>
    <col min="57" max="57" width="14" style="100" bestFit="1" customWidth="1"/>
    <col min="58" max="58" width="15.81640625" style="100" customWidth="1"/>
    <col min="59" max="59" width="13.54296875" style="100" customWidth="1"/>
    <col min="60" max="61" width="13.81640625" style="100" customWidth="1"/>
    <col min="62" max="62" width="13" style="100" bestFit="1" customWidth="1"/>
    <col min="63" max="63" width="14" style="100" bestFit="1" customWidth="1"/>
    <col min="64" max="64" width="15.54296875" style="100" customWidth="1"/>
    <col min="65" max="65" width="25" style="100" bestFit="1" customWidth="1"/>
    <col min="66" max="66" width="32.1796875" style="100" bestFit="1" customWidth="1"/>
    <col min="67" max="67" width="4.81640625" style="100" bestFit="1" customWidth="1"/>
    <col min="68" max="16384" width="11.453125" style="100"/>
  </cols>
  <sheetData>
    <row r="1" spans="1:65" ht="19.75" customHeight="1" x14ac:dyDescent="0.3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5" customHeight="1" x14ac:dyDescent="0.35">
      <c r="I2" s="103"/>
      <c r="U2" s="103"/>
      <c r="V2" s="103"/>
    </row>
    <row r="3" spans="1:65" s="102" customFormat="1" ht="14.9" customHeight="1" x14ac:dyDescent="0.3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35">
      <c r="C4" s="103" t="s">
        <v>1807</v>
      </c>
      <c r="D4" s="102"/>
      <c r="E4" s="102"/>
      <c r="F4" s="102"/>
      <c r="G4" s="102"/>
      <c r="I4" s="100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6"/>
      <c r="BD4" s="136"/>
      <c r="BE4" s="206" t="s">
        <v>1811</v>
      </c>
      <c r="BF4" s="214"/>
      <c r="BG4" s="214"/>
      <c r="BH4" s="214"/>
      <c r="BI4" s="214"/>
      <c r="BJ4" s="136"/>
      <c r="BK4" s="136"/>
      <c r="BL4" s="136"/>
    </row>
    <row r="5" spans="1:65" s="104" customFormat="1" ht="14.25" customHeight="1" x14ac:dyDescent="0.35">
      <c r="I5" s="100"/>
      <c r="AF5" s="102"/>
      <c r="AQ5" s="102"/>
    </row>
    <row r="6" spans="1:65" s="104" customFormat="1" ht="14.25" customHeight="1" x14ac:dyDescent="0.35">
      <c r="C6" s="227" t="s">
        <v>245</v>
      </c>
      <c r="D6" s="137" t="s">
        <v>20</v>
      </c>
      <c r="E6" s="230" t="s">
        <v>114</v>
      </c>
      <c r="F6" s="231"/>
      <c r="G6" s="137" t="s">
        <v>1012</v>
      </c>
      <c r="I6" s="100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2"/>
      <c r="AQ6" s="102"/>
    </row>
    <row r="7" spans="1:65" s="104" customFormat="1" ht="35.25" customHeight="1" x14ac:dyDescent="0.35">
      <c r="C7" s="228"/>
      <c r="D7" s="138"/>
      <c r="E7" s="139" t="s">
        <v>1010</v>
      </c>
      <c r="F7" s="140" t="s">
        <v>1011</v>
      </c>
      <c r="G7" s="138"/>
      <c r="I7" s="100"/>
      <c r="L7" s="232"/>
      <c r="M7" s="233"/>
      <c r="N7" s="233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18" x14ac:dyDescent="0.35">
      <c r="C8" s="229"/>
      <c r="D8" s="145">
        <f>DatosMenores!C65</f>
        <v>942</v>
      </c>
      <c r="E8" s="145">
        <f>DatosMenores!C66</f>
        <v>0</v>
      </c>
      <c r="F8" s="146">
        <f>DatosMenores!C67</f>
        <v>0</v>
      </c>
      <c r="G8" s="147">
        <f>DatosMenores!C68</f>
        <v>13</v>
      </c>
      <c r="H8" s="104"/>
      <c r="I8" s="100"/>
      <c r="L8" s="117">
        <f>DatosMenores!C55</f>
        <v>25</v>
      </c>
      <c r="M8" s="118">
        <f>DatosMenores!C56</f>
        <v>31</v>
      </c>
      <c r="N8" s="118">
        <f>DatosMenores!C57</f>
        <v>177</v>
      </c>
      <c r="O8" s="118">
        <f>DatosMenores!C58</f>
        <v>2</v>
      </c>
      <c r="P8" s="117">
        <f>DatosMenores!C59</f>
        <v>0</v>
      </c>
      <c r="Q8" s="118">
        <f>DatosMenores!C60</f>
        <v>21</v>
      </c>
      <c r="R8" s="117">
        <f>DatosMenores!C61</f>
        <v>0</v>
      </c>
      <c r="U8" s="117">
        <f>DatosMenores!C33</f>
        <v>0</v>
      </c>
      <c r="V8" s="118">
        <f>SUM(DatosMenores!C34:C37)</f>
        <v>37</v>
      </c>
      <c r="W8" s="118">
        <f>DatosMenores!C38</f>
        <v>0</v>
      </c>
      <c r="X8" s="118">
        <f>DatosMenores!C39</f>
        <v>92</v>
      </c>
      <c r="Y8" s="118">
        <f>DatosMenores!C40</f>
        <v>42</v>
      </c>
      <c r="Z8" s="118">
        <f>DatosMenores!D41</f>
        <v>0</v>
      </c>
      <c r="AA8" s="118">
        <f>DatosMenores!C42</f>
        <v>0</v>
      </c>
      <c r="AB8" s="118">
        <f>DatosMenores!C43</f>
        <v>59</v>
      </c>
      <c r="AC8" s="118">
        <f>DatosMenores!C44</f>
        <v>12</v>
      </c>
      <c r="AD8" s="118">
        <f>DatosMenores!C45</f>
        <v>0</v>
      </c>
      <c r="AE8" s="117">
        <f>DatosMenores!C46</f>
        <v>0</v>
      </c>
      <c r="AG8" s="102"/>
      <c r="AI8" s="119">
        <f>DatosMenores!C7</f>
        <v>2</v>
      </c>
      <c r="AJ8" s="118">
        <f>DatosMenores!C8</f>
        <v>259</v>
      </c>
      <c r="AK8" s="118">
        <f>DatosMenores!C9</f>
        <v>24</v>
      </c>
      <c r="AL8" s="118">
        <f>DatosMenores!C10</f>
        <v>0</v>
      </c>
      <c r="AM8" s="118">
        <f>DatosMenores!C11</f>
        <v>19</v>
      </c>
      <c r="AN8" s="117">
        <f>DatosMenores!C12</f>
        <v>24</v>
      </c>
      <c r="AO8" s="118">
        <f>DatosMenores!C13</f>
        <v>128</v>
      </c>
      <c r="AP8" s="118">
        <f>DatosMenores!C14</f>
        <v>28</v>
      </c>
      <c r="AQ8" s="117">
        <f>DatosMenores!C15</f>
        <v>6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12</v>
      </c>
      <c r="BG8" s="118">
        <f>DatosMenores!C107</f>
        <v>15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6</v>
      </c>
      <c r="BL8" s="118">
        <f>DatosMenores!C112</f>
        <v>35</v>
      </c>
      <c r="BM8" s="104"/>
    </row>
    <row r="9" spans="1:65" ht="18" x14ac:dyDescent="0.35">
      <c r="B9" s="122"/>
      <c r="C9" s="218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1234</v>
      </c>
      <c r="AU9" s="147">
        <f>DatosMenores!C87</f>
        <v>1229</v>
      </c>
      <c r="AV9" s="147">
        <f>DatosMenores!C88</f>
        <v>0</v>
      </c>
      <c r="AW9" s="147">
        <f>DatosMenores!C89</f>
        <v>0</v>
      </c>
      <c r="AX9" s="147">
        <f>DatosMenores!C90</f>
        <v>386</v>
      </c>
      <c r="AY9" s="147">
        <f>DatosMenores!C91</f>
        <v>760</v>
      </c>
      <c r="AZ9" s="147">
        <f>DatosMenores!C92</f>
        <v>0</v>
      </c>
      <c r="BA9" s="147">
        <f>DatosMenores!C93</f>
        <v>0</v>
      </c>
      <c r="BB9" s="147">
        <f>DatosMenores!C94</f>
        <v>228</v>
      </c>
      <c r="BC9" s="147">
        <f>DatosMenores!C95</f>
        <v>5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18" x14ac:dyDescent="0.35">
      <c r="C10" s="219"/>
      <c r="D10" s="151">
        <f>DatosMenores!C69</f>
        <v>0</v>
      </c>
      <c r="E10" s="151">
        <f>DatosMenores!C70</f>
        <v>0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35">
      <c r="C11" s="220" t="s">
        <v>1017</v>
      </c>
      <c r="D11" s="137" t="s">
        <v>1018</v>
      </c>
      <c r="E11" s="223" t="s">
        <v>1822</v>
      </c>
      <c r="F11" s="224"/>
      <c r="G11" s="224"/>
      <c r="H11" s="137" t="s">
        <v>1012</v>
      </c>
      <c r="AI11" s="119">
        <f>DatosMenores!C16</f>
        <v>0</v>
      </c>
      <c r="AJ11" s="118">
        <f>DatosMenores!C17</f>
        <v>0</v>
      </c>
      <c r="AK11" s="118">
        <f>DatosMenores!C18</f>
        <v>10</v>
      </c>
      <c r="AL11" s="118">
        <f>DatosMenores!C19</f>
        <v>50</v>
      </c>
      <c r="AM11" s="118">
        <f>DatosMenores!C20</f>
        <v>0</v>
      </c>
      <c r="AN11" s="118">
        <f>DatosMenores!C21</f>
        <v>0</v>
      </c>
      <c r="AO11" s="118">
        <f>DatosMenores!C23</f>
        <v>0</v>
      </c>
      <c r="AP11" s="118">
        <f>DatosMenores!C24</f>
        <v>0</v>
      </c>
      <c r="AQ11" s="118">
        <f>DatosMenores!C25</f>
        <v>0</v>
      </c>
      <c r="AR11" s="117">
        <f>DatosMenores!C26</f>
        <v>0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18" x14ac:dyDescent="0.35">
      <c r="C12" s="221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6"/>
      <c r="AY12" s="226"/>
    </row>
    <row r="13" spans="1:65" ht="12.75" customHeight="1" x14ac:dyDescent="0.35">
      <c r="C13" s="222"/>
      <c r="D13" s="154">
        <f>DatosMenores!C72</f>
        <v>578</v>
      </c>
      <c r="E13" s="155">
        <f>DatosMenores!C73</f>
        <v>0</v>
      </c>
      <c r="F13" s="121">
        <f>DatosMenores!C74</f>
        <v>0</v>
      </c>
      <c r="G13" s="121">
        <f>DatosMenores!C75</f>
        <v>242</v>
      </c>
      <c r="H13" s="156">
        <f>DatosMenores!C76</f>
        <v>263</v>
      </c>
      <c r="AT13" s="147">
        <f>DatosMenores!C96</f>
        <v>4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35</v>
      </c>
      <c r="AY13" s="147">
        <f>DatosMenores!C101</f>
        <v>0</v>
      </c>
    </row>
  </sheetData>
  <sheetProtection algorithmName="SHA-512" hashValue="ziOUAR6sZrN2Bn/3QmFcpJFReseNwK6lFaN9OY7hU6hIJgMXCKqLA/X4TgPKlk0ZTQkOf9xKQYU+aNETkFP6HA==" saltValue="KQ/+DeR3sTCjwBMDThayc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64B4-3F67-4C67-9DCD-09AF099064D4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9" customWidth="1"/>
    <col min="2" max="2" width="4.453125" style="159" customWidth="1"/>
    <col min="3" max="3" width="26.81640625" style="159" customWidth="1"/>
    <col min="4" max="4" width="17" style="159" customWidth="1"/>
    <col min="5" max="5" width="6.1796875" style="159" customWidth="1"/>
    <col min="6" max="6" width="30.81640625" style="159" customWidth="1"/>
    <col min="7" max="7" width="10" style="159" customWidth="1"/>
    <col min="8" max="8" width="3.81640625" style="159" customWidth="1"/>
    <col min="9" max="9" width="2.54296875" style="161" customWidth="1"/>
    <col min="10" max="10" width="7.81640625" style="161" customWidth="1"/>
    <col min="11" max="12" width="11.453125" style="161"/>
    <col min="13" max="13" width="51.453125" style="161" customWidth="1"/>
    <col min="14" max="14" width="2.54296875" style="161" customWidth="1"/>
    <col min="15" max="15" width="7.81640625" style="161" customWidth="1"/>
    <col min="16" max="17" width="11.453125" style="161"/>
    <col min="18" max="18" width="51.453125" style="161" customWidth="1"/>
    <col min="19" max="19" width="2.54296875" style="161" customWidth="1"/>
    <col min="20" max="20" width="7.81640625" style="161" customWidth="1"/>
    <col min="21" max="22" width="11.453125" style="161"/>
    <col min="23" max="23" width="51.453125" style="161" customWidth="1"/>
    <col min="24" max="24" width="2.54296875" style="161" customWidth="1"/>
    <col min="25" max="25" width="7.81640625" style="161" customWidth="1"/>
    <col min="26" max="27" width="11.453125" style="161"/>
    <col min="28" max="28" width="51.453125" style="161" customWidth="1"/>
    <col min="29" max="29" width="2.54296875" style="161" customWidth="1"/>
    <col min="30" max="16384" width="11.453125" style="159"/>
  </cols>
  <sheetData>
    <row r="1" spans="1:30" ht="17.5" x14ac:dyDescent="0.25">
      <c r="A1" s="157"/>
      <c r="B1" s="158"/>
      <c r="C1" s="234" t="s">
        <v>1823</v>
      </c>
      <c r="D1" s="234"/>
      <c r="E1" s="234"/>
      <c r="F1" s="234"/>
      <c r="I1" s="160"/>
      <c r="N1" s="160"/>
      <c r="S1" s="160"/>
      <c r="X1" s="160"/>
      <c r="AC1" s="160"/>
    </row>
    <row r="2" spans="1:30" s="162" customFormat="1" ht="11.5" x14ac:dyDescent="0.25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3" customHeight="1" x14ac:dyDescent="0.3">
      <c r="C3" s="235" t="s">
        <v>1824</v>
      </c>
      <c r="D3" s="235"/>
      <c r="F3" s="235" t="s">
        <v>1247</v>
      </c>
      <c r="G3" s="235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3">
      <c r="C4" s="166" t="s">
        <v>1829</v>
      </c>
      <c r="D4" s="167">
        <f>DatosViolenciaDoméstica!C5</f>
        <v>41</v>
      </c>
      <c r="F4" s="166" t="s">
        <v>1830</v>
      </c>
      <c r="G4" s="168">
        <f>DatosViolenciaDoméstica!E67</f>
        <v>35</v>
      </c>
      <c r="H4" s="169"/>
    </row>
    <row r="5" spans="1:30" x14ac:dyDescent="0.3">
      <c r="C5" s="166" t="s">
        <v>13</v>
      </c>
      <c r="D5" s="167">
        <f>DatosViolenciaDoméstica!C6</f>
        <v>114</v>
      </c>
      <c r="F5" s="166" t="s">
        <v>1831</v>
      </c>
      <c r="G5" s="170">
        <f>DatosViolenciaDoméstica!F67</f>
        <v>96</v>
      </c>
      <c r="H5" s="169"/>
    </row>
    <row r="6" spans="1:30" x14ac:dyDescent="0.3">
      <c r="C6" s="166" t="s">
        <v>1832</v>
      </c>
      <c r="D6" s="167">
        <f>DatosViolenciaDoméstica!C7</f>
        <v>20</v>
      </c>
    </row>
    <row r="7" spans="1:30" x14ac:dyDescent="0.3">
      <c r="C7" s="166" t="s">
        <v>60</v>
      </c>
      <c r="D7" s="167">
        <f>DatosViolenciaDoméstica!C8</f>
        <v>1</v>
      </c>
    </row>
    <row r="8" spans="1:30" x14ac:dyDescent="0.3">
      <c r="C8" s="166" t="s">
        <v>1833</v>
      </c>
      <c r="D8" s="167">
        <f>DatosViolenciaDoméstica!C9</f>
        <v>0</v>
      </c>
    </row>
    <row r="9" spans="1:30" x14ac:dyDescent="0.3">
      <c r="C9" s="166" t="s">
        <v>1834</v>
      </c>
      <c r="D9" s="171">
        <f>SUM(DatosViolenciaDoméstica!C10:C11)</f>
        <v>0</v>
      </c>
    </row>
    <row r="21" spans="6:32" x14ac:dyDescent="0.25">
      <c r="F21" s="172"/>
      <c r="G21" s="172"/>
    </row>
    <row r="22" spans="6:32" s="172" customFormat="1" ht="12.75" customHeight="1" x14ac:dyDescent="0.25">
      <c r="F22" s="173"/>
      <c r="G22" s="173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3" customFormat="1" x14ac:dyDescent="0.25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5">
      <c r="AB24" s="159"/>
    </row>
    <row r="25" spans="6:32" ht="15.5" x14ac:dyDescent="0.3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59"/>
      <c r="AC25" s="174"/>
      <c r="AE25" s="175" t="s">
        <v>1784</v>
      </c>
      <c r="AF25" s="176">
        <v>0</v>
      </c>
    </row>
  </sheetData>
  <sheetProtection algorithmName="SHA-512" hashValue="LdQXikhL+MrPNmW66ZPH/VWvPAM4wjuZ1HpCQQtxrkL8bZQ6JTlkb0qIiENVo9s2ZkSDjuZvMX//1u95OTdl7w==" saltValue="va44aPQbr+C4v0fE+aL7N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C36C-BF16-4A42-B9ED-C1DFF57E54ED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9" customWidth="1"/>
    <col min="2" max="2" width="4.453125" style="159" customWidth="1"/>
    <col min="3" max="3" width="26.81640625" style="159" customWidth="1"/>
    <col min="4" max="4" width="17" style="159" customWidth="1"/>
    <col min="5" max="5" width="6.1796875" style="159" customWidth="1"/>
    <col min="6" max="6" width="30.81640625" style="159" customWidth="1"/>
    <col min="7" max="7" width="10" style="159" customWidth="1"/>
    <col min="8" max="8" width="3.81640625" style="159" customWidth="1"/>
    <col min="9" max="9" width="2.54296875" style="161" customWidth="1"/>
    <col min="10" max="10" width="7.81640625" style="161" customWidth="1"/>
    <col min="11" max="12" width="11.453125" style="161"/>
    <col min="13" max="13" width="51.453125" style="161" customWidth="1"/>
    <col min="14" max="14" width="2.54296875" style="161" customWidth="1"/>
    <col min="15" max="15" width="7.81640625" style="161" customWidth="1"/>
    <col min="16" max="17" width="11.453125" style="161"/>
    <col min="18" max="18" width="51.453125" style="161" customWidth="1"/>
    <col min="19" max="19" width="2.54296875" style="161" hidden="1" customWidth="1"/>
    <col min="20" max="20" width="7.81640625" style="161" hidden="1" customWidth="1"/>
    <col min="21" max="22" width="0" style="161" hidden="1" customWidth="1"/>
    <col min="23" max="23" width="51.453125" style="161" hidden="1" customWidth="1"/>
    <col min="24" max="24" width="2.54296875" style="161" customWidth="1"/>
    <col min="25" max="25" width="7.81640625" style="161" customWidth="1"/>
    <col min="26" max="27" width="11.453125" style="161"/>
    <col min="28" max="28" width="51.453125" style="161" customWidth="1"/>
    <col min="29" max="29" width="2.54296875" style="161" customWidth="1"/>
    <col min="30" max="16384" width="11.453125" style="159"/>
  </cols>
  <sheetData>
    <row r="1" spans="1:30" ht="17.5" x14ac:dyDescent="0.25">
      <c r="A1" s="157"/>
      <c r="B1" s="158"/>
      <c r="C1" s="234" t="s">
        <v>1835</v>
      </c>
      <c r="D1" s="234"/>
      <c r="E1" s="234"/>
      <c r="F1" s="234"/>
      <c r="I1" s="160"/>
      <c r="N1" s="160"/>
      <c r="S1" s="160"/>
      <c r="X1" s="160"/>
      <c r="AC1" s="160"/>
    </row>
    <row r="2" spans="1:30" s="162" customFormat="1" ht="11.5" x14ac:dyDescent="0.25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3" customHeight="1" x14ac:dyDescent="0.3">
      <c r="C3" s="235" t="s">
        <v>1824</v>
      </c>
      <c r="D3" s="235"/>
      <c r="F3" s="235" t="s">
        <v>1247</v>
      </c>
      <c r="G3" s="235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3">
      <c r="C4" s="166" t="s">
        <v>13</v>
      </c>
      <c r="D4" s="167">
        <f>DatosViolenciaGénero!C7</f>
        <v>2490</v>
      </c>
      <c r="F4" s="166" t="s">
        <v>1830</v>
      </c>
      <c r="G4" s="168">
        <f>DatosViolenciaGénero!E82</f>
        <v>203</v>
      </c>
      <c r="H4" s="169"/>
    </row>
    <row r="5" spans="1:30" x14ac:dyDescent="0.3">
      <c r="C5" s="166" t="s">
        <v>40</v>
      </c>
      <c r="D5" s="167">
        <f>DatosViolenciaGénero!C5</f>
        <v>1895</v>
      </c>
      <c r="F5" s="166" t="s">
        <v>1831</v>
      </c>
      <c r="G5" s="168">
        <f>DatosViolenciaGénero!F82</f>
        <v>710</v>
      </c>
      <c r="H5" s="169"/>
    </row>
    <row r="6" spans="1:30" x14ac:dyDescent="0.3">
      <c r="C6" s="166" t="s">
        <v>1832</v>
      </c>
      <c r="D6" s="177">
        <f>DatosViolenciaGénero!C8</f>
        <v>390</v>
      </c>
    </row>
    <row r="7" spans="1:30" x14ac:dyDescent="0.3">
      <c r="C7" s="166" t="s">
        <v>60</v>
      </c>
      <c r="D7" s="177">
        <f>DatosViolenciaGénero!C9</f>
        <v>20</v>
      </c>
    </row>
    <row r="8" spans="1:30" x14ac:dyDescent="0.3">
      <c r="C8" s="166" t="s">
        <v>1836</v>
      </c>
      <c r="D8" s="167">
        <f>DatosViolenciaGénero!C11</f>
        <v>2</v>
      </c>
    </row>
    <row r="9" spans="1:30" x14ac:dyDescent="0.3">
      <c r="C9" s="166" t="s">
        <v>1837</v>
      </c>
      <c r="D9" s="167">
        <f>DatosViolenciaGénero!C12</f>
        <v>0</v>
      </c>
    </row>
    <row r="10" spans="1:30" x14ac:dyDescent="0.3">
      <c r="C10" s="166" t="s">
        <v>1829</v>
      </c>
      <c r="D10" s="177">
        <f>DatosViolenciaGénero!C6</f>
        <v>798</v>
      </c>
    </row>
    <row r="11" spans="1:30" x14ac:dyDescent="0.3">
      <c r="C11" s="166" t="s">
        <v>1833</v>
      </c>
      <c r="D11" s="177">
        <f>DatosViolenciaGénero!C10</f>
        <v>6</v>
      </c>
    </row>
    <row r="20" spans="3:32" x14ac:dyDescent="0.25">
      <c r="C20" s="172"/>
      <c r="D20" s="172"/>
    </row>
    <row r="21" spans="3:32" x14ac:dyDescent="0.25">
      <c r="C21" s="173"/>
      <c r="D21" s="173"/>
    </row>
    <row r="22" spans="3:32" s="172" customFormat="1" ht="12.75" customHeight="1" x14ac:dyDescent="0.25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3" customFormat="1" x14ac:dyDescent="0.25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5">
      <c r="AB24" s="159"/>
    </row>
    <row r="25" spans="3:32" ht="15.5" x14ac:dyDescent="0.3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59"/>
      <c r="AC25" s="174"/>
      <c r="AE25" s="175" t="s">
        <v>1784</v>
      </c>
      <c r="AF25" s="176">
        <v>0</v>
      </c>
    </row>
  </sheetData>
  <sheetProtection algorithmName="SHA-512" hashValue="WdTQ+2MSCRVe3BfgxsnzqSOcWfJZlBA/6yQ/f5CZJKYviqCHTR2kTSqeqYMnj61C+A2icwOWslKxrG0u3fMRtw==" saltValue="v+zNF1FbbqlBeEgDM+YEm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1" t="s">
        <v>18</v>
      </c>
      <c r="B7" s="11" t="s">
        <v>19</v>
      </c>
      <c r="C7" s="12">
        <v>9563</v>
      </c>
      <c r="D7" s="12">
        <v>8666</v>
      </c>
      <c r="E7" s="13">
        <v>0.103507962150935</v>
      </c>
    </row>
    <row r="8" spans="1:5" x14ac:dyDescent="0.35">
      <c r="A8" s="192"/>
      <c r="B8" s="11" t="s">
        <v>20</v>
      </c>
      <c r="C8" s="12">
        <v>30593</v>
      </c>
      <c r="D8" s="12">
        <v>32159</v>
      </c>
      <c r="E8" s="13">
        <v>-4.8695544015672103E-2</v>
      </c>
    </row>
    <row r="9" spans="1:5" x14ac:dyDescent="0.35">
      <c r="A9" s="192"/>
      <c r="B9" s="11" t="s">
        <v>21</v>
      </c>
      <c r="C9" s="12">
        <v>19413</v>
      </c>
      <c r="D9" s="12">
        <v>20202</v>
      </c>
      <c r="E9" s="13">
        <v>-3.9055539055539101E-2</v>
      </c>
    </row>
    <row r="10" spans="1:5" x14ac:dyDescent="0.35">
      <c r="A10" s="192"/>
      <c r="B10" s="11" t="s">
        <v>22</v>
      </c>
      <c r="C10" s="12">
        <v>95</v>
      </c>
      <c r="D10" s="12">
        <v>111</v>
      </c>
      <c r="E10" s="13">
        <v>-0.144144144144144</v>
      </c>
    </row>
    <row r="11" spans="1:5" x14ac:dyDescent="0.35">
      <c r="A11" s="193"/>
      <c r="B11" s="11" t="s">
        <v>23</v>
      </c>
      <c r="C11" s="12">
        <v>7630</v>
      </c>
      <c r="D11" s="12">
        <v>7443</v>
      </c>
      <c r="E11" s="13">
        <v>2.5124277844954999E-2</v>
      </c>
    </row>
    <row r="12" spans="1:5" x14ac:dyDescent="0.35">
      <c r="A12" s="191" t="s">
        <v>24</v>
      </c>
      <c r="B12" s="11" t="s">
        <v>25</v>
      </c>
      <c r="C12" s="12">
        <v>3218</v>
      </c>
      <c r="D12" s="12">
        <v>3483</v>
      </c>
      <c r="E12" s="13">
        <v>-7.6083835773758296E-2</v>
      </c>
    </row>
    <row r="13" spans="1:5" x14ac:dyDescent="0.35">
      <c r="A13" s="192"/>
      <c r="B13" s="11" t="s">
        <v>26</v>
      </c>
      <c r="C13" s="12">
        <v>4473</v>
      </c>
      <c r="D13" s="12">
        <v>5614</v>
      </c>
      <c r="E13" s="13">
        <v>-0.203241895261845</v>
      </c>
    </row>
    <row r="14" spans="1:5" x14ac:dyDescent="0.35">
      <c r="A14" s="193"/>
      <c r="B14" s="11" t="s">
        <v>27</v>
      </c>
      <c r="C14" s="12">
        <v>10662</v>
      </c>
      <c r="D14" s="12">
        <v>9539</v>
      </c>
      <c r="E14" s="13">
        <v>0.117727225076004</v>
      </c>
    </row>
    <row r="15" spans="1:5" x14ac:dyDescent="0.35">
      <c r="A15" s="191" t="s">
        <v>28</v>
      </c>
      <c r="B15" s="11" t="s">
        <v>29</v>
      </c>
      <c r="C15" s="12">
        <v>299</v>
      </c>
      <c r="D15" s="12">
        <v>228</v>
      </c>
      <c r="E15" s="13">
        <v>0.31140350877193002</v>
      </c>
    </row>
    <row r="16" spans="1:5" x14ac:dyDescent="0.35">
      <c r="A16" s="192"/>
      <c r="B16" s="11" t="s">
        <v>30</v>
      </c>
      <c r="C16" s="12">
        <v>3155</v>
      </c>
      <c r="D16" s="12">
        <v>2874</v>
      </c>
      <c r="E16" s="13">
        <v>9.7773138482950606E-2</v>
      </c>
    </row>
    <row r="17" spans="1:5" x14ac:dyDescent="0.35">
      <c r="A17" s="192"/>
      <c r="B17" s="11" t="s">
        <v>31</v>
      </c>
      <c r="C17" s="12">
        <v>71</v>
      </c>
      <c r="D17" s="12">
        <v>56</v>
      </c>
      <c r="E17" s="13">
        <v>0.26785714285714302</v>
      </c>
    </row>
    <row r="18" spans="1:5" x14ac:dyDescent="0.35">
      <c r="A18" s="192"/>
      <c r="B18" s="11" t="s">
        <v>32</v>
      </c>
      <c r="C18" s="12">
        <v>6</v>
      </c>
      <c r="D18" s="12">
        <v>5</v>
      </c>
      <c r="E18" s="13">
        <v>0.2</v>
      </c>
    </row>
    <row r="19" spans="1:5" x14ac:dyDescent="0.35">
      <c r="A19" s="193"/>
      <c r="B19" s="11" t="s">
        <v>33</v>
      </c>
      <c r="C19" s="12">
        <v>21</v>
      </c>
      <c r="D19" s="12">
        <v>30</v>
      </c>
      <c r="E19" s="13">
        <v>-0.3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6"/>
      <c r="D23" s="12">
        <v>0</v>
      </c>
      <c r="E23" s="13">
        <v>0</v>
      </c>
    </row>
    <row r="24" spans="1:5" x14ac:dyDescent="0.35">
      <c r="A24" s="10" t="s">
        <v>36</v>
      </c>
      <c r="B24" s="15"/>
      <c r="C24" s="16"/>
      <c r="D24" s="12">
        <v>0</v>
      </c>
      <c r="E24" s="13">
        <v>0</v>
      </c>
    </row>
    <row r="25" spans="1:5" x14ac:dyDescent="0.35">
      <c r="A25" s="10" t="s">
        <v>37</v>
      </c>
      <c r="B25" s="15"/>
      <c r="C25" s="12">
        <v>84</v>
      </c>
      <c r="D25" s="12">
        <v>76</v>
      </c>
      <c r="E25" s="13">
        <v>0.105263157894737</v>
      </c>
    </row>
    <row r="26" spans="1:5" x14ac:dyDescent="0.35">
      <c r="A26" s="10" t="s">
        <v>38</v>
      </c>
      <c r="B26" s="15"/>
      <c r="C26" s="12">
        <v>90</v>
      </c>
      <c r="D26" s="12">
        <v>75</v>
      </c>
      <c r="E26" s="13">
        <v>0.2</v>
      </c>
    </row>
    <row r="27" spans="1:5" x14ac:dyDescent="0.35">
      <c r="A27" s="10" t="s">
        <v>39</v>
      </c>
      <c r="B27" s="15"/>
      <c r="C27" s="12">
        <v>3</v>
      </c>
      <c r="D27" s="12">
        <v>8</v>
      </c>
      <c r="E27" s="13">
        <v>-0.625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5214</v>
      </c>
      <c r="D31" s="12">
        <v>5366</v>
      </c>
      <c r="E31" s="13">
        <v>-2.83265001863586E-2</v>
      </c>
    </row>
    <row r="32" spans="1:5" x14ac:dyDescent="0.35">
      <c r="A32" s="191" t="s">
        <v>42</v>
      </c>
      <c r="B32" s="11" t="s">
        <v>43</v>
      </c>
      <c r="C32" s="12">
        <v>440</v>
      </c>
      <c r="D32" s="12">
        <v>332</v>
      </c>
      <c r="E32" s="13">
        <v>0.32530120481927699</v>
      </c>
    </row>
    <row r="33" spans="1:5" x14ac:dyDescent="0.35">
      <c r="A33" s="192"/>
      <c r="B33" s="11" t="s">
        <v>44</v>
      </c>
      <c r="C33" s="12">
        <v>129</v>
      </c>
      <c r="D33" s="12">
        <v>111</v>
      </c>
      <c r="E33" s="13">
        <v>0.162162162162162</v>
      </c>
    </row>
    <row r="34" spans="1:5" x14ac:dyDescent="0.35">
      <c r="A34" s="192"/>
      <c r="B34" s="11" t="s">
        <v>45</v>
      </c>
      <c r="C34" s="16"/>
      <c r="D34" s="16"/>
      <c r="E34" s="13">
        <v>0</v>
      </c>
    </row>
    <row r="35" spans="1:5" x14ac:dyDescent="0.35">
      <c r="A35" s="192"/>
      <c r="B35" s="11" t="s">
        <v>46</v>
      </c>
      <c r="C35" s="12">
        <v>109</v>
      </c>
      <c r="D35" s="12">
        <v>67</v>
      </c>
      <c r="E35" s="13">
        <v>0.62686567164179097</v>
      </c>
    </row>
    <row r="36" spans="1:5" x14ac:dyDescent="0.35">
      <c r="A36" s="193"/>
      <c r="B36" s="11" t="s">
        <v>47</v>
      </c>
      <c r="C36" s="12">
        <v>3705</v>
      </c>
      <c r="D36" s="12">
        <v>3654</v>
      </c>
      <c r="E36" s="13">
        <v>1.39573070607553E-2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5951</v>
      </c>
      <c r="D40" s="12">
        <v>6310</v>
      </c>
      <c r="E40" s="13">
        <v>-5.6893819334389903E-2</v>
      </c>
    </row>
    <row r="41" spans="1:5" x14ac:dyDescent="0.35">
      <c r="A41" s="10" t="s">
        <v>50</v>
      </c>
      <c r="B41" s="15"/>
      <c r="C41" s="12">
        <v>1949</v>
      </c>
      <c r="D41" s="12">
        <v>1538</v>
      </c>
      <c r="E41" s="13">
        <v>0.26723016905071501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1" t="s">
        <v>52</v>
      </c>
      <c r="B45" s="11" t="s">
        <v>19</v>
      </c>
      <c r="C45" s="12">
        <v>1817</v>
      </c>
      <c r="D45" s="12">
        <v>1682</v>
      </c>
      <c r="E45" s="13">
        <v>8.0261593341260401E-2</v>
      </c>
    </row>
    <row r="46" spans="1:5" x14ac:dyDescent="0.35">
      <c r="A46" s="192"/>
      <c r="B46" s="11" t="s">
        <v>53</v>
      </c>
      <c r="C46" s="12">
        <v>47</v>
      </c>
      <c r="D46" s="12">
        <v>64</v>
      </c>
      <c r="E46" s="13">
        <v>-0.265625</v>
      </c>
    </row>
    <row r="47" spans="1:5" x14ac:dyDescent="0.35">
      <c r="A47" s="192"/>
      <c r="B47" s="11" t="s">
        <v>54</v>
      </c>
      <c r="C47" s="12">
        <v>3155</v>
      </c>
      <c r="D47" s="12">
        <v>2648</v>
      </c>
      <c r="E47" s="13">
        <v>0.191465256797583</v>
      </c>
    </row>
    <row r="48" spans="1:5" x14ac:dyDescent="0.35">
      <c r="A48" s="193"/>
      <c r="B48" s="11" t="s">
        <v>23</v>
      </c>
      <c r="C48" s="12">
        <v>1642</v>
      </c>
      <c r="D48" s="12">
        <v>1579</v>
      </c>
      <c r="E48" s="13">
        <v>3.9898670044331903E-2</v>
      </c>
    </row>
    <row r="49" spans="1:5" x14ac:dyDescent="0.35">
      <c r="A49" s="191" t="s">
        <v>55</v>
      </c>
      <c r="B49" s="11" t="s">
        <v>56</v>
      </c>
      <c r="C49" s="12">
        <v>2570</v>
      </c>
      <c r="D49" s="12">
        <v>2231</v>
      </c>
      <c r="E49" s="13">
        <v>0.151949798296728</v>
      </c>
    </row>
    <row r="50" spans="1:5" x14ac:dyDescent="0.35">
      <c r="A50" s="192"/>
      <c r="B50" s="11" t="s">
        <v>57</v>
      </c>
      <c r="C50" s="12">
        <v>151</v>
      </c>
      <c r="D50" s="12">
        <v>154</v>
      </c>
      <c r="E50" s="13">
        <v>-1.9480519480519501E-2</v>
      </c>
    </row>
    <row r="51" spans="1:5" x14ac:dyDescent="0.35">
      <c r="A51" s="192"/>
      <c r="B51" s="11" t="s">
        <v>58</v>
      </c>
      <c r="C51" s="12">
        <v>397</v>
      </c>
      <c r="D51" s="12">
        <v>305</v>
      </c>
      <c r="E51" s="13">
        <v>0.30163934426229499</v>
      </c>
    </row>
    <row r="52" spans="1:5" x14ac:dyDescent="0.35">
      <c r="A52" s="193"/>
      <c r="B52" s="11" t="s">
        <v>59</v>
      </c>
      <c r="C52" s="12">
        <v>32</v>
      </c>
      <c r="D52" s="12">
        <v>32</v>
      </c>
      <c r="E52" s="13">
        <v>0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1" t="s">
        <v>61</v>
      </c>
      <c r="B56" s="11" t="s">
        <v>54</v>
      </c>
      <c r="C56" s="12">
        <v>71</v>
      </c>
      <c r="D56" s="12">
        <v>77</v>
      </c>
      <c r="E56" s="13">
        <v>-7.7922077922077906E-2</v>
      </c>
    </row>
    <row r="57" spans="1:5" x14ac:dyDescent="0.35">
      <c r="A57" s="192"/>
      <c r="B57" s="11" t="s">
        <v>53</v>
      </c>
      <c r="C57" s="16"/>
      <c r="D57" s="12">
        <v>0</v>
      </c>
      <c r="E57" s="13">
        <v>0</v>
      </c>
    </row>
    <row r="58" spans="1:5" x14ac:dyDescent="0.35">
      <c r="A58" s="192"/>
      <c r="B58" s="11" t="s">
        <v>19</v>
      </c>
      <c r="C58" s="12">
        <v>86</v>
      </c>
      <c r="D58" s="12">
        <v>80</v>
      </c>
      <c r="E58" s="13">
        <v>7.4999999999999997E-2</v>
      </c>
    </row>
    <row r="59" spans="1:5" x14ac:dyDescent="0.35">
      <c r="A59" s="192"/>
      <c r="B59" s="11" t="s">
        <v>23</v>
      </c>
      <c r="C59" s="12">
        <v>82</v>
      </c>
      <c r="D59" s="12">
        <v>82</v>
      </c>
      <c r="E59" s="13">
        <v>0</v>
      </c>
    </row>
    <row r="60" spans="1:5" x14ac:dyDescent="0.35">
      <c r="A60" s="192"/>
      <c r="B60" s="11" t="s">
        <v>62</v>
      </c>
      <c r="C60" s="12">
        <v>32</v>
      </c>
      <c r="D60" s="12">
        <v>44</v>
      </c>
      <c r="E60" s="13">
        <v>-0.27272727272727298</v>
      </c>
    </row>
    <row r="61" spans="1:5" x14ac:dyDescent="0.35">
      <c r="A61" s="193"/>
      <c r="B61" s="11" t="s">
        <v>63</v>
      </c>
      <c r="C61" s="12">
        <v>1</v>
      </c>
      <c r="D61" s="12">
        <v>0</v>
      </c>
      <c r="E61" s="13">
        <v>0</v>
      </c>
    </row>
    <row r="62" spans="1:5" x14ac:dyDescent="0.35">
      <c r="A62" s="191" t="s">
        <v>64</v>
      </c>
      <c r="B62" s="11" t="s">
        <v>65</v>
      </c>
      <c r="C62" s="12">
        <v>68</v>
      </c>
      <c r="D62" s="12">
        <v>63</v>
      </c>
      <c r="E62" s="13">
        <v>7.9365079365079402E-2</v>
      </c>
    </row>
    <row r="63" spans="1:5" x14ac:dyDescent="0.35">
      <c r="A63" s="192"/>
      <c r="B63" s="11" t="s">
        <v>58</v>
      </c>
      <c r="C63" s="16"/>
      <c r="D63" s="12">
        <v>0</v>
      </c>
      <c r="E63" s="13">
        <v>0</v>
      </c>
    </row>
    <row r="64" spans="1:5" x14ac:dyDescent="0.35">
      <c r="A64" s="193"/>
      <c r="B64" s="11" t="s">
        <v>66</v>
      </c>
      <c r="C64" s="12">
        <v>7</v>
      </c>
      <c r="D64" s="12">
        <v>0</v>
      </c>
      <c r="E64" s="13">
        <v>0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2">
        <v>0</v>
      </c>
      <c r="E68" s="13">
        <v>0</v>
      </c>
    </row>
    <row r="69" spans="1:5" x14ac:dyDescent="0.35">
      <c r="A69" s="10" t="s">
        <v>36</v>
      </c>
      <c r="B69" s="15"/>
      <c r="C69" s="16"/>
      <c r="D69" s="12">
        <v>0</v>
      </c>
      <c r="E69" s="13">
        <v>0</v>
      </c>
    </row>
    <row r="70" spans="1:5" x14ac:dyDescent="0.35">
      <c r="A70" s="10" t="s">
        <v>37</v>
      </c>
      <c r="B70" s="15"/>
      <c r="C70" s="12">
        <v>1</v>
      </c>
      <c r="D70" s="12">
        <v>1</v>
      </c>
      <c r="E70" s="13">
        <v>0</v>
      </c>
    </row>
    <row r="71" spans="1:5" x14ac:dyDescent="0.35">
      <c r="A71" s="10" t="s">
        <v>38</v>
      </c>
      <c r="B71" s="15"/>
      <c r="C71" s="12">
        <v>1</v>
      </c>
      <c r="D71" s="12">
        <v>1</v>
      </c>
      <c r="E71" s="13">
        <v>0</v>
      </c>
    </row>
    <row r="72" spans="1:5" x14ac:dyDescent="0.35">
      <c r="A72" s="10" t="s">
        <v>39</v>
      </c>
      <c r="B72" s="15"/>
      <c r="C72" s="16"/>
      <c r="D72" s="12">
        <v>0</v>
      </c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5"/>
      <c r="B76" s="11" t="s">
        <v>49</v>
      </c>
      <c r="C76" s="12">
        <v>6</v>
      </c>
      <c r="D76" s="12">
        <v>9</v>
      </c>
      <c r="E76" s="13">
        <v>-0.33333333333333298</v>
      </c>
    </row>
    <row r="77" spans="1:5" x14ac:dyDescent="0.35">
      <c r="A77" s="196"/>
      <c r="B77" s="11" t="s">
        <v>58</v>
      </c>
      <c r="C77" s="16"/>
      <c r="D77" s="12">
        <v>0</v>
      </c>
      <c r="E77" s="13">
        <v>0</v>
      </c>
    </row>
    <row r="78" spans="1:5" x14ac:dyDescent="0.35">
      <c r="A78" s="196"/>
      <c r="B78" s="11" t="s">
        <v>65</v>
      </c>
      <c r="C78" s="12">
        <v>9</v>
      </c>
      <c r="D78" s="12">
        <v>9</v>
      </c>
      <c r="E78" s="13">
        <v>0</v>
      </c>
    </row>
    <row r="79" spans="1:5" x14ac:dyDescent="0.35">
      <c r="A79" s="196"/>
      <c r="B79" s="11" t="s">
        <v>69</v>
      </c>
      <c r="C79" s="12">
        <v>10</v>
      </c>
      <c r="D79" s="12">
        <v>10</v>
      </c>
      <c r="E79" s="13">
        <v>0</v>
      </c>
    </row>
    <row r="80" spans="1:5" x14ac:dyDescent="0.35">
      <c r="A80" s="197"/>
      <c r="B80" s="11" t="s">
        <v>70</v>
      </c>
      <c r="C80" s="16"/>
      <c r="D80" s="12">
        <v>0</v>
      </c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1" t="s">
        <v>72</v>
      </c>
      <c r="B84" s="11" t="s">
        <v>73</v>
      </c>
      <c r="C84" s="12">
        <v>1949</v>
      </c>
      <c r="D84" s="12">
        <v>1538</v>
      </c>
      <c r="E84" s="13">
        <v>0.26723016905071501</v>
      </c>
    </row>
    <row r="85" spans="1:5" x14ac:dyDescent="0.35">
      <c r="A85" s="193"/>
      <c r="B85" s="11" t="s">
        <v>74</v>
      </c>
      <c r="C85" s="12">
        <v>26</v>
      </c>
      <c r="D85" s="12">
        <v>11</v>
      </c>
      <c r="E85" s="13">
        <v>1.36363636363636</v>
      </c>
    </row>
    <row r="86" spans="1:5" x14ac:dyDescent="0.35">
      <c r="A86" s="191" t="s">
        <v>75</v>
      </c>
      <c r="B86" s="11" t="s">
        <v>73</v>
      </c>
      <c r="C86" s="12">
        <v>2886</v>
      </c>
      <c r="D86" s="12">
        <v>2646</v>
      </c>
      <c r="E86" s="13">
        <v>9.0702947845805001E-2</v>
      </c>
    </row>
    <row r="87" spans="1:5" x14ac:dyDescent="0.35">
      <c r="A87" s="193"/>
      <c r="B87" s="11" t="s">
        <v>74</v>
      </c>
      <c r="C87" s="12">
        <v>1569</v>
      </c>
      <c r="D87" s="12">
        <v>1630</v>
      </c>
      <c r="E87" s="13">
        <v>-3.7423312883435603E-2</v>
      </c>
    </row>
    <row r="88" spans="1:5" x14ac:dyDescent="0.35">
      <c r="A88" s="191" t="s">
        <v>76</v>
      </c>
      <c r="B88" s="11" t="s">
        <v>73</v>
      </c>
      <c r="C88" s="12">
        <v>244</v>
      </c>
      <c r="D88" s="12">
        <v>226</v>
      </c>
      <c r="E88" s="13">
        <v>7.9646017699115002E-2</v>
      </c>
    </row>
    <row r="89" spans="1:5" x14ac:dyDescent="0.35">
      <c r="A89" s="193"/>
      <c r="B89" s="11" t="s">
        <v>74</v>
      </c>
      <c r="C89" s="12">
        <v>50</v>
      </c>
      <c r="D89" s="12">
        <v>66</v>
      </c>
      <c r="E89" s="13">
        <v>-0.24242424242424199</v>
      </c>
    </row>
    <row r="90" spans="1:5" x14ac:dyDescent="0.35">
      <c r="A90" s="191" t="s">
        <v>77</v>
      </c>
      <c r="B90" s="11" t="s">
        <v>73</v>
      </c>
      <c r="C90" s="16"/>
      <c r="D90" s="12">
        <v>0</v>
      </c>
      <c r="E90" s="13">
        <v>0</v>
      </c>
    </row>
    <row r="91" spans="1:5" x14ac:dyDescent="0.35">
      <c r="A91" s="193"/>
      <c r="B91" s="11" t="s">
        <v>74</v>
      </c>
      <c r="C91" s="16"/>
      <c r="D91" s="12">
        <v>0</v>
      </c>
      <c r="E91" s="13">
        <v>0</v>
      </c>
    </row>
    <row r="92" spans="1:5" x14ac:dyDescent="0.35">
      <c r="A92" s="14"/>
    </row>
    <row r="93" spans="1:5" x14ac:dyDescent="0.35">
      <c r="A93" s="194" t="s">
        <v>78</v>
      </c>
      <c r="B93" s="194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2553</v>
      </c>
      <c r="D95" s="12">
        <v>2502</v>
      </c>
      <c r="E95" s="13">
        <v>2.0383693045563499E-2</v>
      </c>
    </row>
    <row r="96" spans="1:5" x14ac:dyDescent="0.35">
      <c r="A96" s="10" t="s">
        <v>80</v>
      </c>
      <c r="B96" s="15"/>
      <c r="C96" s="12">
        <v>2</v>
      </c>
      <c r="D96" s="12">
        <v>0</v>
      </c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949</v>
      </c>
      <c r="D100" s="12">
        <v>795</v>
      </c>
      <c r="E100" s="13">
        <v>0.19371069182389899</v>
      </c>
    </row>
    <row r="101" spans="1:5" x14ac:dyDescent="0.35">
      <c r="A101" s="10" t="s">
        <v>82</v>
      </c>
      <c r="B101" s="15"/>
      <c r="C101" s="12">
        <v>860</v>
      </c>
      <c r="D101" s="12">
        <v>677</v>
      </c>
      <c r="E101" s="13">
        <v>0.27031019202363399</v>
      </c>
    </row>
    <row r="102" spans="1:5" x14ac:dyDescent="0.35">
      <c r="A102" s="10" t="s">
        <v>80</v>
      </c>
      <c r="B102" s="15"/>
      <c r="C102" s="12">
        <v>14</v>
      </c>
      <c r="D102" s="12">
        <v>11</v>
      </c>
      <c r="E102" s="13">
        <v>0.27272727272727298</v>
      </c>
    </row>
    <row r="103" spans="1:5" x14ac:dyDescent="0.35">
      <c r="A103" s="14"/>
    </row>
    <row r="104" spans="1:5" x14ac:dyDescent="0.35">
      <c r="A104" s="194" t="s">
        <v>83</v>
      </c>
      <c r="B104" s="194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1" t="s">
        <v>79</v>
      </c>
      <c r="B106" s="11" t="s">
        <v>84</v>
      </c>
      <c r="C106" s="12">
        <v>1218</v>
      </c>
      <c r="D106" s="12">
        <v>1041</v>
      </c>
      <c r="E106" s="13">
        <v>0.17002881844380399</v>
      </c>
    </row>
    <row r="107" spans="1:5" x14ac:dyDescent="0.35">
      <c r="A107" s="192"/>
      <c r="B107" s="11" t="s">
        <v>85</v>
      </c>
      <c r="C107" s="12">
        <v>176</v>
      </c>
      <c r="D107" s="12">
        <v>213</v>
      </c>
      <c r="E107" s="13">
        <v>-0.17370892018779299</v>
      </c>
    </row>
    <row r="108" spans="1:5" x14ac:dyDescent="0.35">
      <c r="A108" s="193"/>
      <c r="B108" s="11" t="s">
        <v>86</v>
      </c>
      <c r="C108" s="12">
        <v>593</v>
      </c>
      <c r="D108" s="12">
        <v>508</v>
      </c>
      <c r="E108" s="13">
        <v>0.16732283464566899</v>
      </c>
    </row>
    <row r="109" spans="1:5" x14ac:dyDescent="0.35">
      <c r="A109" s="191" t="s">
        <v>82</v>
      </c>
      <c r="B109" s="11" t="s">
        <v>87</v>
      </c>
      <c r="C109" s="12">
        <v>98</v>
      </c>
      <c r="D109" s="12">
        <v>76</v>
      </c>
      <c r="E109" s="13">
        <v>0.28947368421052599</v>
      </c>
    </row>
    <row r="110" spans="1:5" x14ac:dyDescent="0.35">
      <c r="A110" s="193"/>
      <c r="B110" s="11" t="s">
        <v>86</v>
      </c>
      <c r="C110" s="12">
        <v>592</v>
      </c>
      <c r="D110" s="12">
        <v>612</v>
      </c>
      <c r="E110" s="13">
        <v>-3.2679738562091498E-2</v>
      </c>
    </row>
    <row r="111" spans="1:5" x14ac:dyDescent="0.35">
      <c r="A111" s="10" t="s">
        <v>80</v>
      </c>
      <c r="B111" s="15"/>
      <c r="C111" s="12">
        <v>82</v>
      </c>
      <c r="D111" s="12">
        <v>80</v>
      </c>
      <c r="E111" s="13">
        <v>2.5000000000000001E-2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1" t="s">
        <v>79</v>
      </c>
      <c r="B115" s="11" t="s">
        <v>84</v>
      </c>
      <c r="C115" s="12">
        <v>79</v>
      </c>
      <c r="D115" s="12">
        <v>59</v>
      </c>
      <c r="E115" s="13">
        <v>0.338983050847458</v>
      </c>
    </row>
    <row r="116" spans="1:5" x14ac:dyDescent="0.35">
      <c r="A116" s="192"/>
      <c r="B116" s="11" t="s">
        <v>85</v>
      </c>
      <c r="C116" s="12">
        <v>22</v>
      </c>
      <c r="D116" s="12">
        <v>24</v>
      </c>
      <c r="E116" s="13">
        <v>-8.3333333333333301E-2</v>
      </c>
    </row>
    <row r="117" spans="1:5" x14ac:dyDescent="0.35">
      <c r="A117" s="193"/>
      <c r="B117" s="11" t="s">
        <v>86</v>
      </c>
      <c r="C117" s="12">
        <v>91</v>
      </c>
      <c r="D117" s="12">
        <v>94</v>
      </c>
      <c r="E117" s="13">
        <v>-3.1914893617021302E-2</v>
      </c>
    </row>
    <row r="118" spans="1:5" x14ac:dyDescent="0.35">
      <c r="A118" s="191" t="s">
        <v>82</v>
      </c>
      <c r="B118" s="11" t="s">
        <v>87</v>
      </c>
      <c r="C118" s="12">
        <v>2</v>
      </c>
      <c r="D118" s="12">
        <v>6</v>
      </c>
      <c r="E118" s="13">
        <v>-0.66666666666666696</v>
      </c>
    </row>
    <row r="119" spans="1:5" x14ac:dyDescent="0.35">
      <c r="A119" s="193"/>
      <c r="B119" s="11" t="s">
        <v>86</v>
      </c>
      <c r="C119" s="12">
        <v>35</v>
      </c>
      <c r="D119" s="12">
        <v>37</v>
      </c>
      <c r="E119" s="13">
        <v>-5.4054054054054099E-2</v>
      </c>
    </row>
    <row r="120" spans="1:5" x14ac:dyDescent="0.35">
      <c r="A120" s="10" t="s">
        <v>80</v>
      </c>
      <c r="B120" s="15"/>
      <c r="C120" s="12">
        <v>16</v>
      </c>
      <c r="D120" s="12">
        <v>13</v>
      </c>
      <c r="E120" s="13">
        <v>0.230769230769231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1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35">
      <c r="A125" s="193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35">
      <c r="A126" s="191" t="s">
        <v>93</v>
      </c>
      <c r="B126" s="11" t="s">
        <v>91</v>
      </c>
      <c r="C126" s="12">
        <v>941</v>
      </c>
      <c r="D126" s="12">
        <v>722</v>
      </c>
      <c r="E126" s="13">
        <v>0.30332409972299201</v>
      </c>
    </row>
    <row r="127" spans="1:5" x14ac:dyDescent="0.35">
      <c r="A127" s="193"/>
      <c r="B127" s="11" t="s">
        <v>92</v>
      </c>
      <c r="C127" s="12">
        <v>1215</v>
      </c>
      <c r="D127" s="12">
        <v>942</v>
      </c>
      <c r="E127" s="13">
        <v>0.289808917197452</v>
      </c>
    </row>
    <row r="128" spans="1:5" x14ac:dyDescent="0.35">
      <c r="A128" s="191" t="s">
        <v>94</v>
      </c>
      <c r="B128" s="11" t="s">
        <v>91</v>
      </c>
      <c r="C128" s="12">
        <v>8507</v>
      </c>
      <c r="D128" s="12">
        <v>8529</v>
      </c>
      <c r="E128" s="13">
        <v>-2.5794348692695498E-3</v>
      </c>
    </row>
    <row r="129" spans="1:5" x14ac:dyDescent="0.35">
      <c r="A129" s="193"/>
      <c r="B129" s="11" t="s">
        <v>92</v>
      </c>
      <c r="C129" s="12">
        <v>14391</v>
      </c>
      <c r="D129" s="12">
        <v>13176</v>
      </c>
      <c r="E129" s="13">
        <v>9.2213114754098394E-2</v>
      </c>
    </row>
    <row r="130" spans="1:5" x14ac:dyDescent="0.35">
      <c r="A130" s="191" t="s">
        <v>95</v>
      </c>
      <c r="B130" s="11" t="s">
        <v>91</v>
      </c>
      <c r="C130" s="12">
        <v>941</v>
      </c>
      <c r="D130" s="12">
        <v>722</v>
      </c>
      <c r="E130" s="13">
        <v>0.30332409972299201</v>
      </c>
    </row>
    <row r="131" spans="1:5" x14ac:dyDescent="0.35">
      <c r="A131" s="193"/>
      <c r="B131" s="11" t="s">
        <v>92</v>
      </c>
      <c r="C131" s="12">
        <v>1215</v>
      </c>
      <c r="D131" s="12">
        <v>942</v>
      </c>
      <c r="E131" s="13">
        <v>0.289808917197452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1" t="s">
        <v>97</v>
      </c>
      <c r="B135" s="11" t="s">
        <v>98</v>
      </c>
      <c r="C135" s="12">
        <v>279</v>
      </c>
      <c r="D135" s="12">
        <v>247</v>
      </c>
      <c r="E135" s="13">
        <v>0.12955465587044501</v>
      </c>
    </row>
    <row r="136" spans="1:5" x14ac:dyDescent="0.35">
      <c r="A136" s="193"/>
      <c r="B136" s="11" t="s">
        <v>99</v>
      </c>
      <c r="C136" s="12">
        <v>1</v>
      </c>
      <c r="D136" s="12">
        <v>7</v>
      </c>
      <c r="E136" s="13">
        <v>-0.85714285714285698</v>
      </c>
    </row>
    <row r="137" spans="1:5" x14ac:dyDescent="0.35">
      <c r="A137" s="191" t="s">
        <v>100</v>
      </c>
      <c r="B137" s="11" t="s">
        <v>98</v>
      </c>
      <c r="C137" s="16"/>
      <c r="D137" s="12">
        <v>0</v>
      </c>
      <c r="E137" s="13">
        <v>0</v>
      </c>
    </row>
    <row r="138" spans="1:5" x14ac:dyDescent="0.35">
      <c r="A138" s="193"/>
      <c r="B138" s="11" t="s">
        <v>99</v>
      </c>
      <c r="C138" s="12">
        <v>1</v>
      </c>
      <c r="D138" s="12">
        <v>1</v>
      </c>
      <c r="E138" s="13">
        <v>0</v>
      </c>
    </row>
    <row r="139" spans="1:5" x14ac:dyDescent="0.35">
      <c r="A139" s="191" t="s">
        <v>101</v>
      </c>
      <c r="B139" s="11" t="s">
        <v>98</v>
      </c>
      <c r="C139" s="16"/>
      <c r="D139" s="12">
        <v>0</v>
      </c>
      <c r="E139" s="13">
        <v>0</v>
      </c>
    </row>
    <row r="140" spans="1:5" x14ac:dyDescent="0.35">
      <c r="A140" s="193"/>
      <c r="B140" s="11" t="s">
        <v>102</v>
      </c>
      <c r="C140" s="16"/>
      <c r="D140" s="12">
        <v>1</v>
      </c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181</v>
      </c>
      <c r="D144" s="12">
        <v>201</v>
      </c>
      <c r="E144" s="13">
        <v>-9.9502487562189101E-2</v>
      </c>
    </row>
    <row r="145" spans="1:5" x14ac:dyDescent="0.35">
      <c r="A145" s="191" t="s">
        <v>105</v>
      </c>
      <c r="B145" s="11" t="s">
        <v>106</v>
      </c>
      <c r="C145" s="12">
        <v>7</v>
      </c>
      <c r="D145" s="12">
        <v>11</v>
      </c>
      <c r="E145" s="13">
        <v>-0.36363636363636398</v>
      </c>
    </row>
    <row r="146" spans="1:5" x14ac:dyDescent="0.35">
      <c r="A146" s="192"/>
      <c r="B146" s="11" t="s">
        <v>107</v>
      </c>
      <c r="C146" s="12">
        <v>94</v>
      </c>
      <c r="D146" s="12">
        <v>79</v>
      </c>
      <c r="E146" s="13">
        <v>0.189873417721519</v>
      </c>
    </row>
    <row r="147" spans="1:5" x14ac:dyDescent="0.35">
      <c r="A147" s="192"/>
      <c r="B147" s="11" t="s">
        <v>108</v>
      </c>
      <c r="C147" s="12">
        <v>5</v>
      </c>
      <c r="D147" s="12">
        <v>13</v>
      </c>
      <c r="E147" s="13">
        <v>-0.61538461538461497</v>
      </c>
    </row>
    <row r="148" spans="1:5" x14ac:dyDescent="0.35">
      <c r="A148" s="192"/>
      <c r="B148" s="11" t="s">
        <v>109</v>
      </c>
      <c r="C148" s="12">
        <v>27</v>
      </c>
      <c r="D148" s="12">
        <v>34</v>
      </c>
      <c r="E148" s="13">
        <v>-0.20588235294117599</v>
      </c>
    </row>
    <row r="149" spans="1:5" x14ac:dyDescent="0.35">
      <c r="A149" s="192"/>
      <c r="B149" s="11" t="s">
        <v>110</v>
      </c>
      <c r="C149" s="12">
        <v>39</v>
      </c>
      <c r="D149" s="12">
        <v>52</v>
      </c>
      <c r="E149" s="13">
        <v>-0.25</v>
      </c>
    </row>
    <row r="150" spans="1:5" x14ac:dyDescent="0.35">
      <c r="A150" s="193"/>
      <c r="B150" s="11" t="s">
        <v>111</v>
      </c>
      <c r="C150" s="12">
        <v>9</v>
      </c>
      <c r="D150" s="12">
        <v>12</v>
      </c>
      <c r="E150" s="13">
        <v>-0.25</v>
      </c>
    </row>
    <row r="151" spans="1:5" x14ac:dyDescent="0.35">
      <c r="A151" s="191" t="s">
        <v>112</v>
      </c>
      <c r="B151" s="11" t="s">
        <v>113</v>
      </c>
      <c r="C151" s="12">
        <v>83</v>
      </c>
      <c r="D151" s="12">
        <v>52</v>
      </c>
      <c r="E151" s="13">
        <v>0.59615384615384603</v>
      </c>
    </row>
    <row r="152" spans="1:5" x14ac:dyDescent="0.35">
      <c r="A152" s="193"/>
      <c r="B152" s="11" t="s">
        <v>114</v>
      </c>
      <c r="C152" s="12">
        <v>89</v>
      </c>
      <c r="D152" s="12">
        <v>154</v>
      </c>
      <c r="E152" s="13">
        <v>-0.422077922077922</v>
      </c>
    </row>
    <row r="153" spans="1:5" x14ac:dyDescent="0.35">
      <c r="A153" s="191" t="s">
        <v>115</v>
      </c>
      <c r="B153" s="11" t="s">
        <v>19</v>
      </c>
      <c r="C153" s="12">
        <v>58</v>
      </c>
      <c r="D153" s="12">
        <v>64</v>
      </c>
      <c r="E153" s="13">
        <v>-9.375E-2</v>
      </c>
    </row>
    <row r="154" spans="1:5" x14ac:dyDescent="0.35">
      <c r="A154" s="193"/>
      <c r="B154" s="11" t="s">
        <v>23</v>
      </c>
      <c r="C154" s="12">
        <v>69</v>
      </c>
      <c r="D154" s="12">
        <v>59</v>
      </c>
      <c r="E154" s="13">
        <v>0.169491525423729</v>
      </c>
    </row>
    <row r="155" spans="1:5" x14ac:dyDescent="0.35">
      <c r="A155" s="10" t="s">
        <v>116</v>
      </c>
      <c r="B155" s="15"/>
      <c r="C155" s="16"/>
      <c r="D155" s="12">
        <v>0</v>
      </c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1" t="s">
        <v>118</v>
      </c>
      <c r="B159" s="11" t="s">
        <v>119</v>
      </c>
      <c r="C159" s="12">
        <v>496</v>
      </c>
      <c r="D159" s="12">
        <v>447</v>
      </c>
      <c r="E159" s="13">
        <v>0.109619686800895</v>
      </c>
    </row>
    <row r="160" spans="1:5" x14ac:dyDescent="0.35">
      <c r="A160" s="192"/>
      <c r="B160" s="11" t="s">
        <v>120</v>
      </c>
      <c r="C160" s="12">
        <v>140</v>
      </c>
      <c r="D160" s="12">
        <v>130</v>
      </c>
      <c r="E160" s="13">
        <v>7.69230769230769E-2</v>
      </c>
    </row>
    <row r="161" spans="1:5" x14ac:dyDescent="0.35">
      <c r="A161" s="192"/>
      <c r="B161" s="11" t="s">
        <v>121</v>
      </c>
      <c r="C161" s="12">
        <v>262</v>
      </c>
      <c r="D161" s="12">
        <v>252</v>
      </c>
      <c r="E161" s="13">
        <v>3.9682539682539701E-2</v>
      </c>
    </row>
    <row r="162" spans="1:5" x14ac:dyDescent="0.35">
      <c r="A162" s="192"/>
      <c r="B162" s="11" t="s">
        <v>122</v>
      </c>
      <c r="C162" s="16"/>
      <c r="D162" s="12">
        <v>0</v>
      </c>
      <c r="E162" s="13">
        <v>0</v>
      </c>
    </row>
    <row r="163" spans="1:5" x14ac:dyDescent="0.35">
      <c r="A163" s="192"/>
      <c r="B163" s="11" t="s">
        <v>123</v>
      </c>
      <c r="C163" s="16"/>
      <c r="D163" s="16"/>
      <c r="E163" s="13">
        <v>0</v>
      </c>
    </row>
    <row r="164" spans="1:5" x14ac:dyDescent="0.35">
      <c r="A164" s="192"/>
      <c r="B164" s="11" t="s">
        <v>124</v>
      </c>
      <c r="C164" s="16"/>
      <c r="D164" s="16"/>
      <c r="E164" s="13">
        <v>0</v>
      </c>
    </row>
    <row r="165" spans="1:5" x14ac:dyDescent="0.35">
      <c r="A165" s="192"/>
      <c r="B165" s="11" t="s">
        <v>125</v>
      </c>
      <c r="C165" s="12">
        <v>907</v>
      </c>
      <c r="D165" s="12">
        <v>918</v>
      </c>
      <c r="E165" s="13">
        <v>-1.19825708061002E-2</v>
      </c>
    </row>
    <row r="166" spans="1:5" x14ac:dyDescent="0.35">
      <c r="A166" s="192"/>
      <c r="B166" s="11" t="s">
        <v>126</v>
      </c>
      <c r="C166" s="16"/>
      <c r="D166" s="16"/>
      <c r="E166" s="13">
        <v>0</v>
      </c>
    </row>
    <row r="167" spans="1:5" x14ac:dyDescent="0.35">
      <c r="A167" s="192"/>
      <c r="B167" s="11" t="s">
        <v>127</v>
      </c>
      <c r="C167" s="12">
        <v>94</v>
      </c>
      <c r="D167" s="12">
        <v>115</v>
      </c>
      <c r="E167" s="13">
        <v>-0.182608695652174</v>
      </c>
    </row>
    <row r="168" spans="1:5" x14ac:dyDescent="0.35">
      <c r="A168" s="192"/>
      <c r="B168" s="11" t="s">
        <v>128</v>
      </c>
      <c r="C168" s="12">
        <v>208</v>
      </c>
      <c r="D168" s="12">
        <v>140</v>
      </c>
      <c r="E168" s="13">
        <v>0.48571428571428599</v>
      </c>
    </row>
    <row r="169" spans="1:5" x14ac:dyDescent="0.35">
      <c r="A169" s="192"/>
      <c r="B169" s="11" t="s">
        <v>129</v>
      </c>
      <c r="C169" s="12">
        <v>13</v>
      </c>
      <c r="D169" s="16"/>
      <c r="E169" s="13">
        <v>0</v>
      </c>
    </row>
    <row r="170" spans="1:5" x14ac:dyDescent="0.35">
      <c r="A170" s="192"/>
      <c r="B170" s="11" t="s">
        <v>130</v>
      </c>
      <c r="C170" s="12">
        <v>202</v>
      </c>
      <c r="D170" s="12">
        <v>217</v>
      </c>
      <c r="E170" s="13">
        <v>-6.9124423963133605E-2</v>
      </c>
    </row>
    <row r="171" spans="1:5" x14ac:dyDescent="0.35">
      <c r="A171" s="192"/>
      <c r="B171" s="11" t="s">
        <v>131</v>
      </c>
      <c r="C171" s="16"/>
      <c r="D171" s="16"/>
      <c r="E171" s="13">
        <v>0</v>
      </c>
    </row>
    <row r="172" spans="1:5" x14ac:dyDescent="0.35">
      <c r="A172" s="192"/>
      <c r="B172" s="11" t="s">
        <v>132</v>
      </c>
      <c r="C172" s="16"/>
      <c r="D172" s="16"/>
      <c r="E172" s="13">
        <v>0</v>
      </c>
    </row>
    <row r="173" spans="1:5" x14ac:dyDescent="0.35">
      <c r="A173" s="192"/>
      <c r="B173" s="11" t="s">
        <v>133</v>
      </c>
      <c r="C173" s="12">
        <v>4</v>
      </c>
      <c r="D173" s="12">
        <v>3</v>
      </c>
      <c r="E173" s="13">
        <v>0.33333333333333298</v>
      </c>
    </row>
    <row r="174" spans="1:5" x14ac:dyDescent="0.35">
      <c r="A174" s="192"/>
      <c r="B174" s="11" t="s">
        <v>134</v>
      </c>
      <c r="C174" s="16"/>
      <c r="D174" s="16"/>
      <c r="E174" s="13">
        <v>0</v>
      </c>
    </row>
    <row r="175" spans="1:5" x14ac:dyDescent="0.35">
      <c r="A175" s="192"/>
      <c r="B175" s="11" t="s">
        <v>135</v>
      </c>
      <c r="C175" s="12">
        <v>6</v>
      </c>
      <c r="D175" s="12">
        <v>1</v>
      </c>
      <c r="E175" s="13">
        <v>5</v>
      </c>
    </row>
    <row r="176" spans="1:5" x14ac:dyDescent="0.35">
      <c r="A176" s="192"/>
      <c r="B176" s="11" t="s">
        <v>136</v>
      </c>
      <c r="C176" s="16"/>
      <c r="D176" s="16"/>
      <c r="E176" s="13">
        <v>0</v>
      </c>
    </row>
    <row r="177" spans="1:5" x14ac:dyDescent="0.35">
      <c r="A177" s="192"/>
      <c r="B177" s="11" t="s">
        <v>137</v>
      </c>
      <c r="C177" s="12">
        <v>3</v>
      </c>
      <c r="D177" s="16"/>
      <c r="E177" s="13">
        <v>0</v>
      </c>
    </row>
    <row r="178" spans="1:5" x14ac:dyDescent="0.35">
      <c r="A178" s="192"/>
      <c r="B178" s="11" t="s">
        <v>138</v>
      </c>
      <c r="C178" s="16"/>
      <c r="D178" s="16"/>
      <c r="E178" s="13">
        <v>0</v>
      </c>
    </row>
    <row r="179" spans="1:5" x14ac:dyDescent="0.35">
      <c r="A179" s="192"/>
      <c r="B179" s="11" t="s">
        <v>139</v>
      </c>
      <c r="C179" s="12">
        <v>99</v>
      </c>
      <c r="D179" s="12">
        <v>128</v>
      </c>
      <c r="E179" s="13">
        <v>-0.2265625</v>
      </c>
    </row>
    <row r="180" spans="1:5" x14ac:dyDescent="0.35">
      <c r="A180" s="192"/>
      <c r="B180" s="11" t="s">
        <v>140</v>
      </c>
      <c r="C180" s="12">
        <v>1</v>
      </c>
      <c r="D180" s="16"/>
      <c r="E180" s="13">
        <v>0</v>
      </c>
    </row>
    <row r="181" spans="1:5" x14ac:dyDescent="0.35">
      <c r="A181" s="192"/>
      <c r="B181" s="11" t="s">
        <v>141</v>
      </c>
      <c r="C181" s="12">
        <v>26</v>
      </c>
      <c r="D181" s="12">
        <v>49</v>
      </c>
      <c r="E181" s="13">
        <v>-0.469387755102041</v>
      </c>
    </row>
    <row r="182" spans="1:5" x14ac:dyDescent="0.35">
      <c r="A182" s="192"/>
      <c r="B182" s="11" t="s">
        <v>142</v>
      </c>
      <c r="C182" s="16"/>
      <c r="D182" s="16"/>
      <c r="E182" s="13">
        <v>0</v>
      </c>
    </row>
    <row r="183" spans="1:5" x14ac:dyDescent="0.35">
      <c r="A183" s="192"/>
      <c r="B183" s="11" t="s">
        <v>143</v>
      </c>
      <c r="C183" s="16"/>
      <c r="D183" s="16"/>
      <c r="E183" s="13">
        <v>0</v>
      </c>
    </row>
    <row r="184" spans="1:5" x14ac:dyDescent="0.35">
      <c r="A184" s="192"/>
      <c r="B184" s="11" t="s">
        <v>144</v>
      </c>
      <c r="C184" s="12">
        <v>15</v>
      </c>
      <c r="D184" s="16"/>
      <c r="E184" s="13">
        <v>0</v>
      </c>
    </row>
    <row r="185" spans="1:5" x14ac:dyDescent="0.35">
      <c r="A185" s="192"/>
      <c r="B185" s="11" t="s">
        <v>145</v>
      </c>
      <c r="C185" s="16"/>
      <c r="D185" s="16"/>
      <c r="E185" s="13">
        <v>0</v>
      </c>
    </row>
    <row r="186" spans="1:5" x14ac:dyDescent="0.35">
      <c r="A186" s="192"/>
      <c r="B186" s="11" t="s">
        <v>146</v>
      </c>
      <c r="C186" s="16"/>
      <c r="D186" s="16"/>
      <c r="E186" s="13">
        <v>0</v>
      </c>
    </row>
    <row r="187" spans="1:5" x14ac:dyDescent="0.35">
      <c r="A187" s="192"/>
      <c r="B187" s="11" t="s">
        <v>147</v>
      </c>
      <c r="C187" s="12">
        <v>48</v>
      </c>
      <c r="D187" s="12">
        <v>42</v>
      </c>
      <c r="E187" s="13">
        <v>0.14285714285714299</v>
      </c>
    </row>
    <row r="188" spans="1:5" x14ac:dyDescent="0.35">
      <c r="A188" s="192"/>
      <c r="B188" s="11" t="s">
        <v>148</v>
      </c>
      <c r="C188" s="12">
        <v>2</v>
      </c>
      <c r="D188" s="16"/>
      <c r="E188" s="13">
        <v>0</v>
      </c>
    </row>
    <row r="189" spans="1:5" x14ac:dyDescent="0.35">
      <c r="A189" s="192"/>
      <c r="B189" s="11" t="s">
        <v>149</v>
      </c>
      <c r="C189" s="12">
        <v>1</v>
      </c>
      <c r="D189" s="16"/>
      <c r="E189" s="13">
        <v>0</v>
      </c>
    </row>
    <row r="190" spans="1:5" x14ac:dyDescent="0.35">
      <c r="A190" s="192"/>
      <c r="B190" s="11" t="s">
        <v>150</v>
      </c>
      <c r="C190" s="12">
        <v>1</v>
      </c>
      <c r="D190" s="16"/>
      <c r="E190" s="13">
        <v>0</v>
      </c>
    </row>
    <row r="191" spans="1:5" x14ac:dyDescent="0.35">
      <c r="A191" s="192"/>
      <c r="B191" s="11" t="s">
        <v>151</v>
      </c>
      <c r="C191" s="12">
        <v>40</v>
      </c>
      <c r="D191" s="12">
        <v>17</v>
      </c>
      <c r="E191" s="13">
        <v>1.3529411764705901</v>
      </c>
    </row>
    <row r="192" spans="1:5" x14ac:dyDescent="0.35">
      <c r="A192" s="192"/>
      <c r="B192" s="11" t="s">
        <v>152</v>
      </c>
      <c r="C192" s="16"/>
      <c r="D192" s="16"/>
      <c r="E192" s="13">
        <v>0</v>
      </c>
    </row>
    <row r="193" spans="1:5" x14ac:dyDescent="0.35">
      <c r="A193" s="192"/>
      <c r="B193" s="11" t="s">
        <v>153</v>
      </c>
      <c r="C193" s="16"/>
      <c r="D193" s="12">
        <v>1414</v>
      </c>
      <c r="E193" s="13">
        <v>0</v>
      </c>
    </row>
    <row r="194" spans="1:5" x14ac:dyDescent="0.35">
      <c r="A194" s="192"/>
      <c r="B194" s="11" t="s">
        <v>154</v>
      </c>
      <c r="C194" s="16"/>
      <c r="D194" s="16"/>
      <c r="E194" s="13">
        <v>0</v>
      </c>
    </row>
    <row r="195" spans="1:5" x14ac:dyDescent="0.35">
      <c r="A195" s="192"/>
      <c r="B195" s="11" t="s">
        <v>155</v>
      </c>
      <c r="C195" s="16"/>
      <c r="D195" s="12">
        <v>42</v>
      </c>
      <c r="E195" s="13">
        <v>0</v>
      </c>
    </row>
    <row r="196" spans="1:5" x14ac:dyDescent="0.35">
      <c r="A196" s="192"/>
      <c r="B196" s="11" t="s">
        <v>156</v>
      </c>
      <c r="C196" s="12">
        <v>14</v>
      </c>
      <c r="D196" s="12">
        <v>20</v>
      </c>
      <c r="E196" s="13">
        <v>-0.3</v>
      </c>
    </row>
    <row r="197" spans="1:5" x14ac:dyDescent="0.35">
      <c r="A197" s="192"/>
      <c r="B197" s="11" t="s">
        <v>157</v>
      </c>
      <c r="C197" s="12">
        <v>2</v>
      </c>
      <c r="D197" s="12">
        <v>3</v>
      </c>
      <c r="E197" s="13">
        <v>-0.33333333333333298</v>
      </c>
    </row>
    <row r="198" spans="1:5" x14ac:dyDescent="0.35">
      <c r="A198" s="192"/>
      <c r="B198" s="11" t="s">
        <v>158</v>
      </c>
      <c r="C198" s="16"/>
      <c r="D198" s="16"/>
      <c r="E198" s="13">
        <v>0</v>
      </c>
    </row>
    <row r="199" spans="1:5" x14ac:dyDescent="0.35">
      <c r="A199" s="192"/>
      <c r="B199" s="11" t="s">
        <v>159</v>
      </c>
      <c r="C199" s="16"/>
      <c r="D199" s="16"/>
      <c r="E199" s="13">
        <v>0</v>
      </c>
    </row>
    <row r="200" spans="1:5" x14ac:dyDescent="0.35">
      <c r="A200" s="193"/>
      <c r="B200" s="11" t="s">
        <v>160</v>
      </c>
      <c r="C200" s="16"/>
      <c r="D200" s="16"/>
      <c r="E200" s="13">
        <v>0</v>
      </c>
    </row>
    <row r="201" spans="1:5" x14ac:dyDescent="0.35">
      <c r="A201" s="191" t="s">
        <v>161</v>
      </c>
      <c r="B201" s="11" t="s">
        <v>162</v>
      </c>
      <c r="C201" s="12">
        <v>496</v>
      </c>
      <c r="D201" s="12">
        <v>447</v>
      </c>
      <c r="E201" s="13">
        <v>0.109619686800895</v>
      </c>
    </row>
    <row r="202" spans="1:5" x14ac:dyDescent="0.35">
      <c r="A202" s="192"/>
      <c r="B202" s="11" t="s">
        <v>120</v>
      </c>
      <c r="C202" s="12">
        <v>140</v>
      </c>
      <c r="D202" s="12">
        <v>130</v>
      </c>
      <c r="E202" s="13">
        <v>7.69230769230769E-2</v>
      </c>
    </row>
    <row r="203" spans="1:5" x14ac:dyDescent="0.35">
      <c r="A203" s="192"/>
      <c r="B203" s="11" t="s">
        <v>163</v>
      </c>
      <c r="C203" s="12">
        <v>262</v>
      </c>
      <c r="D203" s="12">
        <v>252</v>
      </c>
      <c r="E203" s="13">
        <v>3.9682539682539701E-2</v>
      </c>
    </row>
    <row r="204" spans="1:5" x14ac:dyDescent="0.35">
      <c r="A204" s="192"/>
      <c r="B204" s="11" t="s">
        <v>122</v>
      </c>
      <c r="C204" s="16"/>
      <c r="D204" s="16"/>
      <c r="E204" s="13">
        <v>0</v>
      </c>
    </row>
    <row r="205" spans="1:5" x14ac:dyDescent="0.35">
      <c r="A205" s="192"/>
      <c r="B205" s="11" t="s">
        <v>123</v>
      </c>
      <c r="C205" s="16"/>
      <c r="D205" s="16"/>
      <c r="E205" s="13">
        <v>0</v>
      </c>
    </row>
    <row r="206" spans="1:5" x14ac:dyDescent="0.35">
      <c r="A206" s="192"/>
      <c r="B206" s="11" t="s">
        <v>124</v>
      </c>
      <c r="C206" s="16"/>
      <c r="D206" s="16"/>
      <c r="E206" s="13">
        <v>0</v>
      </c>
    </row>
    <row r="207" spans="1:5" x14ac:dyDescent="0.35">
      <c r="A207" s="192"/>
      <c r="B207" s="11" t="s">
        <v>125</v>
      </c>
      <c r="C207" s="12">
        <v>907</v>
      </c>
      <c r="D207" s="12">
        <v>918</v>
      </c>
      <c r="E207" s="13">
        <v>-1.19825708061002E-2</v>
      </c>
    </row>
    <row r="208" spans="1:5" x14ac:dyDescent="0.35">
      <c r="A208" s="192"/>
      <c r="B208" s="11" t="s">
        <v>164</v>
      </c>
      <c r="C208" s="16"/>
      <c r="D208" s="16"/>
      <c r="E208" s="13">
        <v>0</v>
      </c>
    </row>
    <row r="209" spans="1:5" x14ac:dyDescent="0.35">
      <c r="A209" s="192"/>
      <c r="B209" s="11" t="s">
        <v>127</v>
      </c>
      <c r="C209" s="12">
        <v>94</v>
      </c>
      <c r="D209" s="12">
        <v>115</v>
      </c>
      <c r="E209" s="13">
        <v>-0.182608695652174</v>
      </c>
    </row>
    <row r="210" spans="1:5" x14ac:dyDescent="0.35">
      <c r="A210" s="192"/>
      <c r="B210" s="11" t="s">
        <v>165</v>
      </c>
      <c r="C210" s="12">
        <v>208</v>
      </c>
      <c r="D210" s="12">
        <v>140</v>
      </c>
      <c r="E210" s="13">
        <v>0.48571428571428599</v>
      </c>
    </row>
    <row r="211" spans="1:5" x14ac:dyDescent="0.35">
      <c r="A211" s="192"/>
      <c r="B211" s="11" t="s">
        <v>129</v>
      </c>
      <c r="C211" s="12">
        <v>13</v>
      </c>
      <c r="D211" s="16"/>
      <c r="E211" s="13">
        <v>0</v>
      </c>
    </row>
    <row r="212" spans="1:5" x14ac:dyDescent="0.35">
      <c r="A212" s="192"/>
      <c r="B212" s="11" t="s">
        <v>130</v>
      </c>
      <c r="C212" s="12">
        <v>202</v>
      </c>
      <c r="D212" s="12">
        <v>217</v>
      </c>
      <c r="E212" s="13">
        <v>-6.9124423963133605E-2</v>
      </c>
    </row>
    <row r="213" spans="1:5" x14ac:dyDescent="0.35">
      <c r="A213" s="192"/>
      <c r="B213" s="11" t="s">
        <v>131</v>
      </c>
      <c r="C213" s="16"/>
      <c r="D213" s="16"/>
      <c r="E213" s="13">
        <v>0</v>
      </c>
    </row>
    <row r="214" spans="1:5" x14ac:dyDescent="0.35">
      <c r="A214" s="192"/>
      <c r="B214" s="11" t="s">
        <v>132</v>
      </c>
      <c r="C214" s="16"/>
      <c r="D214" s="16"/>
      <c r="E214" s="13">
        <v>0</v>
      </c>
    </row>
    <row r="215" spans="1:5" x14ac:dyDescent="0.35">
      <c r="A215" s="192"/>
      <c r="B215" s="11" t="s">
        <v>133</v>
      </c>
      <c r="C215" s="12">
        <v>4</v>
      </c>
      <c r="D215" s="12">
        <v>3</v>
      </c>
      <c r="E215" s="13">
        <v>0.33333333333333298</v>
      </c>
    </row>
    <row r="216" spans="1:5" x14ac:dyDescent="0.35">
      <c r="A216" s="192"/>
      <c r="B216" s="11" t="s">
        <v>134</v>
      </c>
      <c r="C216" s="16"/>
      <c r="D216" s="16"/>
      <c r="E216" s="13">
        <v>0</v>
      </c>
    </row>
    <row r="217" spans="1:5" x14ac:dyDescent="0.35">
      <c r="A217" s="192"/>
      <c r="B217" s="11" t="s">
        <v>135</v>
      </c>
      <c r="C217" s="12">
        <v>6</v>
      </c>
      <c r="D217" s="12">
        <v>1</v>
      </c>
      <c r="E217" s="13">
        <v>5</v>
      </c>
    </row>
    <row r="218" spans="1:5" x14ac:dyDescent="0.35">
      <c r="A218" s="192"/>
      <c r="B218" s="11" t="s">
        <v>136</v>
      </c>
      <c r="C218" s="12">
        <v>6</v>
      </c>
      <c r="D218" s="16"/>
      <c r="E218" s="13">
        <v>0</v>
      </c>
    </row>
    <row r="219" spans="1:5" x14ac:dyDescent="0.35">
      <c r="A219" s="192"/>
      <c r="B219" s="11" t="s">
        <v>137</v>
      </c>
      <c r="C219" s="16"/>
      <c r="D219" s="16"/>
      <c r="E219" s="13">
        <v>0</v>
      </c>
    </row>
    <row r="220" spans="1:5" x14ac:dyDescent="0.35">
      <c r="A220" s="192"/>
      <c r="B220" s="11" t="s">
        <v>138</v>
      </c>
      <c r="C220" s="12">
        <v>3</v>
      </c>
      <c r="D220" s="16"/>
      <c r="E220" s="13">
        <v>0</v>
      </c>
    </row>
    <row r="221" spans="1:5" x14ac:dyDescent="0.35">
      <c r="A221" s="192"/>
      <c r="B221" s="11" t="s">
        <v>139</v>
      </c>
      <c r="C221" s="12">
        <v>99</v>
      </c>
      <c r="D221" s="12">
        <v>128</v>
      </c>
      <c r="E221" s="13">
        <v>-0.2265625</v>
      </c>
    </row>
    <row r="222" spans="1:5" x14ac:dyDescent="0.35">
      <c r="A222" s="192"/>
      <c r="B222" s="11" t="s">
        <v>166</v>
      </c>
      <c r="C222" s="12">
        <v>1</v>
      </c>
      <c r="D222" s="16"/>
      <c r="E222" s="13">
        <v>0</v>
      </c>
    </row>
    <row r="223" spans="1:5" x14ac:dyDescent="0.35">
      <c r="A223" s="192"/>
      <c r="B223" s="11" t="s">
        <v>141</v>
      </c>
      <c r="C223" s="12">
        <v>26</v>
      </c>
      <c r="D223" s="12">
        <v>49</v>
      </c>
      <c r="E223" s="13">
        <v>-0.469387755102041</v>
      </c>
    </row>
    <row r="224" spans="1:5" x14ac:dyDescent="0.35">
      <c r="A224" s="192"/>
      <c r="B224" s="11" t="s">
        <v>142</v>
      </c>
      <c r="C224" s="16"/>
      <c r="D224" s="16"/>
      <c r="E224" s="13">
        <v>0</v>
      </c>
    </row>
    <row r="225" spans="1:5" x14ac:dyDescent="0.35">
      <c r="A225" s="192"/>
      <c r="B225" s="11" t="s">
        <v>143</v>
      </c>
      <c r="C225" s="16"/>
      <c r="D225" s="16"/>
      <c r="E225" s="13">
        <v>0</v>
      </c>
    </row>
    <row r="226" spans="1:5" x14ac:dyDescent="0.35">
      <c r="A226" s="192"/>
      <c r="B226" s="11" t="s">
        <v>144</v>
      </c>
      <c r="C226" s="12">
        <v>15</v>
      </c>
      <c r="D226" s="16"/>
      <c r="E226" s="13">
        <v>0</v>
      </c>
    </row>
    <row r="227" spans="1:5" x14ac:dyDescent="0.35">
      <c r="A227" s="192"/>
      <c r="B227" s="11" t="s">
        <v>167</v>
      </c>
      <c r="C227" s="16"/>
      <c r="D227" s="16"/>
      <c r="E227" s="13">
        <v>0</v>
      </c>
    </row>
    <row r="228" spans="1:5" x14ac:dyDescent="0.35">
      <c r="A228" s="192"/>
      <c r="B228" s="11" t="s">
        <v>146</v>
      </c>
      <c r="C228" s="16"/>
      <c r="D228" s="16"/>
      <c r="E228" s="13">
        <v>0</v>
      </c>
    </row>
    <row r="229" spans="1:5" x14ac:dyDescent="0.35">
      <c r="A229" s="192"/>
      <c r="B229" s="11" t="s">
        <v>147</v>
      </c>
      <c r="C229" s="12">
        <v>48</v>
      </c>
      <c r="D229" s="16"/>
      <c r="E229" s="13">
        <v>0</v>
      </c>
    </row>
    <row r="230" spans="1:5" x14ac:dyDescent="0.35">
      <c r="A230" s="192"/>
      <c r="B230" s="11" t="s">
        <v>148</v>
      </c>
      <c r="C230" s="12">
        <v>2</v>
      </c>
      <c r="D230" s="16"/>
      <c r="E230" s="13">
        <v>0</v>
      </c>
    </row>
    <row r="231" spans="1:5" x14ac:dyDescent="0.35">
      <c r="A231" s="192"/>
      <c r="B231" s="11" t="s">
        <v>149</v>
      </c>
      <c r="C231" s="12">
        <v>1</v>
      </c>
      <c r="D231" s="16"/>
      <c r="E231" s="13">
        <v>0</v>
      </c>
    </row>
    <row r="232" spans="1:5" x14ac:dyDescent="0.35">
      <c r="A232" s="192"/>
      <c r="B232" s="11" t="s">
        <v>150</v>
      </c>
      <c r="C232" s="12">
        <v>1</v>
      </c>
      <c r="D232" s="16"/>
      <c r="E232" s="13">
        <v>0</v>
      </c>
    </row>
    <row r="233" spans="1:5" x14ac:dyDescent="0.35">
      <c r="A233" s="192"/>
      <c r="B233" s="11" t="s">
        <v>151</v>
      </c>
      <c r="C233" s="12">
        <v>40</v>
      </c>
      <c r="D233" s="12">
        <v>17</v>
      </c>
      <c r="E233" s="13">
        <v>1.3529411764705901</v>
      </c>
    </row>
    <row r="234" spans="1:5" x14ac:dyDescent="0.35">
      <c r="A234" s="192"/>
      <c r="B234" s="11" t="s">
        <v>152</v>
      </c>
      <c r="C234" s="16"/>
      <c r="D234" s="16"/>
      <c r="E234" s="13">
        <v>0</v>
      </c>
    </row>
    <row r="235" spans="1:5" x14ac:dyDescent="0.35">
      <c r="A235" s="192"/>
      <c r="B235" s="11" t="s">
        <v>153</v>
      </c>
      <c r="C235" s="16"/>
      <c r="D235" s="12">
        <v>1414</v>
      </c>
      <c r="E235" s="13">
        <v>0</v>
      </c>
    </row>
    <row r="236" spans="1:5" x14ac:dyDescent="0.35">
      <c r="A236" s="192"/>
      <c r="B236" s="11" t="s">
        <v>154</v>
      </c>
      <c r="C236" s="16"/>
      <c r="D236" s="16"/>
      <c r="E236" s="13">
        <v>0</v>
      </c>
    </row>
    <row r="237" spans="1:5" x14ac:dyDescent="0.35">
      <c r="A237" s="192"/>
      <c r="B237" s="11" t="s">
        <v>155</v>
      </c>
      <c r="C237" s="16"/>
      <c r="D237" s="12">
        <v>42</v>
      </c>
      <c r="E237" s="13">
        <v>0</v>
      </c>
    </row>
    <row r="238" spans="1:5" x14ac:dyDescent="0.35">
      <c r="A238" s="192"/>
      <c r="B238" s="11" t="s">
        <v>156</v>
      </c>
      <c r="C238" s="12">
        <v>14</v>
      </c>
      <c r="D238" s="12">
        <v>20</v>
      </c>
      <c r="E238" s="13">
        <v>-0.3</v>
      </c>
    </row>
    <row r="239" spans="1:5" x14ac:dyDescent="0.35">
      <c r="A239" s="192"/>
      <c r="B239" s="11" t="s">
        <v>157</v>
      </c>
      <c r="C239" s="12">
        <v>2</v>
      </c>
      <c r="D239" s="12">
        <v>3</v>
      </c>
      <c r="E239" s="13">
        <v>-0.33333333333333298</v>
      </c>
    </row>
    <row r="240" spans="1:5" x14ac:dyDescent="0.35">
      <c r="A240" s="192"/>
      <c r="B240" s="11" t="s">
        <v>158</v>
      </c>
      <c r="C240" s="16"/>
      <c r="D240" s="16"/>
      <c r="E240" s="13">
        <v>0</v>
      </c>
    </row>
    <row r="241" spans="1:5" x14ac:dyDescent="0.35">
      <c r="A241" s="192"/>
      <c r="B241" s="11" t="s">
        <v>159</v>
      </c>
      <c r="C241" s="16"/>
      <c r="D241" s="16"/>
      <c r="E241" s="13">
        <v>0</v>
      </c>
    </row>
    <row r="242" spans="1:5" x14ac:dyDescent="0.35">
      <c r="A242" s="193"/>
      <c r="B242" s="11" t="s">
        <v>160</v>
      </c>
      <c r="C242" s="16"/>
      <c r="D242" s="16"/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6"/>
      <c r="D246" s="12">
        <v>4</v>
      </c>
      <c r="E246" s="13">
        <v>0</v>
      </c>
    </row>
    <row r="247" spans="1:5" x14ac:dyDescent="0.35">
      <c r="A247" s="10" t="s">
        <v>170</v>
      </c>
      <c r="B247" s="15"/>
      <c r="C247" s="16"/>
      <c r="D247" s="12">
        <v>0</v>
      </c>
      <c r="E247" s="13">
        <v>0</v>
      </c>
    </row>
    <row r="248" spans="1:5" x14ac:dyDescent="0.35">
      <c r="A248" s="10" t="s">
        <v>171</v>
      </c>
      <c r="B248" s="15"/>
      <c r="C248" s="16"/>
      <c r="D248" s="12">
        <v>22</v>
      </c>
      <c r="E248" s="13">
        <v>0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125</v>
      </c>
      <c r="D252" s="12">
        <v>62</v>
      </c>
      <c r="E252" s="13">
        <v>1.0161290322580601</v>
      </c>
    </row>
    <row r="253" spans="1:5" x14ac:dyDescent="0.35">
      <c r="A253" s="191" t="s">
        <v>174</v>
      </c>
      <c r="B253" s="11" t="s">
        <v>175</v>
      </c>
      <c r="C253" s="12">
        <v>13</v>
      </c>
      <c r="D253" s="16"/>
      <c r="E253" s="13">
        <v>0</v>
      </c>
    </row>
    <row r="254" spans="1:5" x14ac:dyDescent="0.35">
      <c r="A254" s="192"/>
      <c r="B254" s="11" t="s">
        <v>176</v>
      </c>
      <c r="C254" s="16"/>
      <c r="D254" s="16"/>
      <c r="E254" s="13">
        <v>0</v>
      </c>
    </row>
    <row r="255" spans="1:5" x14ac:dyDescent="0.35">
      <c r="A255" s="193"/>
      <c r="B255" s="11" t="s">
        <v>177</v>
      </c>
      <c r="C255" s="12">
        <v>1</v>
      </c>
      <c r="D255" s="12">
        <v>2</v>
      </c>
      <c r="E255" s="13">
        <v>-0.5</v>
      </c>
    </row>
    <row r="256" spans="1:5" x14ac:dyDescent="0.35">
      <c r="A256" s="10" t="s">
        <v>178</v>
      </c>
      <c r="B256" s="15"/>
      <c r="C256" s="16"/>
      <c r="D256" s="12">
        <v>8</v>
      </c>
      <c r="E256" s="13">
        <v>0</v>
      </c>
    </row>
    <row r="257" spans="1:5" x14ac:dyDescent="0.35">
      <c r="A257" s="10" t="s">
        <v>179</v>
      </c>
      <c r="B257" s="15"/>
      <c r="C257" s="16"/>
      <c r="D257" s="16"/>
      <c r="E257" s="13">
        <v>0</v>
      </c>
    </row>
    <row r="258" spans="1:5" x14ac:dyDescent="0.35">
      <c r="A258" s="10" t="s">
        <v>111</v>
      </c>
      <c r="B258" s="15"/>
      <c r="C258" s="12">
        <v>376</v>
      </c>
      <c r="D258" s="12">
        <v>178</v>
      </c>
      <c r="E258" s="13">
        <v>1.1123595505618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26</v>
      </c>
      <c r="D262" s="12">
        <v>21</v>
      </c>
      <c r="E262" s="13">
        <v>0.238095238095238</v>
      </c>
    </row>
    <row r="263" spans="1:5" x14ac:dyDescent="0.35">
      <c r="A263" s="191" t="s">
        <v>69</v>
      </c>
      <c r="B263" s="11" t="s">
        <v>182</v>
      </c>
      <c r="C263" s="12">
        <v>39</v>
      </c>
      <c r="D263" s="12">
        <v>0</v>
      </c>
      <c r="E263" s="13">
        <v>0</v>
      </c>
    </row>
    <row r="264" spans="1:5" x14ac:dyDescent="0.35">
      <c r="A264" s="193"/>
      <c r="B264" s="11" t="s">
        <v>111</v>
      </c>
      <c r="C264" s="16"/>
      <c r="D264" s="12">
        <v>0</v>
      </c>
      <c r="E264" s="13">
        <v>0</v>
      </c>
    </row>
    <row r="265" spans="1:5" x14ac:dyDescent="0.35">
      <c r="A265" s="10" t="s">
        <v>183</v>
      </c>
      <c r="B265" s="15"/>
      <c r="C265" s="16"/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2</v>
      </c>
      <c r="D266" s="12">
        <v>3</v>
      </c>
      <c r="E266" s="13">
        <v>-0.33333333333333298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1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35">
      <c r="A272" s="193"/>
      <c r="B272" s="11" t="s">
        <v>189</v>
      </c>
      <c r="C272" s="12">
        <v>61</v>
      </c>
      <c r="D272" s="12">
        <v>48</v>
      </c>
      <c r="E272" s="13">
        <v>0.27083333333333298</v>
      </c>
    </row>
    <row r="273" spans="1:5" x14ac:dyDescent="0.35">
      <c r="A273" s="10" t="s">
        <v>190</v>
      </c>
      <c r="B273" s="15"/>
      <c r="C273" s="12">
        <v>81</v>
      </c>
      <c r="D273" s="12">
        <v>35</v>
      </c>
      <c r="E273" s="13">
        <v>1.3142857142857101</v>
      </c>
    </row>
    <row r="274" spans="1:5" x14ac:dyDescent="0.3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3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3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8" t="s">
        <v>198</v>
      </c>
      <c r="B283" s="11" t="s">
        <v>199</v>
      </c>
      <c r="C283" s="16"/>
      <c r="D283" s="16"/>
      <c r="E283" s="21"/>
    </row>
    <row r="284" spans="1:5" x14ac:dyDescent="0.35">
      <c r="A284" s="189"/>
      <c r="B284" s="11" t="s">
        <v>200</v>
      </c>
      <c r="C284" s="12">
        <v>449</v>
      </c>
      <c r="D284" s="12">
        <v>520</v>
      </c>
      <c r="E284" s="22">
        <v>0</v>
      </c>
    </row>
    <row r="285" spans="1:5" x14ac:dyDescent="0.35">
      <c r="A285" s="190"/>
      <c r="B285" s="11" t="s">
        <v>201</v>
      </c>
      <c r="C285" s="12">
        <v>5</v>
      </c>
      <c r="D285" s="12">
        <v>8</v>
      </c>
      <c r="E285" s="22">
        <v>0</v>
      </c>
    </row>
    <row r="286" spans="1:5" x14ac:dyDescent="0.35">
      <c r="A286" s="188" t="s">
        <v>202</v>
      </c>
      <c r="B286" s="11" t="s">
        <v>203</v>
      </c>
      <c r="C286" s="16"/>
      <c r="D286" s="16"/>
      <c r="E286" s="21"/>
    </row>
    <row r="287" spans="1:5" x14ac:dyDescent="0.35">
      <c r="A287" s="189"/>
      <c r="B287" s="11" t="s">
        <v>204</v>
      </c>
      <c r="C287" s="12">
        <v>1</v>
      </c>
      <c r="D287" s="12">
        <v>1</v>
      </c>
      <c r="E287" s="22">
        <v>0</v>
      </c>
    </row>
    <row r="288" spans="1:5" x14ac:dyDescent="0.35">
      <c r="A288" s="190"/>
      <c r="B288" s="11" t="s">
        <v>205</v>
      </c>
      <c r="C288" s="16"/>
      <c r="D288" s="12">
        <v>0</v>
      </c>
      <c r="E288" s="22">
        <v>0</v>
      </c>
    </row>
    <row r="289" spans="1:5" x14ac:dyDescent="0.35">
      <c r="A289" s="20" t="s">
        <v>206</v>
      </c>
      <c r="B289" s="11" t="s">
        <v>207</v>
      </c>
      <c r="C289" s="12">
        <v>16</v>
      </c>
      <c r="D289" s="12">
        <v>16</v>
      </c>
      <c r="E289" s="22">
        <v>30</v>
      </c>
    </row>
    <row r="290" spans="1:5" x14ac:dyDescent="0.35">
      <c r="A290" s="188" t="s">
        <v>208</v>
      </c>
      <c r="B290" s="11" t="s">
        <v>209</v>
      </c>
      <c r="C290" s="16"/>
      <c r="D290" s="16"/>
      <c r="E290" s="21"/>
    </row>
    <row r="291" spans="1:5" x14ac:dyDescent="0.35">
      <c r="A291" s="189"/>
      <c r="B291" s="11" t="s">
        <v>210</v>
      </c>
      <c r="C291" s="16"/>
      <c r="D291" s="16"/>
      <c r="E291" s="21"/>
    </row>
    <row r="292" spans="1:5" x14ac:dyDescent="0.35">
      <c r="A292" s="190"/>
      <c r="B292" s="11" t="s">
        <v>211</v>
      </c>
      <c r="C292" s="12">
        <v>17</v>
      </c>
      <c r="D292" s="12">
        <v>17</v>
      </c>
      <c r="E292" s="22">
        <v>0</v>
      </c>
    </row>
    <row r="293" spans="1:5" x14ac:dyDescent="0.35">
      <c r="A293" s="20" t="s">
        <v>212</v>
      </c>
      <c r="B293" s="11" t="s">
        <v>213</v>
      </c>
      <c r="C293" s="16"/>
      <c r="D293" s="16"/>
      <c r="E293" s="21"/>
    </row>
    <row r="294" spans="1:5" x14ac:dyDescent="0.35">
      <c r="A294" s="188" t="s">
        <v>214</v>
      </c>
      <c r="B294" s="11" t="s">
        <v>205</v>
      </c>
      <c r="C294" s="16"/>
      <c r="D294" s="16"/>
      <c r="E294" s="21"/>
    </row>
    <row r="295" spans="1:5" x14ac:dyDescent="0.35">
      <c r="A295" s="189"/>
      <c r="B295" s="11" t="s">
        <v>215</v>
      </c>
      <c r="C295" s="12">
        <v>22</v>
      </c>
      <c r="D295" s="12">
        <v>22</v>
      </c>
      <c r="E295" s="22">
        <v>22</v>
      </c>
    </row>
    <row r="296" spans="1:5" x14ac:dyDescent="0.35">
      <c r="A296" s="190"/>
      <c r="B296" s="11" t="s">
        <v>216</v>
      </c>
      <c r="C296" s="16"/>
      <c r="D296" s="16"/>
      <c r="E296" s="21"/>
    </row>
    <row r="297" spans="1:5" x14ac:dyDescent="0.35">
      <c r="A297" s="188" t="s">
        <v>217</v>
      </c>
      <c r="B297" s="11" t="s">
        <v>218</v>
      </c>
      <c r="C297" s="12">
        <v>3</v>
      </c>
      <c r="D297" s="12">
        <v>3</v>
      </c>
      <c r="E297" s="22">
        <v>3</v>
      </c>
    </row>
    <row r="298" spans="1:5" x14ac:dyDescent="0.35">
      <c r="A298" s="189"/>
      <c r="B298" s="11" t="s">
        <v>219</v>
      </c>
      <c r="C298" s="16"/>
      <c r="D298" s="16"/>
      <c r="E298" s="21"/>
    </row>
    <row r="299" spans="1:5" x14ac:dyDescent="0.35">
      <c r="A299" s="189"/>
      <c r="B299" s="11" t="s">
        <v>220</v>
      </c>
      <c r="C299" s="12">
        <v>204</v>
      </c>
      <c r="D299" s="12">
        <v>295</v>
      </c>
      <c r="E299" s="22">
        <v>204</v>
      </c>
    </row>
    <row r="300" spans="1:5" x14ac:dyDescent="0.35">
      <c r="A300" s="189"/>
      <c r="B300" s="11" t="s">
        <v>221</v>
      </c>
      <c r="C300" s="12">
        <v>224</v>
      </c>
      <c r="D300" s="12">
        <v>306</v>
      </c>
      <c r="E300" s="22">
        <v>0</v>
      </c>
    </row>
    <row r="301" spans="1:5" x14ac:dyDescent="0.35">
      <c r="A301" s="189"/>
      <c r="B301" s="11" t="s">
        <v>222</v>
      </c>
      <c r="C301" s="12">
        <v>125</v>
      </c>
      <c r="D301" s="12">
        <v>0</v>
      </c>
      <c r="E301" s="22">
        <v>125</v>
      </c>
    </row>
    <row r="302" spans="1:5" x14ac:dyDescent="0.35">
      <c r="A302" s="189"/>
      <c r="B302" s="11" t="s">
        <v>223</v>
      </c>
      <c r="C302" s="12">
        <v>182</v>
      </c>
      <c r="D302" s="12">
        <v>182</v>
      </c>
      <c r="E302" s="22">
        <v>182</v>
      </c>
    </row>
    <row r="303" spans="1:5" x14ac:dyDescent="0.35">
      <c r="A303" s="189"/>
      <c r="B303" s="11" t="s">
        <v>224</v>
      </c>
      <c r="C303" s="12">
        <v>43</v>
      </c>
      <c r="D303" s="12">
        <v>43</v>
      </c>
      <c r="E303" s="22">
        <v>0</v>
      </c>
    </row>
    <row r="304" spans="1:5" x14ac:dyDescent="0.35">
      <c r="A304" s="189"/>
      <c r="B304" s="11" t="s">
        <v>225</v>
      </c>
      <c r="C304" s="12">
        <v>0</v>
      </c>
      <c r="D304" s="12">
        <v>0</v>
      </c>
      <c r="E304" s="22">
        <v>0</v>
      </c>
    </row>
    <row r="305" spans="1:5" x14ac:dyDescent="0.35">
      <c r="A305" s="189"/>
      <c r="B305" s="11" t="s">
        <v>226</v>
      </c>
      <c r="C305" s="12">
        <v>242</v>
      </c>
      <c r="D305" s="12">
        <v>0</v>
      </c>
      <c r="E305" s="22">
        <v>242</v>
      </c>
    </row>
    <row r="306" spans="1:5" x14ac:dyDescent="0.35">
      <c r="A306" s="189"/>
      <c r="B306" s="11" t="s">
        <v>227</v>
      </c>
      <c r="C306" s="16"/>
      <c r="D306" s="16"/>
      <c r="E306" s="21"/>
    </row>
    <row r="307" spans="1:5" x14ac:dyDescent="0.35">
      <c r="A307" s="189"/>
      <c r="B307" s="11" t="s">
        <v>228</v>
      </c>
      <c r="C307" s="12">
        <v>1</v>
      </c>
      <c r="D307" s="12">
        <v>1</v>
      </c>
      <c r="E307" s="22">
        <v>0</v>
      </c>
    </row>
    <row r="308" spans="1:5" x14ac:dyDescent="0.35">
      <c r="A308" s="189"/>
      <c r="B308" s="11" t="s">
        <v>229</v>
      </c>
      <c r="C308" s="12">
        <v>297</v>
      </c>
      <c r="D308" s="12">
        <v>297</v>
      </c>
      <c r="E308" s="22">
        <v>297</v>
      </c>
    </row>
    <row r="309" spans="1:5" x14ac:dyDescent="0.35">
      <c r="A309" s="189"/>
      <c r="B309" s="11" t="s">
        <v>230</v>
      </c>
      <c r="C309" s="12">
        <v>167</v>
      </c>
      <c r="D309" s="12">
        <v>167</v>
      </c>
      <c r="E309" s="22">
        <v>0</v>
      </c>
    </row>
    <row r="310" spans="1:5" x14ac:dyDescent="0.35">
      <c r="A310" s="189"/>
      <c r="B310" s="11" t="s">
        <v>231</v>
      </c>
      <c r="C310" s="12">
        <v>6</v>
      </c>
      <c r="D310" s="12">
        <v>6</v>
      </c>
      <c r="E310" s="22">
        <v>6</v>
      </c>
    </row>
    <row r="311" spans="1:5" x14ac:dyDescent="0.35">
      <c r="A311" s="190"/>
      <c r="B311" s="11" t="s">
        <v>232</v>
      </c>
      <c r="C311" s="12">
        <v>7</v>
      </c>
      <c r="D311" s="12">
        <v>7</v>
      </c>
      <c r="E311" s="22">
        <v>0</v>
      </c>
    </row>
    <row r="312" spans="1:5" x14ac:dyDescent="0.35">
      <c r="A312" s="188" t="s">
        <v>233</v>
      </c>
      <c r="B312" s="11" t="s">
        <v>234</v>
      </c>
      <c r="C312" s="16"/>
      <c r="D312" s="16"/>
      <c r="E312" s="21"/>
    </row>
    <row r="313" spans="1:5" x14ac:dyDescent="0.35">
      <c r="A313" s="189"/>
      <c r="B313" s="11" t="s">
        <v>235</v>
      </c>
      <c r="C313" s="12">
        <v>0</v>
      </c>
      <c r="D313" s="12">
        <v>0</v>
      </c>
      <c r="E313" s="22">
        <v>0</v>
      </c>
    </row>
    <row r="314" spans="1:5" x14ac:dyDescent="0.35">
      <c r="A314" s="189"/>
      <c r="B314" s="11" t="s">
        <v>236</v>
      </c>
      <c r="C314" s="12">
        <v>0</v>
      </c>
      <c r="D314" s="12">
        <v>0</v>
      </c>
      <c r="E314" s="22">
        <v>0</v>
      </c>
    </row>
    <row r="315" spans="1:5" x14ac:dyDescent="0.35">
      <c r="A315" s="189"/>
      <c r="B315" s="11" t="s">
        <v>237</v>
      </c>
      <c r="C315" s="12">
        <v>0</v>
      </c>
      <c r="D315" s="12">
        <v>0</v>
      </c>
      <c r="E315" s="22">
        <v>0</v>
      </c>
    </row>
    <row r="316" spans="1:5" x14ac:dyDescent="0.35">
      <c r="A316" s="189"/>
      <c r="B316" s="11" t="s">
        <v>238</v>
      </c>
      <c r="C316" s="12">
        <v>14</v>
      </c>
      <c r="D316" s="12">
        <v>14</v>
      </c>
      <c r="E316" s="22">
        <v>0</v>
      </c>
    </row>
    <row r="317" spans="1:5" x14ac:dyDescent="0.35">
      <c r="A317" s="189"/>
      <c r="B317" s="11" t="s">
        <v>239</v>
      </c>
      <c r="C317" s="16"/>
      <c r="D317" s="16"/>
      <c r="E317" s="21"/>
    </row>
    <row r="318" spans="1:5" x14ac:dyDescent="0.35">
      <c r="A318" s="189"/>
      <c r="B318" s="11" t="s">
        <v>240</v>
      </c>
      <c r="C318" s="16"/>
      <c r="D318" s="16"/>
      <c r="E318" s="21"/>
    </row>
    <row r="319" spans="1:5" x14ac:dyDescent="0.35">
      <c r="A319" s="189"/>
      <c r="B319" s="11" t="s">
        <v>241</v>
      </c>
      <c r="C319" s="12">
        <v>21</v>
      </c>
      <c r="D319" s="12">
        <v>21</v>
      </c>
      <c r="E319" s="22">
        <v>3</v>
      </c>
    </row>
    <row r="320" spans="1:5" x14ac:dyDescent="0.35">
      <c r="A320" s="189"/>
      <c r="B320" s="11" t="s">
        <v>242</v>
      </c>
      <c r="C320" s="12">
        <v>0</v>
      </c>
      <c r="D320" s="12">
        <v>0</v>
      </c>
      <c r="E320" s="22">
        <v>0</v>
      </c>
    </row>
    <row r="321" spans="1:5" x14ac:dyDescent="0.35">
      <c r="A321" s="189"/>
      <c r="B321" s="11" t="s">
        <v>243</v>
      </c>
      <c r="C321" s="12">
        <v>0</v>
      </c>
      <c r="D321" s="12">
        <v>0</v>
      </c>
      <c r="E321" s="22">
        <v>0</v>
      </c>
    </row>
    <row r="322" spans="1:5" x14ac:dyDescent="0.35">
      <c r="A322" s="189"/>
      <c r="B322" s="11" t="s">
        <v>244</v>
      </c>
      <c r="C322" s="12">
        <v>20</v>
      </c>
      <c r="D322" s="12">
        <v>20</v>
      </c>
      <c r="E322" s="22">
        <v>20</v>
      </c>
    </row>
    <row r="323" spans="1:5" x14ac:dyDescent="0.35">
      <c r="A323" s="189"/>
      <c r="B323" s="11" t="s">
        <v>245</v>
      </c>
      <c r="C323" s="16"/>
      <c r="D323" s="16"/>
      <c r="E323" s="21"/>
    </row>
    <row r="324" spans="1:5" x14ac:dyDescent="0.35">
      <c r="A324" s="189"/>
      <c r="B324" s="11" t="s">
        <v>246</v>
      </c>
      <c r="C324" s="16"/>
      <c r="D324" s="16"/>
      <c r="E324" s="21"/>
    </row>
    <row r="325" spans="1:5" x14ac:dyDescent="0.35">
      <c r="A325" s="189"/>
      <c r="B325" s="11" t="s">
        <v>247</v>
      </c>
      <c r="C325" s="12">
        <v>2</v>
      </c>
      <c r="D325" s="12">
        <v>2</v>
      </c>
      <c r="E325" s="22">
        <v>0</v>
      </c>
    </row>
    <row r="326" spans="1:5" x14ac:dyDescent="0.35">
      <c r="A326" s="189"/>
      <c r="B326" s="11" t="s">
        <v>248</v>
      </c>
      <c r="C326" s="16"/>
      <c r="D326" s="16"/>
      <c r="E326" s="21"/>
    </row>
    <row r="327" spans="1:5" x14ac:dyDescent="0.35">
      <c r="A327" s="189"/>
      <c r="B327" s="11" t="s">
        <v>249</v>
      </c>
      <c r="C327" s="16"/>
      <c r="D327" s="16"/>
      <c r="E327" s="21"/>
    </row>
    <row r="328" spans="1:5" x14ac:dyDescent="0.35">
      <c r="A328" s="189"/>
      <c r="B328" s="11" t="s">
        <v>250</v>
      </c>
      <c r="C328" s="16"/>
      <c r="D328" s="16"/>
      <c r="E328" s="21"/>
    </row>
    <row r="329" spans="1:5" x14ac:dyDescent="0.35">
      <c r="A329" s="189"/>
      <c r="B329" s="11" t="s">
        <v>251</v>
      </c>
      <c r="C329" s="16"/>
      <c r="D329" s="16"/>
      <c r="E329" s="21"/>
    </row>
    <row r="330" spans="1:5" x14ac:dyDescent="0.35">
      <c r="A330" s="189"/>
      <c r="B330" s="11" t="s">
        <v>252</v>
      </c>
      <c r="C330" s="12">
        <v>10</v>
      </c>
      <c r="D330" s="12">
        <v>0</v>
      </c>
      <c r="E330" s="22">
        <v>10</v>
      </c>
    </row>
    <row r="331" spans="1:5" x14ac:dyDescent="0.35">
      <c r="A331" s="189"/>
      <c r="B331" s="11" t="s">
        <v>253</v>
      </c>
      <c r="C331" s="16"/>
      <c r="D331" s="16"/>
      <c r="E331" s="21"/>
    </row>
    <row r="332" spans="1:5" x14ac:dyDescent="0.35">
      <c r="A332" s="189"/>
      <c r="B332" s="11" t="s">
        <v>254</v>
      </c>
      <c r="C332" s="16"/>
      <c r="D332" s="16"/>
      <c r="E332" s="21"/>
    </row>
    <row r="333" spans="1:5" x14ac:dyDescent="0.35">
      <c r="A333" s="189"/>
      <c r="B333" s="11" t="s">
        <v>255</v>
      </c>
      <c r="C333" s="12">
        <v>0</v>
      </c>
      <c r="D333" s="12">
        <v>0</v>
      </c>
      <c r="E333" s="22">
        <v>0</v>
      </c>
    </row>
    <row r="334" spans="1:5" x14ac:dyDescent="0.35">
      <c r="A334" s="189"/>
      <c r="B334" s="11" t="s">
        <v>256</v>
      </c>
      <c r="C334" s="12">
        <v>5</v>
      </c>
      <c r="D334" s="12">
        <v>5</v>
      </c>
      <c r="E334" s="21"/>
    </row>
    <row r="335" spans="1:5" x14ac:dyDescent="0.35">
      <c r="A335" s="189"/>
      <c r="B335" s="11" t="s">
        <v>257</v>
      </c>
      <c r="C335" s="12">
        <v>16</v>
      </c>
      <c r="D335" s="12">
        <v>16</v>
      </c>
      <c r="E335" s="22">
        <v>16</v>
      </c>
    </row>
    <row r="336" spans="1:5" x14ac:dyDescent="0.35">
      <c r="A336" s="189"/>
      <c r="B336" s="11" t="s">
        <v>258</v>
      </c>
      <c r="C336" s="12">
        <v>62</v>
      </c>
      <c r="D336" s="12">
        <v>0</v>
      </c>
      <c r="E336" s="22">
        <v>62</v>
      </c>
    </row>
    <row r="337" spans="1:5" x14ac:dyDescent="0.35">
      <c r="A337" s="189"/>
      <c r="B337" s="11" t="s">
        <v>259</v>
      </c>
      <c r="C337" s="16"/>
      <c r="D337" s="16"/>
      <c r="E337" s="21"/>
    </row>
    <row r="338" spans="1:5" x14ac:dyDescent="0.35">
      <c r="A338" s="189"/>
      <c r="B338" s="11" t="s">
        <v>260</v>
      </c>
      <c r="C338" s="12">
        <v>2</v>
      </c>
      <c r="D338" s="12">
        <v>2</v>
      </c>
      <c r="E338" s="22">
        <v>2</v>
      </c>
    </row>
    <row r="339" spans="1:5" x14ac:dyDescent="0.35">
      <c r="A339" s="189"/>
      <c r="B339" s="11" t="s">
        <v>261</v>
      </c>
      <c r="C339" s="16"/>
      <c r="D339" s="16"/>
      <c r="E339" s="21"/>
    </row>
    <row r="340" spans="1:5" x14ac:dyDescent="0.35">
      <c r="A340" s="189"/>
      <c r="B340" s="11" t="s">
        <v>262</v>
      </c>
      <c r="C340" s="12">
        <v>0</v>
      </c>
      <c r="D340" s="12">
        <v>0</v>
      </c>
      <c r="E340" s="22">
        <v>0</v>
      </c>
    </row>
    <row r="341" spans="1:5" x14ac:dyDescent="0.35">
      <c r="A341" s="189"/>
      <c r="B341" s="11" t="s">
        <v>263</v>
      </c>
      <c r="C341" s="12">
        <v>5</v>
      </c>
      <c r="D341" s="12">
        <v>5</v>
      </c>
      <c r="E341" s="22">
        <v>0</v>
      </c>
    </row>
    <row r="342" spans="1:5" x14ac:dyDescent="0.35">
      <c r="A342" s="189"/>
      <c r="B342" s="11" t="s">
        <v>264</v>
      </c>
      <c r="C342" s="12">
        <v>1</v>
      </c>
      <c r="D342" s="12">
        <v>1</v>
      </c>
      <c r="E342" s="22">
        <v>0</v>
      </c>
    </row>
    <row r="343" spans="1:5" x14ac:dyDescent="0.35">
      <c r="A343" s="189"/>
      <c r="B343" s="11" t="s">
        <v>265</v>
      </c>
      <c r="C343" s="12">
        <v>0</v>
      </c>
      <c r="D343" s="12">
        <v>0</v>
      </c>
      <c r="E343" s="22">
        <v>0</v>
      </c>
    </row>
    <row r="344" spans="1:5" x14ac:dyDescent="0.35">
      <c r="A344" s="190"/>
      <c r="B344" s="11" t="s">
        <v>266</v>
      </c>
      <c r="C344" s="12">
        <v>5</v>
      </c>
      <c r="D344" s="12">
        <v>5</v>
      </c>
      <c r="E344" s="22">
        <v>0</v>
      </c>
    </row>
    <row r="345" spans="1:5" x14ac:dyDescent="0.35">
      <c r="A345" s="188" t="s">
        <v>267</v>
      </c>
      <c r="B345" s="11" t="s">
        <v>268</v>
      </c>
      <c r="C345" s="12">
        <v>0</v>
      </c>
      <c r="D345" s="12">
        <v>0</v>
      </c>
      <c r="E345" s="22">
        <v>0</v>
      </c>
    </row>
    <row r="346" spans="1:5" x14ac:dyDescent="0.35">
      <c r="A346" s="189"/>
      <c r="B346" s="11" t="s">
        <v>269</v>
      </c>
      <c r="C346" s="12">
        <v>1</v>
      </c>
      <c r="D346" s="12">
        <v>0</v>
      </c>
      <c r="E346" s="22">
        <v>1</v>
      </c>
    </row>
    <row r="347" spans="1:5" x14ac:dyDescent="0.35">
      <c r="A347" s="189"/>
      <c r="B347" s="11" t="s">
        <v>270</v>
      </c>
      <c r="C347" s="12">
        <v>0</v>
      </c>
      <c r="D347" s="12">
        <v>0</v>
      </c>
      <c r="E347" s="22">
        <v>0</v>
      </c>
    </row>
    <row r="348" spans="1:5" x14ac:dyDescent="0.35">
      <c r="A348" s="189"/>
      <c r="B348" s="11" t="s">
        <v>271</v>
      </c>
      <c r="C348" s="16"/>
      <c r="D348" s="16"/>
      <c r="E348" s="21"/>
    </row>
    <row r="349" spans="1:5" x14ac:dyDescent="0.35">
      <c r="A349" s="189"/>
      <c r="B349" s="11" t="s">
        <v>272</v>
      </c>
      <c r="C349" s="16"/>
      <c r="D349" s="16"/>
      <c r="E349" s="21"/>
    </row>
    <row r="350" spans="1:5" x14ac:dyDescent="0.35">
      <c r="A350" s="189"/>
      <c r="B350" s="11" t="s">
        <v>273</v>
      </c>
      <c r="C350" s="12">
        <v>2</v>
      </c>
      <c r="D350" s="12">
        <v>0</v>
      </c>
      <c r="E350" s="22">
        <v>2</v>
      </c>
    </row>
    <row r="351" spans="1:5" x14ac:dyDescent="0.35">
      <c r="A351" s="189"/>
      <c r="B351" s="11" t="s">
        <v>274</v>
      </c>
      <c r="C351" s="16"/>
      <c r="D351" s="16"/>
      <c r="E351" s="21"/>
    </row>
    <row r="352" spans="1:5" x14ac:dyDescent="0.35">
      <c r="A352" s="189"/>
      <c r="B352" s="11" t="s">
        <v>275</v>
      </c>
      <c r="C352" s="16"/>
      <c r="D352" s="16"/>
      <c r="E352" s="21"/>
    </row>
    <row r="353" spans="1:5" x14ac:dyDescent="0.35">
      <c r="A353" s="189"/>
      <c r="B353" s="11" t="s">
        <v>276</v>
      </c>
      <c r="C353" s="12">
        <v>1</v>
      </c>
      <c r="D353" s="12">
        <v>1</v>
      </c>
      <c r="E353" s="22">
        <v>0</v>
      </c>
    </row>
    <row r="354" spans="1:5" x14ac:dyDescent="0.35">
      <c r="A354" s="189"/>
      <c r="B354" s="11" t="s">
        <v>277</v>
      </c>
      <c r="C354" s="16"/>
      <c r="D354" s="16"/>
      <c r="E354" s="21"/>
    </row>
    <row r="355" spans="1:5" x14ac:dyDescent="0.35">
      <c r="A355" s="190"/>
      <c r="B355" s="11" t="s">
        <v>278</v>
      </c>
      <c r="C355" s="16"/>
      <c r="D355" s="16"/>
      <c r="E355" s="21"/>
    </row>
    <row r="356" spans="1:5" x14ac:dyDescent="0.35">
      <c r="A356" s="188" t="s">
        <v>279</v>
      </c>
      <c r="B356" s="11" t="s">
        <v>280</v>
      </c>
      <c r="C356" s="12">
        <v>4</v>
      </c>
      <c r="D356" s="12">
        <v>4</v>
      </c>
      <c r="E356" s="22">
        <v>0</v>
      </c>
    </row>
    <row r="357" spans="1:5" x14ac:dyDescent="0.35">
      <c r="A357" s="189"/>
      <c r="B357" s="11" t="s">
        <v>281</v>
      </c>
      <c r="C357" s="12">
        <v>0</v>
      </c>
      <c r="D357" s="12">
        <v>0</v>
      </c>
      <c r="E357" s="22">
        <v>0</v>
      </c>
    </row>
    <row r="358" spans="1:5" x14ac:dyDescent="0.35">
      <c r="A358" s="189"/>
      <c r="B358" s="11" t="s">
        <v>282</v>
      </c>
      <c r="C358" s="12">
        <v>0</v>
      </c>
      <c r="D358" s="12">
        <v>0</v>
      </c>
      <c r="E358" s="22">
        <v>0</v>
      </c>
    </row>
    <row r="359" spans="1:5" x14ac:dyDescent="0.35">
      <c r="A359" s="189"/>
      <c r="B359" s="11" t="s">
        <v>283</v>
      </c>
      <c r="C359" s="12">
        <v>2</v>
      </c>
      <c r="D359" s="12">
        <v>2</v>
      </c>
      <c r="E359" s="22">
        <v>0</v>
      </c>
    </row>
    <row r="360" spans="1:5" x14ac:dyDescent="0.35">
      <c r="A360" s="189"/>
      <c r="B360" s="11" t="s">
        <v>284</v>
      </c>
      <c r="C360" s="12">
        <v>0</v>
      </c>
      <c r="D360" s="12">
        <v>0</v>
      </c>
      <c r="E360" s="22">
        <v>0</v>
      </c>
    </row>
    <row r="361" spans="1:5" x14ac:dyDescent="0.35">
      <c r="A361" s="189"/>
      <c r="B361" s="11" t="s">
        <v>285</v>
      </c>
      <c r="C361" s="16"/>
      <c r="D361" s="16"/>
      <c r="E361" s="21"/>
    </row>
    <row r="362" spans="1:5" x14ac:dyDescent="0.35">
      <c r="A362" s="189"/>
      <c r="B362" s="11" t="s">
        <v>286</v>
      </c>
      <c r="C362" s="16"/>
      <c r="D362" s="16"/>
      <c r="E362" s="21"/>
    </row>
    <row r="363" spans="1:5" x14ac:dyDescent="0.35">
      <c r="A363" s="189"/>
      <c r="B363" s="11" t="s">
        <v>287</v>
      </c>
      <c r="C363" s="16"/>
      <c r="D363" s="16"/>
      <c r="E363" s="21"/>
    </row>
    <row r="364" spans="1:5" x14ac:dyDescent="0.35">
      <c r="A364" s="190"/>
      <c r="B364" s="11" t="s">
        <v>288</v>
      </c>
      <c r="C364" s="16"/>
      <c r="D364" s="16"/>
      <c r="E364" s="21"/>
    </row>
    <row r="365" spans="1:5" x14ac:dyDescent="0.35">
      <c r="A365" s="188" t="s">
        <v>289</v>
      </c>
      <c r="B365" s="11" t="s">
        <v>290</v>
      </c>
      <c r="C365" s="12">
        <v>0</v>
      </c>
      <c r="D365" s="12">
        <v>0</v>
      </c>
      <c r="E365" s="22">
        <v>0</v>
      </c>
    </row>
    <row r="366" spans="1:5" x14ac:dyDescent="0.35">
      <c r="A366" s="189"/>
      <c r="B366" s="11" t="s">
        <v>291</v>
      </c>
      <c r="C366" s="12">
        <v>0</v>
      </c>
      <c r="D366" s="12">
        <v>0</v>
      </c>
      <c r="E366" s="22">
        <v>0</v>
      </c>
    </row>
    <row r="367" spans="1:5" x14ac:dyDescent="0.35">
      <c r="A367" s="189"/>
      <c r="B367" s="11" t="s">
        <v>292</v>
      </c>
      <c r="C367" s="12">
        <v>0</v>
      </c>
      <c r="D367" s="12">
        <v>0</v>
      </c>
      <c r="E367" s="22">
        <v>0</v>
      </c>
    </row>
    <row r="368" spans="1:5" x14ac:dyDescent="0.35">
      <c r="A368" s="189"/>
      <c r="B368" s="11" t="s">
        <v>293</v>
      </c>
      <c r="C368" s="12">
        <v>0</v>
      </c>
      <c r="D368" s="12">
        <v>0</v>
      </c>
      <c r="E368" s="22">
        <v>0</v>
      </c>
    </row>
    <row r="369" spans="1:5" x14ac:dyDescent="0.35">
      <c r="A369" s="189"/>
      <c r="B369" s="11" t="s">
        <v>209</v>
      </c>
      <c r="C369" s="16"/>
      <c r="D369" s="16"/>
      <c r="E369" s="21"/>
    </row>
    <row r="370" spans="1:5" x14ac:dyDescent="0.35">
      <c r="A370" s="189"/>
      <c r="B370" s="11" t="s">
        <v>294</v>
      </c>
      <c r="C370" s="12">
        <v>0</v>
      </c>
      <c r="D370" s="12">
        <v>0</v>
      </c>
      <c r="E370" s="22">
        <v>0</v>
      </c>
    </row>
    <row r="371" spans="1:5" x14ac:dyDescent="0.35">
      <c r="A371" s="189"/>
      <c r="B371" s="11" t="s">
        <v>295</v>
      </c>
      <c r="C371" s="16"/>
      <c r="D371" s="16"/>
      <c r="E371" s="21"/>
    </row>
    <row r="372" spans="1:5" x14ac:dyDescent="0.35">
      <c r="A372" s="189"/>
      <c r="B372" s="11" t="s">
        <v>296</v>
      </c>
      <c r="C372" s="12">
        <v>9</v>
      </c>
      <c r="D372" s="12">
        <v>9</v>
      </c>
      <c r="E372" s="22">
        <v>0</v>
      </c>
    </row>
    <row r="373" spans="1:5" x14ac:dyDescent="0.35">
      <c r="A373" s="189"/>
      <c r="B373" s="11" t="s">
        <v>297</v>
      </c>
      <c r="C373" s="16"/>
      <c r="D373" s="16"/>
      <c r="E373" s="21"/>
    </row>
    <row r="374" spans="1:5" x14ac:dyDescent="0.35">
      <c r="A374" s="189"/>
      <c r="B374" s="11" t="s">
        <v>298</v>
      </c>
      <c r="C374" s="16"/>
      <c r="D374" s="16"/>
      <c r="E374" s="21"/>
    </row>
    <row r="375" spans="1:5" x14ac:dyDescent="0.35">
      <c r="A375" s="189"/>
      <c r="B375" s="11" t="s">
        <v>299</v>
      </c>
      <c r="C375" s="16"/>
      <c r="D375" s="16"/>
      <c r="E375" s="21"/>
    </row>
    <row r="376" spans="1:5" x14ac:dyDescent="0.35">
      <c r="A376" s="189"/>
      <c r="B376" s="11" t="s">
        <v>300</v>
      </c>
      <c r="C376" s="16"/>
      <c r="D376" s="16"/>
      <c r="E376" s="21"/>
    </row>
    <row r="377" spans="1:5" x14ac:dyDescent="0.35">
      <c r="A377" s="190"/>
      <c r="B377" s="11" t="s">
        <v>301</v>
      </c>
      <c r="C377" s="16"/>
      <c r="D377" s="16"/>
      <c r="E377" s="21"/>
    </row>
  </sheetData>
  <sheetProtection algorithmName="SHA-512" hashValue="kdb7kIfs2bR0NtnIevPdrNC2wTsrXsbZmKuVUmtNJylhMEG0lUMI1GULQtxsCf0gzWYRwUveMp63CNmsRG7WsQ==" saltValue="RTXQnvRIOPMLuFxT7yBLo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50AD-FC36-4512-9892-EB3F79EF1933}">
  <sheetPr codeName="Hoja26"/>
  <dimension ref="A1:Z25"/>
  <sheetViews>
    <sheetView showGridLines="0" showRowColHeaders="0" workbookViewId="0">
      <selection activeCell="E31" sqref="E31"/>
    </sheetView>
  </sheetViews>
  <sheetFormatPr baseColWidth="10" defaultColWidth="11.453125" defaultRowHeight="13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4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4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4.453125" style="133" customWidth="1"/>
    <col min="26" max="26" width="2.54296875" style="133" customWidth="1"/>
    <col min="27" max="16384" width="11.453125" style="100"/>
  </cols>
  <sheetData>
    <row r="1" spans="1:26" x14ac:dyDescent="0.25">
      <c r="A1" s="132"/>
      <c r="C1" s="236" t="s">
        <v>1838</v>
      </c>
      <c r="D1" s="236"/>
      <c r="E1" s="236"/>
      <c r="F1" s="132"/>
      <c r="H1" s="178"/>
      <c r="I1" s="178"/>
      <c r="J1" s="178"/>
      <c r="K1" s="132"/>
      <c r="P1" s="132"/>
      <c r="U1" s="132"/>
      <c r="Z1" s="132"/>
    </row>
    <row r="2" spans="1:26" s="102" customFormat="1" ht="11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3" customHeight="1" x14ac:dyDescent="0.25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1.5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W0iBmcyQKOQ82xPZKYBVgPhygzUfHtdlJE+oiBFt5/wbWF1h14wd8+mnzabdIFLaAnbR9PJDhr7i24RZr9u3pQ==" saltValue="UROosS1BFSTkLvN2o1nD3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813D-2A0B-40A9-BF28-902954C0B79A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4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4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4.453125" style="133" customWidth="1"/>
    <col min="26" max="26" width="2.54296875" style="133" customWidth="1"/>
    <col min="27" max="27" width="7.81640625" style="133" customWidth="1"/>
    <col min="28" max="29" width="11.453125" style="133"/>
    <col min="30" max="30" width="54.453125" style="133" customWidth="1"/>
    <col min="31" max="31" width="2.54296875" style="133" customWidth="1"/>
    <col min="32" max="32" width="7.81640625" style="133" customWidth="1"/>
    <col min="33" max="34" width="11.453125" style="133"/>
    <col min="35" max="35" width="54.453125" style="133" customWidth="1"/>
    <col min="36" max="36" width="2.54296875" style="133" customWidth="1"/>
    <col min="37" max="37" width="7.81640625" style="133" customWidth="1"/>
    <col min="38" max="39" width="11.453125" style="133"/>
    <col min="40" max="40" width="54.453125" style="133" customWidth="1"/>
    <col min="41" max="41" width="2.54296875" style="133" customWidth="1"/>
    <col min="42" max="42" width="7.81640625" style="133" customWidth="1"/>
    <col min="43" max="44" width="11.453125" style="133"/>
    <col min="45" max="45" width="54.453125" style="133" customWidth="1"/>
    <col min="46" max="46" width="2.54296875" style="133" customWidth="1"/>
    <col min="47" max="47" width="7.81640625" style="133" customWidth="1"/>
    <col min="48" max="49" width="11.453125" style="133"/>
    <col min="50" max="50" width="54.453125" style="133" customWidth="1"/>
    <col min="51" max="51" width="2.54296875" style="133" customWidth="1"/>
    <col min="52" max="52" width="7.81640625" style="133" customWidth="1"/>
    <col min="53" max="54" width="11.453125" style="133"/>
    <col min="55" max="55" width="54.453125" style="133" customWidth="1"/>
    <col min="56" max="56" width="2.54296875" style="133" customWidth="1"/>
    <col min="57" max="57" width="7.81640625" style="133" customWidth="1"/>
    <col min="58" max="59" width="11.453125" style="133"/>
    <col min="60" max="60" width="54.453125" style="133" customWidth="1"/>
    <col min="61" max="61" width="2.54296875" style="133" customWidth="1"/>
    <col min="62" max="16384" width="11.453125" style="100"/>
  </cols>
  <sheetData>
    <row r="1" spans="1:61" x14ac:dyDescent="0.25">
      <c r="A1" s="132"/>
      <c r="C1" s="236" t="s">
        <v>1843</v>
      </c>
      <c r="D1" s="236"/>
      <c r="E1" s="236"/>
      <c r="F1" s="132"/>
      <c r="H1" s="178"/>
      <c r="I1" s="178"/>
      <c r="J1" s="178"/>
      <c r="K1" s="132"/>
      <c r="M1" s="178"/>
      <c r="N1" s="178"/>
      <c r="O1" s="178"/>
      <c r="P1" s="132"/>
      <c r="R1" s="178"/>
      <c r="S1" s="178"/>
      <c r="T1" s="178"/>
      <c r="U1" s="132"/>
      <c r="W1" s="178"/>
      <c r="X1" s="178"/>
      <c r="Y1" s="178"/>
      <c r="Z1" s="132"/>
      <c r="AB1" s="178"/>
      <c r="AC1" s="178"/>
      <c r="AD1" s="178"/>
      <c r="AE1" s="132"/>
      <c r="AG1" s="178"/>
      <c r="AH1" s="178"/>
      <c r="AI1" s="178"/>
      <c r="AJ1" s="132"/>
      <c r="AL1" s="178"/>
      <c r="AM1" s="178"/>
      <c r="AN1" s="178"/>
      <c r="AO1" s="132"/>
      <c r="AQ1" s="178"/>
      <c r="AR1" s="178"/>
      <c r="AS1" s="178"/>
      <c r="AT1" s="132"/>
      <c r="AV1" s="178"/>
      <c r="AW1" s="178"/>
      <c r="AX1" s="178"/>
      <c r="AY1" s="132"/>
      <c r="BA1" s="178"/>
      <c r="BB1" s="178"/>
      <c r="BC1" s="178"/>
      <c r="BD1" s="132"/>
      <c r="BF1" s="178"/>
      <c r="BG1" s="178"/>
      <c r="BH1" s="178"/>
      <c r="BI1" s="132"/>
    </row>
    <row r="2" spans="1:61" s="102" customFormat="1" ht="11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3" customHeight="1" x14ac:dyDescent="0.25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1.5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mhL11jQh3KKdRKC0vBwIgACmMvhSiVE88CFKW9xMRuoFRT1WFFGs1t/4o/9iR+p2l0pbDxxPr6IS4wj+uxwCyA==" saltValue="3hStCeuIQ1XLLbBalhJGy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7EC-D75B-4E4C-A831-E12C8736963A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7" width="11.453125" style="133"/>
    <col min="18" max="18" width="11.453125" style="75"/>
    <col min="19" max="19" width="2.54296875" style="133" customWidth="1"/>
    <col min="20" max="20" width="7.81640625" style="133" customWidth="1"/>
    <col min="21" max="25" width="11.453125" style="133"/>
    <col min="26" max="16384" width="11.453125" style="75"/>
  </cols>
  <sheetData>
    <row r="1" spans="1:26" x14ac:dyDescent="0.25">
      <c r="A1" s="132"/>
      <c r="C1" s="236" t="s">
        <v>1847</v>
      </c>
      <c r="D1" s="236"/>
      <c r="E1" s="236"/>
      <c r="F1" s="132"/>
      <c r="H1" s="178"/>
      <c r="I1" s="178"/>
      <c r="J1" s="178"/>
      <c r="K1" s="132"/>
      <c r="M1" s="178"/>
      <c r="N1" s="178"/>
      <c r="O1" s="178"/>
      <c r="P1" s="178"/>
      <c r="Q1" s="178"/>
      <c r="S1" s="132"/>
      <c r="U1" s="178"/>
      <c r="V1" s="178"/>
      <c r="W1" s="178"/>
      <c r="X1" s="178"/>
      <c r="Y1" s="178"/>
    </row>
    <row r="3" spans="1:26" x14ac:dyDescent="0.25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4.5" x14ac:dyDescent="0.25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5">
      <c r="M6" s="182">
        <f>DatosMedioAmbiente!C53</f>
        <v>1</v>
      </c>
      <c r="N6" s="182">
        <f>DatosMedioAmbiente!C55</f>
        <v>5</v>
      </c>
      <c r="O6" s="182">
        <f>DatosMedioAmbiente!C57</f>
        <v>0</v>
      </c>
      <c r="P6" s="182">
        <f>DatosMedioAmbiente!C59</f>
        <v>6</v>
      </c>
      <c r="Q6" s="182">
        <f>DatosMedioAmbiente!C61</f>
        <v>4</v>
      </c>
      <c r="R6" s="182">
        <f>DatosMedioAmbiente!C63</f>
        <v>2</v>
      </c>
      <c r="S6" s="180"/>
      <c r="U6" s="183">
        <f>DatosMedioAmbiente!C54</f>
        <v>1</v>
      </c>
      <c r="V6" s="183">
        <f>DatosMedioAmbiente!C56</f>
        <v>0</v>
      </c>
      <c r="W6" s="183">
        <f>DatosMedioAmbiente!C58</f>
        <v>0</v>
      </c>
      <c r="X6" s="183">
        <f>DatosMedioAmbiente!C60</f>
        <v>0</v>
      </c>
      <c r="Y6" s="183">
        <f>DatosMedioAmbiente!C62</f>
        <v>0</v>
      </c>
      <c r="Z6" s="183">
        <f>DatosMedioAmbiente!C64</f>
        <v>0</v>
      </c>
    </row>
    <row r="25" spans="1:20" s="75" customFormat="1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7ZjfCJB8sISbPmwcKvJvYI/UzTtayn6QbjzUBkTcSQfKGoK/zxAmDz5qs14ihzvpcR6Ghgb29zU+4x1RDIZK7w==" saltValue="FU8kDkl9S0DGAnWypP4aO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8116-0328-4D8D-969F-107F90B11A9D}">
  <sheetPr codeName="Hoja20"/>
  <dimension ref="A1:BI15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5" customWidth="1"/>
    <col min="19" max="20" width="25.1796875" style="75" customWidth="1"/>
    <col min="21" max="21" width="14.453125" style="75" customWidth="1"/>
    <col min="22" max="22" width="20.453125" style="75" customWidth="1"/>
    <col min="23" max="23" width="16.54296875" style="75" customWidth="1"/>
    <col min="24" max="24" width="5.453125" style="75" customWidth="1"/>
    <col min="25" max="25" width="4" style="75" customWidth="1"/>
    <col min="26" max="26" width="13.54296875" style="75" customWidth="1"/>
    <col min="27" max="27" width="22.1796875" style="75" customWidth="1"/>
    <col min="28" max="16384" width="11.54296875" style="75"/>
  </cols>
  <sheetData>
    <row r="1" spans="1:61" s="97" customFormat="1" ht="91" x14ac:dyDescent="0.3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5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1628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649</v>
      </c>
      <c r="AO2" s="75" t="s">
        <v>649</v>
      </c>
      <c r="AV2" s="75" t="s">
        <v>647</v>
      </c>
      <c r="AW2" s="75" t="s">
        <v>1204</v>
      </c>
      <c r="AX2" s="75" t="s">
        <v>1204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5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1662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1629</v>
      </c>
      <c r="N3" s="75" t="s">
        <v>1646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1049</v>
      </c>
      <c r="AI3" s="75" t="s">
        <v>230</v>
      </c>
      <c r="AL3" s="75" t="s">
        <v>649</v>
      </c>
      <c r="AM3" s="75" t="s">
        <v>649</v>
      </c>
      <c r="AN3" s="75" t="s">
        <v>651</v>
      </c>
      <c r="AO3" s="75" t="s">
        <v>651</v>
      </c>
      <c r="AV3" s="75" t="s">
        <v>649</v>
      </c>
      <c r="AW3" s="75" t="s">
        <v>1205</v>
      </c>
      <c r="BA3" s="75" t="s">
        <v>1812</v>
      </c>
      <c r="BC3" s="75" t="s">
        <v>989</v>
      </c>
      <c r="BD3" s="75" t="s">
        <v>334</v>
      </c>
      <c r="BF3" s="75" t="s">
        <v>1080</v>
      </c>
      <c r="BG3" s="75" t="s">
        <v>114</v>
      </c>
      <c r="BH3" s="75" t="s">
        <v>1164</v>
      </c>
    </row>
    <row r="4" spans="1:61" x14ac:dyDescent="0.25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1659</v>
      </c>
      <c r="G4" s="75" t="s">
        <v>1630</v>
      </c>
      <c r="H4" s="75" t="s">
        <v>1630</v>
      </c>
      <c r="I4" s="75" t="s">
        <v>1630</v>
      </c>
      <c r="J4" s="75" t="s">
        <v>1630</v>
      </c>
      <c r="K4" s="75" t="s">
        <v>1630</v>
      </c>
      <c r="L4" s="75" t="s">
        <v>1632</v>
      </c>
      <c r="O4" s="75" t="s">
        <v>1630</v>
      </c>
      <c r="P4" s="75" t="s">
        <v>1686</v>
      </c>
      <c r="Q4" s="75" t="s">
        <v>1686</v>
      </c>
      <c r="R4" s="75" t="s">
        <v>1062</v>
      </c>
      <c r="S4" s="75" t="s">
        <v>1683</v>
      </c>
      <c r="T4" s="75" t="s">
        <v>1683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1160</v>
      </c>
      <c r="AD4" s="75" t="s">
        <v>651</v>
      </c>
      <c r="AE4" s="75" t="s">
        <v>1207</v>
      </c>
      <c r="AF4" s="75" t="s">
        <v>1214</v>
      </c>
      <c r="AI4" s="75" t="s">
        <v>238</v>
      </c>
      <c r="AL4" s="75" t="s">
        <v>651</v>
      </c>
      <c r="AM4" s="75" t="s">
        <v>651</v>
      </c>
      <c r="AN4" s="75" t="s">
        <v>655</v>
      </c>
      <c r="AO4" s="75" t="s">
        <v>653</v>
      </c>
      <c r="AV4" s="75" t="s">
        <v>651</v>
      </c>
      <c r="AW4" s="75" t="s">
        <v>1207</v>
      </c>
      <c r="BA4" s="75" t="s">
        <v>1813</v>
      </c>
      <c r="BC4" s="75" t="s">
        <v>990</v>
      </c>
      <c r="BD4" s="75" t="s">
        <v>962</v>
      </c>
      <c r="BG4" s="75" t="s">
        <v>1080</v>
      </c>
      <c r="BH4" s="75" t="s">
        <v>1165</v>
      </c>
    </row>
    <row r="5" spans="1:61" x14ac:dyDescent="0.25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1632</v>
      </c>
      <c r="F5" s="75" t="s">
        <v>1663</v>
      </c>
      <c r="G5" s="75" t="s">
        <v>978</v>
      </c>
      <c r="H5" s="75" t="s">
        <v>1635</v>
      </c>
      <c r="I5" s="75" t="s">
        <v>1632</v>
      </c>
      <c r="J5" s="75" t="s">
        <v>1632</v>
      </c>
      <c r="K5" s="75" t="s">
        <v>1632</v>
      </c>
      <c r="L5" s="75" t="s">
        <v>1639</v>
      </c>
      <c r="O5" s="75" t="s">
        <v>1632</v>
      </c>
      <c r="R5" s="75" t="s">
        <v>1063</v>
      </c>
      <c r="S5" s="75" t="s">
        <v>1686</v>
      </c>
      <c r="T5" s="75" t="s">
        <v>1684</v>
      </c>
      <c r="V5" s="75" t="s">
        <v>32</v>
      </c>
      <c r="AC5" s="75" t="s">
        <v>1161</v>
      </c>
      <c r="AD5" s="75" t="s">
        <v>655</v>
      </c>
      <c r="AE5" s="75" t="s">
        <v>1208</v>
      </c>
      <c r="AF5" s="75" t="s">
        <v>1147</v>
      </c>
      <c r="AI5" s="75" t="s">
        <v>241</v>
      </c>
      <c r="AL5" s="75" t="s">
        <v>653</v>
      </c>
      <c r="AM5" s="75" t="s">
        <v>653</v>
      </c>
      <c r="AN5" s="75" t="s">
        <v>657</v>
      </c>
      <c r="AO5" s="75" t="s">
        <v>655</v>
      </c>
      <c r="AV5" s="75" t="s">
        <v>653</v>
      </c>
      <c r="AW5" s="75" t="s">
        <v>615</v>
      </c>
      <c r="BC5" s="75" t="s">
        <v>993</v>
      </c>
      <c r="BD5" s="75" t="s">
        <v>964</v>
      </c>
    </row>
    <row r="6" spans="1:61" x14ac:dyDescent="0.25">
      <c r="A6" s="75" t="s">
        <v>1771</v>
      </c>
      <c r="B6" s="75" t="s">
        <v>110</v>
      </c>
      <c r="C6" s="75" t="s">
        <v>1754</v>
      </c>
      <c r="D6" s="75" t="s">
        <v>1636</v>
      </c>
      <c r="E6" s="75" t="s">
        <v>978</v>
      </c>
      <c r="F6" s="75" t="s">
        <v>1204</v>
      </c>
      <c r="G6" s="75" t="s">
        <v>1643</v>
      </c>
      <c r="H6" s="75" t="s">
        <v>978</v>
      </c>
      <c r="I6" s="75" t="s">
        <v>1636</v>
      </c>
      <c r="J6" s="75" t="s">
        <v>1636</v>
      </c>
      <c r="K6" s="75" t="s">
        <v>1639</v>
      </c>
      <c r="L6" s="75" t="s">
        <v>1642</v>
      </c>
      <c r="O6" s="75" t="s">
        <v>1636</v>
      </c>
      <c r="R6" s="75" t="s">
        <v>1064</v>
      </c>
      <c r="T6" s="75" t="s">
        <v>1686</v>
      </c>
      <c r="V6" s="75" t="s">
        <v>33</v>
      </c>
      <c r="AD6" s="75" t="s">
        <v>657</v>
      </c>
      <c r="AF6" s="75" t="s">
        <v>1215</v>
      </c>
      <c r="AI6" s="75" t="s">
        <v>111</v>
      </c>
      <c r="AL6" s="75" t="s">
        <v>655</v>
      </c>
      <c r="AM6" s="75" t="s">
        <v>655</v>
      </c>
      <c r="AO6" s="75" t="s">
        <v>657</v>
      </c>
      <c r="AV6" s="75" t="s">
        <v>655</v>
      </c>
      <c r="AW6" s="75" t="s">
        <v>1208</v>
      </c>
      <c r="BC6" s="75" t="s">
        <v>1815</v>
      </c>
      <c r="BD6" s="75" t="s">
        <v>965</v>
      </c>
    </row>
    <row r="7" spans="1:61" x14ac:dyDescent="0.25">
      <c r="B7" s="75" t="s">
        <v>111</v>
      </c>
      <c r="C7" s="75" t="s">
        <v>1755</v>
      </c>
      <c r="D7" s="75" t="s">
        <v>978</v>
      </c>
      <c r="E7" s="75" t="s">
        <v>1639</v>
      </c>
      <c r="F7" s="75" t="s">
        <v>1644</v>
      </c>
      <c r="G7" s="75" t="s">
        <v>1646</v>
      </c>
      <c r="H7" s="75" t="s">
        <v>1642</v>
      </c>
      <c r="I7" s="75" t="s">
        <v>978</v>
      </c>
      <c r="J7" s="75" t="s">
        <v>978</v>
      </c>
      <c r="K7" s="75" t="s">
        <v>1642</v>
      </c>
      <c r="L7" s="75" t="s">
        <v>1646</v>
      </c>
      <c r="O7" s="75" t="s">
        <v>978</v>
      </c>
      <c r="R7" s="75" t="s">
        <v>1065</v>
      </c>
      <c r="AD7" s="75" t="s">
        <v>659</v>
      </c>
      <c r="AL7" s="75" t="s">
        <v>657</v>
      </c>
      <c r="AM7" s="75" t="s">
        <v>657</v>
      </c>
      <c r="AO7" s="75" t="s">
        <v>659</v>
      </c>
      <c r="AV7" s="75" t="s">
        <v>657</v>
      </c>
      <c r="BD7" s="75" t="s">
        <v>966</v>
      </c>
    </row>
    <row r="8" spans="1:61" x14ac:dyDescent="0.25">
      <c r="C8" s="75" t="s">
        <v>1756</v>
      </c>
      <c r="D8" s="75" t="s">
        <v>1642</v>
      </c>
      <c r="E8" s="75" t="s">
        <v>1642</v>
      </c>
      <c r="F8" s="75" t="s">
        <v>111</v>
      </c>
      <c r="G8" s="75" t="s">
        <v>1648</v>
      </c>
      <c r="H8" s="75" t="s">
        <v>1643</v>
      </c>
      <c r="I8" s="75" t="s">
        <v>1639</v>
      </c>
      <c r="J8" s="75" t="s">
        <v>1642</v>
      </c>
      <c r="K8" s="75" t="s">
        <v>1652</v>
      </c>
      <c r="L8" s="75" t="s">
        <v>1648</v>
      </c>
      <c r="O8" s="75" t="s">
        <v>1642</v>
      </c>
      <c r="R8" s="75" t="s">
        <v>1066</v>
      </c>
      <c r="AV8" s="75" t="s">
        <v>659</v>
      </c>
      <c r="BD8" s="75" t="s">
        <v>518</v>
      </c>
    </row>
    <row r="9" spans="1:61" x14ac:dyDescent="0.25">
      <c r="C9" s="75" t="s">
        <v>209</v>
      </c>
      <c r="D9" s="75" t="s">
        <v>1643</v>
      </c>
      <c r="E9" s="75" t="s">
        <v>1646</v>
      </c>
      <c r="G9" s="75" t="s">
        <v>111</v>
      </c>
      <c r="H9" s="75" t="s">
        <v>1644</v>
      </c>
      <c r="I9" s="75" t="s">
        <v>1642</v>
      </c>
      <c r="J9" s="75" t="s">
        <v>1643</v>
      </c>
      <c r="L9" s="75" t="s">
        <v>1652</v>
      </c>
      <c r="O9" s="75" t="s">
        <v>1643</v>
      </c>
      <c r="R9" s="75" t="s">
        <v>1067</v>
      </c>
      <c r="BD9" s="75" t="s">
        <v>967</v>
      </c>
    </row>
    <row r="10" spans="1:61" x14ac:dyDescent="0.25">
      <c r="C10" s="75" t="s">
        <v>1757</v>
      </c>
      <c r="D10" s="75" t="s">
        <v>1644</v>
      </c>
      <c r="E10" s="75" t="s">
        <v>1648</v>
      </c>
      <c r="H10" s="75" t="s">
        <v>1646</v>
      </c>
      <c r="I10" s="75" t="s">
        <v>1643</v>
      </c>
      <c r="J10" s="75" t="s">
        <v>1644</v>
      </c>
      <c r="L10" s="75" t="s">
        <v>1653</v>
      </c>
      <c r="O10" s="75" t="s">
        <v>1644</v>
      </c>
      <c r="R10" s="75" t="s">
        <v>1069</v>
      </c>
      <c r="BD10" s="75" t="s">
        <v>969</v>
      </c>
    </row>
    <row r="11" spans="1:61" x14ac:dyDescent="0.25">
      <c r="C11" s="75" t="s">
        <v>289</v>
      </c>
      <c r="D11" s="75" t="s">
        <v>1646</v>
      </c>
      <c r="E11" s="75" t="s">
        <v>1651</v>
      </c>
      <c r="H11" s="75" t="s">
        <v>1648</v>
      </c>
      <c r="I11" s="75" t="s">
        <v>1644</v>
      </c>
      <c r="J11" s="75" t="s">
        <v>1646</v>
      </c>
      <c r="O11" s="75" t="s">
        <v>1646</v>
      </c>
      <c r="BD11" s="75" t="s">
        <v>970</v>
      </c>
    </row>
    <row r="12" spans="1:61" x14ac:dyDescent="0.25">
      <c r="D12" s="75" t="s">
        <v>1652</v>
      </c>
      <c r="H12" s="75" t="s">
        <v>111</v>
      </c>
      <c r="I12" s="75" t="s">
        <v>1646</v>
      </c>
      <c r="J12" s="75" t="s">
        <v>1648</v>
      </c>
      <c r="O12" s="75" t="s">
        <v>1648</v>
      </c>
    </row>
    <row r="13" spans="1:61" x14ac:dyDescent="0.25">
      <c r="D13" s="75" t="s">
        <v>111</v>
      </c>
      <c r="I13" s="75" t="s">
        <v>1648</v>
      </c>
      <c r="J13" s="75" t="s">
        <v>111</v>
      </c>
      <c r="O13" s="75" t="s">
        <v>111</v>
      </c>
    </row>
    <row r="14" spans="1:61" x14ac:dyDescent="0.25">
      <c r="I14" s="75" t="s">
        <v>1652</v>
      </c>
    </row>
    <row r="15" spans="1:61" x14ac:dyDescent="0.25">
      <c r="I15" s="75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CBF6-A1C1-4EBE-B8A0-A0580CF655A1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0"/>
    <col min="2" max="2" width="27.54296875" style="90" customWidth="1"/>
    <col min="3" max="16384" width="11.453125" style="90"/>
  </cols>
  <sheetData>
    <row r="3" spans="2:4" ht="13" x14ac:dyDescent="0.25">
      <c r="B3" s="88"/>
      <c r="C3" s="89" t="s">
        <v>104</v>
      </c>
      <c r="D3" s="89" t="s">
        <v>1082</v>
      </c>
    </row>
    <row r="4" spans="2:4" ht="12.75" customHeight="1" x14ac:dyDescent="0.3">
      <c r="B4" s="91" t="s">
        <v>1681</v>
      </c>
      <c r="C4" s="92">
        <f>SUM(DatosViolenciaGénero!C63:C69)</f>
        <v>1923</v>
      </c>
      <c r="D4" s="92">
        <f>SUM(DatosViolenciaGénero!D63:D69)</f>
        <v>807</v>
      </c>
    </row>
    <row r="5" spans="2:4" ht="13" x14ac:dyDescent="0.3">
      <c r="B5" s="91" t="s">
        <v>1630</v>
      </c>
      <c r="C5" s="92">
        <f>SUM(DatosViolenciaGénero!C70:C73)</f>
        <v>134</v>
      </c>
      <c r="D5" s="92">
        <f>SUM(DatosViolenciaGénero!D70:D73)</f>
        <v>201</v>
      </c>
    </row>
    <row r="6" spans="2:4" ht="12.75" customHeight="1" x14ac:dyDescent="0.3">
      <c r="B6" s="91" t="s">
        <v>1682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3">
      <c r="B7" s="91" t="s">
        <v>1683</v>
      </c>
      <c r="C7" s="92">
        <f>SUM(DatosViolenciaGénero!C75:C77)</f>
        <v>9</v>
      </c>
      <c r="D7" s="92">
        <f>SUM(DatosViolenciaGénero!D75:D77)</f>
        <v>2</v>
      </c>
    </row>
    <row r="8" spans="2:4" ht="12.75" customHeight="1" x14ac:dyDescent="0.3">
      <c r="B8" s="91" t="s">
        <v>1684</v>
      </c>
      <c r="C8" s="92">
        <f>DatosViolenciaGénero!C81</f>
        <v>0</v>
      </c>
      <c r="D8" s="92">
        <f>DatosViolenciaGénero!D81</f>
        <v>1</v>
      </c>
    </row>
    <row r="9" spans="2:4" ht="12.75" customHeight="1" x14ac:dyDescent="0.3">
      <c r="B9" s="91" t="s">
        <v>1685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3">
      <c r="B10" s="91" t="s">
        <v>1686</v>
      </c>
      <c r="C10" s="92">
        <f>SUM(DatosViolenciaGénero!C79:C80)</f>
        <v>505</v>
      </c>
      <c r="D10" s="92">
        <f>SUM(DatosViolenciaGénero!D79:D80)</f>
        <v>371</v>
      </c>
    </row>
    <row r="14" spans="2:4" ht="13" customHeight="1" thickTop="1" thickBot="1" x14ac:dyDescent="0.35">
      <c r="B14" s="237" t="s">
        <v>1690</v>
      </c>
      <c r="C14" s="237"/>
    </row>
    <row r="15" spans="2:4" ht="13.5" thickTop="1" x14ac:dyDescent="0.3">
      <c r="B15" s="93" t="s">
        <v>1688</v>
      </c>
      <c r="C15" s="94">
        <f>DatosViolenciaGénero!C38</f>
        <v>920</v>
      </c>
    </row>
    <row r="16" spans="2:4" ht="13.5" thickBot="1" x14ac:dyDescent="0.35">
      <c r="B16" s="95" t="s">
        <v>1689</v>
      </c>
      <c r="C16" s="96">
        <f>DatosViolenciaGénero!C39</f>
        <v>867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0E8F-4B41-40F5-A8E3-EA62FD8B7658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0"/>
    <col min="2" max="2" width="27.54296875" style="90" customWidth="1"/>
    <col min="3" max="16384" width="11.453125" style="90"/>
  </cols>
  <sheetData>
    <row r="3" spans="2:4" ht="13" x14ac:dyDescent="0.25">
      <c r="B3" s="88"/>
      <c r="C3" s="89" t="s">
        <v>104</v>
      </c>
      <c r="D3" s="89" t="s">
        <v>1082</v>
      </c>
    </row>
    <row r="4" spans="2:4" ht="12.75" customHeight="1" x14ac:dyDescent="0.3">
      <c r="B4" s="91" t="s">
        <v>1681</v>
      </c>
      <c r="C4" s="92">
        <f>SUM(DatosViolenciaDoméstica!C48:C54)</f>
        <v>221</v>
      </c>
      <c r="D4" s="92">
        <f>SUM(DatosViolenciaDoméstica!D48:D54)</f>
        <v>123</v>
      </c>
    </row>
    <row r="5" spans="2:4" ht="13" x14ac:dyDescent="0.3">
      <c r="B5" s="91" t="s">
        <v>1630</v>
      </c>
      <c r="C5" s="92">
        <f>SUM(DatosViolenciaDoméstica!C55:C58)</f>
        <v>13</v>
      </c>
      <c r="D5" s="92">
        <f>SUM(DatosViolenciaDoméstica!D55:D58)</f>
        <v>18</v>
      </c>
    </row>
    <row r="6" spans="2:4" ht="12.75" customHeight="1" x14ac:dyDescent="0.3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3">
      <c r="B7" s="91" t="s">
        <v>1683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3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3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3">
      <c r="B10" s="91" t="s">
        <v>1686</v>
      </c>
      <c r="C10" s="92">
        <f>SUM(DatosViolenciaDoméstica!C64:C65)</f>
        <v>24</v>
      </c>
      <c r="D10" s="92">
        <f>SUM(DatosViolenciaDoméstica!D64:D65)</f>
        <v>27</v>
      </c>
    </row>
    <row r="14" spans="2:4" ht="13" customHeight="1" thickTop="1" thickBot="1" x14ac:dyDescent="0.35">
      <c r="B14" s="237" t="s">
        <v>1687</v>
      </c>
      <c r="C14" s="237"/>
    </row>
    <row r="15" spans="2:4" ht="13.5" thickTop="1" x14ac:dyDescent="0.3">
      <c r="B15" s="93" t="s">
        <v>1688</v>
      </c>
      <c r="C15" s="94">
        <f>DatosViolenciaDoméstica!C33</f>
        <v>3</v>
      </c>
    </row>
    <row r="16" spans="2:4" ht="13.5" thickBot="1" x14ac:dyDescent="0.35">
      <c r="B16" s="95" t="s">
        <v>1689</v>
      </c>
      <c r="C16" s="96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55A6-B255-4313-8D85-178F4DE10823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5" customWidth="1"/>
    <col min="2" max="2" width="20.81640625" style="75" customWidth="1"/>
    <col min="3" max="3" width="21.26953125" style="75" bestFit="1" customWidth="1"/>
    <col min="4" max="4" width="6.453125" style="75" customWidth="1"/>
    <col min="5" max="5" width="22.1796875" style="75" bestFit="1" customWidth="1"/>
    <col min="6" max="16384" width="11.453125" style="75"/>
  </cols>
  <sheetData>
    <row r="2" spans="2:6" ht="14.5" x14ac:dyDescent="0.25">
      <c r="B2" s="73" t="s">
        <v>1025</v>
      </c>
      <c r="C2" s="74"/>
      <c r="D2" s="74"/>
    </row>
    <row r="3" spans="2:6" ht="13" customHeight="1" x14ac:dyDescent="0.25">
      <c r="B3" s="76" t="s">
        <v>1026</v>
      </c>
      <c r="C3" s="74"/>
      <c r="D3" s="74"/>
    </row>
    <row r="4" spans="2:6" ht="13" x14ac:dyDescent="0.3">
      <c r="B4" s="77" t="s">
        <v>14</v>
      </c>
      <c r="C4" s="77" t="s">
        <v>15</v>
      </c>
      <c r="D4" s="78" t="s">
        <v>3</v>
      </c>
      <c r="E4" s="240" t="s">
        <v>1665</v>
      </c>
      <c r="F4" s="240"/>
    </row>
    <row r="5" spans="2:6" ht="12.75" customHeight="1" x14ac:dyDescent="0.25">
      <c r="B5" s="238" t="s">
        <v>1666</v>
      </c>
      <c r="C5" s="79" t="s">
        <v>1018</v>
      </c>
      <c r="D5" s="80">
        <f>DatosMenores!C86</f>
        <v>1234</v>
      </c>
      <c r="E5" s="81" t="s">
        <v>1667</v>
      </c>
      <c r="F5" s="82">
        <f>DatosMenores!C105+DatosMenores!C106</f>
        <v>12</v>
      </c>
    </row>
    <row r="6" spans="2:6" ht="21" x14ac:dyDescent="0.25">
      <c r="B6" s="239"/>
      <c r="C6" s="79" t="s">
        <v>1012</v>
      </c>
      <c r="D6" s="80">
        <f>DatosMenores!C87</f>
        <v>1229</v>
      </c>
      <c r="E6" s="83" t="s">
        <v>1668</v>
      </c>
      <c r="F6" s="82">
        <f>DatosMenores!C107</f>
        <v>15</v>
      </c>
    </row>
    <row r="7" spans="2:6" ht="21" x14ac:dyDescent="0.25">
      <c r="B7" s="238" t="s">
        <v>1669</v>
      </c>
      <c r="C7" s="79" t="s">
        <v>1018</v>
      </c>
      <c r="D7" s="80">
        <f>DatosMenores!C88</f>
        <v>0</v>
      </c>
      <c r="E7" s="83" t="s">
        <v>1670</v>
      </c>
      <c r="F7" s="82">
        <f>DatosMenores!C108</f>
        <v>0</v>
      </c>
    </row>
    <row r="8" spans="2:6" ht="31.5" x14ac:dyDescent="0.25">
      <c r="B8" s="239"/>
      <c r="C8" s="79" t="s">
        <v>1012</v>
      </c>
      <c r="D8" s="80">
        <f>DatosMenores!C89</f>
        <v>0</v>
      </c>
      <c r="E8" s="83" t="s">
        <v>1671</v>
      </c>
      <c r="F8" s="82">
        <f>DatosMenores!C109</f>
        <v>0</v>
      </c>
    </row>
    <row r="9" spans="2:6" ht="31.5" x14ac:dyDescent="0.25">
      <c r="B9" s="238" t="s">
        <v>266</v>
      </c>
      <c r="C9" s="79" t="s">
        <v>1018</v>
      </c>
      <c r="D9" s="80">
        <f>DatosMenores!C90</f>
        <v>386</v>
      </c>
      <c r="E9" s="83" t="s">
        <v>1672</v>
      </c>
      <c r="F9" s="82">
        <f>DatosMenores!C110</f>
        <v>0</v>
      </c>
    </row>
    <row r="10" spans="2:6" ht="21" x14ac:dyDescent="0.25">
      <c r="B10" s="239"/>
      <c r="C10" s="79" t="s">
        <v>1012</v>
      </c>
      <c r="D10" s="80">
        <f>DatosMenores!C91</f>
        <v>760</v>
      </c>
      <c r="E10" s="83" t="s">
        <v>1673</v>
      </c>
      <c r="F10" s="82">
        <f>DatosMenores!C111</f>
        <v>6</v>
      </c>
    </row>
    <row r="11" spans="2:6" ht="31.5" x14ac:dyDescent="0.25">
      <c r="B11" s="238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35</v>
      </c>
    </row>
    <row r="12" spans="2:6" x14ac:dyDescent="0.25">
      <c r="B12" s="239"/>
      <c r="C12" s="79" t="s">
        <v>1012</v>
      </c>
      <c r="D12" s="80">
        <f>DatosMenores!C93</f>
        <v>0</v>
      </c>
    </row>
    <row r="13" spans="2:6" x14ac:dyDescent="0.25">
      <c r="B13" s="238" t="s">
        <v>1676</v>
      </c>
      <c r="C13" s="79" t="s">
        <v>1018</v>
      </c>
      <c r="D13" s="80">
        <f>DatosMenores!C94</f>
        <v>228</v>
      </c>
    </row>
    <row r="14" spans="2:6" x14ac:dyDescent="0.25">
      <c r="B14" s="239"/>
      <c r="C14" s="79" t="s">
        <v>1012</v>
      </c>
      <c r="D14" s="80">
        <f>DatosMenores!C95</f>
        <v>5</v>
      </c>
    </row>
    <row r="15" spans="2:6" x14ac:dyDescent="0.25">
      <c r="B15" s="238" t="s">
        <v>1677</v>
      </c>
      <c r="C15" s="79" t="s">
        <v>1018</v>
      </c>
      <c r="D15" s="80">
        <f>DatosMenores!C96</f>
        <v>4</v>
      </c>
    </row>
    <row r="16" spans="2:6" x14ac:dyDescent="0.25">
      <c r="B16" s="239"/>
      <c r="C16" s="79" t="s">
        <v>1012</v>
      </c>
      <c r="D16" s="80">
        <f>DatosMenores!C97</f>
        <v>0</v>
      </c>
    </row>
    <row r="17" spans="2:4" x14ac:dyDescent="0.25">
      <c r="B17" s="238" t="s">
        <v>1678</v>
      </c>
      <c r="C17" s="79" t="s">
        <v>1018</v>
      </c>
      <c r="D17" s="80">
        <f>DatosMenores!C98</f>
        <v>0</v>
      </c>
    </row>
    <row r="18" spans="2:4" x14ac:dyDescent="0.25">
      <c r="B18" s="239"/>
      <c r="C18" s="79" t="s">
        <v>1012</v>
      </c>
      <c r="D18" s="80">
        <f>DatosMenores!C99</f>
        <v>0</v>
      </c>
    </row>
    <row r="19" spans="2:4" x14ac:dyDescent="0.25">
      <c r="B19" s="84" t="s">
        <v>1679</v>
      </c>
      <c r="C19" s="85"/>
      <c r="D19" s="80">
        <f>DatosMenores!C100</f>
        <v>35</v>
      </c>
    </row>
    <row r="20" spans="2:4" ht="21" x14ac:dyDescent="0.25">
      <c r="B20" s="84" t="s">
        <v>1680</v>
      </c>
      <c r="C20" s="85"/>
      <c r="D20" s="80">
        <f>DatosMenores!C101</f>
        <v>0</v>
      </c>
    </row>
    <row r="21" spans="2:4" x14ac:dyDescent="0.25">
      <c r="B21" s="86"/>
      <c r="C21" s="74"/>
      <c r="D21" s="74"/>
    </row>
    <row r="22" spans="2:4" x14ac:dyDescent="0.25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4ADF-0EFD-4806-9BBD-8EE5166A384B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5" customWidth="1"/>
    <col min="2" max="4" width="13.81640625" style="45" customWidth="1"/>
    <col min="5" max="6" width="15" style="45" customWidth="1"/>
    <col min="7" max="13" width="13.81640625" style="45" customWidth="1"/>
    <col min="14" max="16384" width="11.453125" style="45"/>
  </cols>
  <sheetData>
    <row r="2" spans="2:13" s="41" customFormat="1" ht="15.5" x14ac:dyDescent="0.35">
      <c r="B2" s="41" t="s">
        <v>1617</v>
      </c>
    </row>
    <row r="4" spans="2:13" ht="39.5" thickBot="1" x14ac:dyDescent="0.3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4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5" x14ac:dyDescent="0.3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.5" thickBot="1" x14ac:dyDescent="0.3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4" customHeight="1" x14ac:dyDescent="0.3">
      <c r="B11" s="241" t="s">
        <v>1628</v>
      </c>
      <c r="C11" s="241"/>
      <c r="D11" s="58">
        <f>DatosDelitos!C5+DatosDelitos!C13-DatosDelitos!C17</f>
        <v>5841</v>
      </c>
      <c r="E11" s="59">
        <f>DatosDelitos!H5+DatosDelitos!H13-DatosDelitos!H17</f>
        <v>285</v>
      </c>
      <c r="F11" s="59">
        <f>DatosDelitos!I5+DatosDelitos!I13-DatosDelitos!I17</f>
        <v>265</v>
      </c>
      <c r="G11" s="59">
        <f>DatosDelitos!J5+DatosDelitos!J13-DatosDelitos!J17</f>
        <v>3</v>
      </c>
      <c r="H11" s="60">
        <f>DatosDelitos!K5+DatosDelitos!K13-DatosDelitos!K17</f>
        <v>31</v>
      </c>
      <c r="I11" s="60">
        <f>DatosDelitos!L5+DatosDelitos!L13-DatosDelitos!L17</f>
        <v>5</v>
      </c>
      <c r="J11" s="60">
        <f>DatosDelitos!M5+DatosDelitos!M13-DatosDelitos!M17</f>
        <v>9</v>
      </c>
      <c r="K11" s="60">
        <f>DatosDelitos!O5+DatosDelitos!O13-DatosDelitos!O17</f>
        <v>28</v>
      </c>
      <c r="L11" s="61">
        <f>DatosDelitos!P5+DatosDelitos!P13-DatosDelitos!P17</f>
        <v>616</v>
      </c>
    </row>
    <row r="12" spans="2:13" ht="13.4" customHeight="1" x14ac:dyDescent="0.3">
      <c r="B12" s="242" t="s">
        <v>329</v>
      </c>
      <c r="C12" s="242"/>
      <c r="D12" s="62">
        <f>DatosDelitos!C10</f>
        <v>0</v>
      </c>
      <c r="E12" s="63">
        <f>DatosDelitos!H10</f>
        <v>1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4" customHeight="1" x14ac:dyDescent="0.3">
      <c r="B13" s="242" t="s">
        <v>347</v>
      </c>
      <c r="C13" s="242"/>
      <c r="D13" s="62">
        <f>DatosDelitos!C20</f>
        <v>2</v>
      </c>
      <c r="E13" s="63">
        <f>DatosDelitos!H20</f>
        <v>0</v>
      </c>
      <c r="F13" s="63">
        <f>DatosDelitos!I20</f>
        <v>1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4" customHeight="1" x14ac:dyDescent="0.3">
      <c r="B14" s="242" t="s">
        <v>352</v>
      </c>
      <c r="C14" s="242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4" customHeight="1" x14ac:dyDescent="0.3">
      <c r="B15" s="242" t="s">
        <v>1629</v>
      </c>
      <c r="C15" s="242"/>
      <c r="D15" s="62">
        <f>DatosDelitos!C17+DatosDelitos!C44</f>
        <v>1222</v>
      </c>
      <c r="E15" s="63">
        <f>DatosDelitos!H17+DatosDelitos!H44</f>
        <v>370</v>
      </c>
      <c r="F15" s="63">
        <f>DatosDelitos!I16+DatosDelitos!I44</f>
        <v>86</v>
      </c>
      <c r="G15" s="63">
        <f>DatosDelitos!J17+DatosDelitos!J44</f>
        <v>6</v>
      </c>
      <c r="H15" s="63">
        <f>DatosDelitos!K17+DatosDelitos!K44</f>
        <v>4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11</v>
      </c>
      <c r="L15" s="64">
        <f>DatosDelitos!P17+DatosDelitos!P44</f>
        <v>620</v>
      </c>
    </row>
    <row r="16" spans="2:13" ht="13.4" customHeight="1" x14ac:dyDescent="0.3">
      <c r="B16" s="242" t="s">
        <v>1630</v>
      </c>
      <c r="C16" s="242"/>
      <c r="D16" s="62">
        <f>DatosDelitos!C30</f>
        <v>632</v>
      </c>
      <c r="E16" s="63">
        <f>DatosDelitos!H30</f>
        <v>76</v>
      </c>
      <c r="F16" s="63">
        <f>DatosDelitos!I30</f>
        <v>177</v>
      </c>
      <c r="G16" s="63">
        <f>DatosDelitos!J30</f>
        <v>1</v>
      </c>
      <c r="H16" s="63">
        <f>DatosDelitos!K30</f>
        <v>0</v>
      </c>
      <c r="I16" s="63">
        <f>DatosDelitos!L30</f>
        <v>0</v>
      </c>
      <c r="J16" s="63">
        <f>DatosDelitos!M30</f>
        <v>0</v>
      </c>
      <c r="K16" s="63">
        <f>DatosDelitos!O30</f>
        <v>3</v>
      </c>
      <c r="L16" s="64">
        <f>DatosDelitos!P30</f>
        <v>490</v>
      </c>
    </row>
    <row r="17" spans="2:12" ht="13.4" customHeight="1" x14ac:dyDescent="0.3">
      <c r="B17" s="243" t="s">
        <v>1631</v>
      </c>
      <c r="C17" s="243"/>
      <c r="D17" s="62">
        <f>DatosDelitos!C42-DatosDelitos!C44</f>
        <v>33</v>
      </c>
      <c r="E17" s="63">
        <f>DatosDelitos!H42-DatosDelitos!H44</f>
        <v>5</v>
      </c>
      <c r="F17" s="63">
        <f>DatosDelitos!I42-DatosDelitos!I44</f>
        <v>4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3</v>
      </c>
    </row>
    <row r="18" spans="2:12" ht="13.4" customHeight="1" x14ac:dyDescent="0.3">
      <c r="B18" s="242" t="s">
        <v>1632</v>
      </c>
      <c r="C18" s="242"/>
      <c r="D18" s="62">
        <f>DatosDelitos!C50</f>
        <v>261</v>
      </c>
      <c r="E18" s="63">
        <f>DatosDelitos!H50</f>
        <v>95</v>
      </c>
      <c r="F18" s="63">
        <f>DatosDelitos!I50</f>
        <v>79</v>
      </c>
      <c r="G18" s="63">
        <f>DatosDelitos!J50</f>
        <v>44</v>
      </c>
      <c r="H18" s="63">
        <f>DatosDelitos!K50</f>
        <v>55</v>
      </c>
      <c r="I18" s="63">
        <f>DatosDelitos!L50</f>
        <v>0</v>
      </c>
      <c r="J18" s="63">
        <f>DatosDelitos!M50</f>
        <v>0</v>
      </c>
      <c r="K18" s="63">
        <f>DatosDelitos!O50</f>
        <v>11</v>
      </c>
      <c r="L18" s="64">
        <f>DatosDelitos!P50</f>
        <v>89</v>
      </c>
    </row>
    <row r="19" spans="2:12" ht="13.4" customHeight="1" x14ac:dyDescent="0.3">
      <c r="B19" s="242" t="s">
        <v>1633</v>
      </c>
      <c r="C19" s="242"/>
      <c r="D19" s="62">
        <f>DatosDelitos!C72</f>
        <v>3</v>
      </c>
      <c r="E19" s="63">
        <f>DatosDelitos!H72</f>
        <v>3</v>
      </c>
      <c r="F19" s="63">
        <f>DatosDelitos!I72</f>
        <v>0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0</v>
      </c>
    </row>
    <row r="20" spans="2:12" ht="27" customHeight="1" x14ac:dyDescent="0.3">
      <c r="B20" s="242" t="s">
        <v>1634</v>
      </c>
      <c r="C20" s="242"/>
      <c r="D20" s="62">
        <f>DatosDelitos!C74</f>
        <v>26</v>
      </c>
      <c r="E20" s="63">
        <f>DatosDelitos!H74</f>
        <v>7</v>
      </c>
      <c r="F20" s="63">
        <f>DatosDelitos!I74</f>
        <v>11</v>
      </c>
      <c r="G20" s="63">
        <f>DatosDelitos!J74</f>
        <v>0</v>
      </c>
      <c r="H20" s="63">
        <f>DatosDelitos!K74</f>
        <v>0</v>
      </c>
      <c r="I20" s="63">
        <f>DatosDelitos!L74</f>
        <v>0</v>
      </c>
      <c r="J20" s="63">
        <f>DatosDelitos!M74</f>
        <v>0</v>
      </c>
      <c r="K20" s="63">
        <f>DatosDelitos!O74</f>
        <v>0</v>
      </c>
      <c r="L20" s="64">
        <f>DatosDelitos!P74</f>
        <v>9</v>
      </c>
    </row>
    <row r="21" spans="2:12" ht="13.4" customHeight="1" x14ac:dyDescent="0.3">
      <c r="B21" s="243" t="s">
        <v>1635</v>
      </c>
      <c r="C21" s="243"/>
      <c r="D21" s="62">
        <f>DatosDelitos!C82</f>
        <v>69</v>
      </c>
      <c r="E21" s="63">
        <f>DatosDelitos!H82</f>
        <v>5</v>
      </c>
      <c r="F21" s="63">
        <f>DatosDelitos!I82</f>
        <v>8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28</v>
      </c>
    </row>
    <row r="22" spans="2:12" ht="13.4" customHeight="1" x14ac:dyDescent="0.3">
      <c r="B22" s="242" t="s">
        <v>1636</v>
      </c>
      <c r="C22" s="242"/>
      <c r="D22" s="62">
        <f>DatosDelitos!C85</f>
        <v>365</v>
      </c>
      <c r="E22" s="63">
        <f>DatosDelitos!H85</f>
        <v>226</v>
      </c>
      <c r="F22" s="63">
        <f>DatosDelitos!I85</f>
        <v>158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119</v>
      </c>
    </row>
    <row r="23" spans="2:12" ht="13.4" customHeight="1" x14ac:dyDescent="0.3">
      <c r="B23" s="242" t="s">
        <v>978</v>
      </c>
      <c r="C23" s="242"/>
      <c r="D23" s="62">
        <f>DatosDelitos!C97</f>
        <v>3600</v>
      </c>
      <c r="E23" s="63">
        <f>DatosDelitos!H97</f>
        <v>1125</v>
      </c>
      <c r="F23" s="63">
        <f>DatosDelitos!I97</f>
        <v>867</v>
      </c>
      <c r="G23" s="63">
        <f>DatosDelitos!J97</f>
        <v>0</v>
      </c>
      <c r="H23" s="63">
        <f>DatosDelitos!K97</f>
        <v>0</v>
      </c>
      <c r="I23" s="63">
        <f>DatosDelitos!L97</f>
        <v>0</v>
      </c>
      <c r="J23" s="63">
        <f>DatosDelitos!M97</f>
        <v>0</v>
      </c>
      <c r="K23" s="63">
        <f>DatosDelitos!O97</f>
        <v>82</v>
      </c>
      <c r="L23" s="64">
        <f>DatosDelitos!P97</f>
        <v>887</v>
      </c>
    </row>
    <row r="24" spans="2:12" ht="27" customHeight="1" x14ac:dyDescent="0.3">
      <c r="B24" s="242" t="s">
        <v>1637</v>
      </c>
      <c r="C24" s="242"/>
      <c r="D24" s="62">
        <f>DatosDelitos!C131</f>
        <v>7</v>
      </c>
      <c r="E24" s="63">
        <f>DatosDelitos!H131</f>
        <v>8</v>
      </c>
      <c r="F24" s="63">
        <f>DatosDelitos!I131</f>
        <v>8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6</v>
      </c>
    </row>
    <row r="25" spans="2:12" ht="13.4" customHeight="1" x14ac:dyDescent="0.3">
      <c r="B25" s="242" t="s">
        <v>1638</v>
      </c>
      <c r="C25" s="242"/>
      <c r="D25" s="62">
        <f>DatosDelitos!C137</f>
        <v>7</v>
      </c>
      <c r="E25" s="63">
        <f>DatosDelitos!H137</f>
        <v>6</v>
      </c>
      <c r="F25" s="63">
        <f>DatosDelitos!I137</f>
        <v>11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5</v>
      </c>
    </row>
    <row r="26" spans="2:12" ht="13.4" customHeight="1" x14ac:dyDescent="0.3">
      <c r="B26" s="243" t="s">
        <v>1639</v>
      </c>
      <c r="C26" s="243"/>
      <c r="D26" s="62">
        <f>DatosDelitos!C144</f>
        <v>67</v>
      </c>
      <c r="E26" s="63">
        <f>DatosDelitos!H144</f>
        <v>61</v>
      </c>
      <c r="F26" s="63">
        <f>DatosDelitos!I144</f>
        <v>30</v>
      </c>
      <c r="G26" s="63">
        <f>DatosDelitos!J144</f>
        <v>2</v>
      </c>
      <c r="H26" s="63">
        <f>DatosDelitos!K144</f>
        <v>2</v>
      </c>
      <c r="I26" s="63">
        <f>DatosDelitos!L144</f>
        <v>0</v>
      </c>
      <c r="J26" s="63">
        <f>DatosDelitos!M144</f>
        <v>0</v>
      </c>
      <c r="K26" s="63">
        <f>DatosDelitos!O144</f>
        <v>34</v>
      </c>
      <c r="L26" s="64">
        <f>DatosDelitos!P144</f>
        <v>35</v>
      </c>
    </row>
    <row r="27" spans="2:12" ht="38.25" customHeight="1" x14ac:dyDescent="0.3">
      <c r="B27" s="242" t="s">
        <v>1640</v>
      </c>
      <c r="C27" s="242"/>
      <c r="D27" s="62">
        <f>DatosDelitos!C147</f>
        <v>45</v>
      </c>
      <c r="E27" s="63">
        <f>DatosDelitos!H147</f>
        <v>28</v>
      </c>
      <c r="F27" s="63">
        <f>DatosDelitos!I147</f>
        <v>14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14</v>
      </c>
    </row>
    <row r="28" spans="2:12" ht="13.4" customHeight="1" x14ac:dyDescent="0.3">
      <c r="B28" s="242" t="s">
        <v>1641</v>
      </c>
      <c r="C28" s="242"/>
      <c r="D28" s="62">
        <f>DatosDelitos!C156+SUM(DatosDelitos!C167:C172)</f>
        <v>12</v>
      </c>
      <c r="E28" s="63">
        <f>DatosDelitos!H156+SUM(DatosDelitos!H167:H172)</f>
        <v>6</v>
      </c>
      <c r="F28" s="63">
        <f>DatosDelitos!I156+SUM(DatosDelitos!I167:I172)</f>
        <v>8</v>
      </c>
      <c r="G28" s="63">
        <f>DatosDelitos!J156+SUM(DatosDelitos!J167:J172)</f>
        <v>0</v>
      </c>
      <c r="H28" s="63">
        <f>DatosDelitos!K156+SUM(DatosDelitos!K167:K172)</f>
        <v>0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0</v>
      </c>
      <c r="L28" s="63">
        <f>DatosDelitos!P156+SUM(DatosDelitos!P167:Q172)</f>
        <v>8</v>
      </c>
    </row>
    <row r="29" spans="2:12" ht="13.4" customHeight="1" x14ac:dyDescent="0.3">
      <c r="B29" s="242" t="s">
        <v>1642</v>
      </c>
      <c r="C29" s="242"/>
      <c r="D29" s="62">
        <f>SUM(DatosDelitos!C173:C177)</f>
        <v>359</v>
      </c>
      <c r="E29" s="63">
        <f>SUM(DatosDelitos!H173:H177)</f>
        <v>324</v>
      </c>
      <c r="F29" s="63">
        <f>SUM(DatosDelitos!I173:I177)</f>
        <v>214</v>
      </c>
      <c r="G29" s="63">
        <f>SUM(DatosDelitos!J173:J177)</f>
        <v>1</v>
      </c>
      <c r="H29" s="63">
        <f>SUM(DatosDelitos!K173:K177)</f>
        <v>2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80</v>
      </c>
      <c r="L29" s="63">
        <f>SUM(DatosDelitos!P173:P177)</f>
        <v>219</v>
      </c>
    </row>
    <row r="30" spans="2:12" ht="13.4" customHeight="1" x14ac:dyDescent="0.3">
      <c r="B30" s="242" t="s">
        <v>1643</v>
      </c>
      <c r="C30" s="242"/>
      <c r="D30" s="62">
        <f>DatosDelitos!C178</f>
        <v>218</v>
      </c>
      <c r="E30" s="63">
        <f>DatosDelitos!H178</f>
        <v>269</v>
      </c>
      <c r="F30" s="63">
        <f>DatosDelitos!I178</f>
        <v>246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3">
        <f>DatosDelitos!P178</f>
        <v>1458</v>
      </c>
    </row>
    <row r="31" spans="2:12" ht="13.4" customHeight="1" x14ac:dyDescent="0.3">
      <c r="B31" s="242" t="s">
        <v>1644</v>
      </c>
      <c r="C31" s="242"/>
      <c r="D31" s="62">
        <f>DatosDelitos!C186</f>
        <v>147</v>
      </c>
      <c r="E31" s="63">
        <f>DatosDelitos!H186</f>
        <v>96</v>
      </c>
      <c r="F31" s="63">
        <f>DatosDelitos!I186</f>
        <v>86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78</v>
      </c>
    </row>
    <row r="32" spans="2:12" ht="13.4" customHeight="1" x14ac:dyDescent="0.3">
      <c r="B32" s="242" t="s">
        <v>1645</v>
      </c>
      <c r="C32" s="242"/>
      <c r="D32" s="62">
        <f>DatosDelitos!C201</f>
        <v>20</v>
      </c>
      <c r="E32" s="63">
        <f>DatosDelitos!H201</f>
        <v>4</v>
      </c>
      <c r="F32" s="63">
        <f>DatosDelitos!I201</f>
        <v>3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0</v>
      </c>
      <c r="K32" s="63">
        <f>DatosDelitos!O201</f>
        <v>0</v>
      </c>
      <c r="L32" s="63">
        <f>DatosDelitos!P201</f>
        <v>5</v>
      </c>
    </row>
    <row r="33" spans="2:13" ht="13.4" customHeight="1" x14ac:dyDescent="0.3">
      <c r="B33" s="242" t="s">
        <v>1646</v>
      </c>
      <c r="C33" s="242"/>
      <c r="D33" s="62">
        <f>DatosDelitos!C223</f>
        <v>611</v>
      </c>
      <c r="E33" s="63">
        <f>DatosDelitos!H223</f>
        <v>305</v>
      </c>
      <c r="F33" s="63">
        <f>DatosDelitos!I223</f>
        <v>218</v>
      </c>
      <c r="G33" s="63">
        <f>DatosDelitos!J223</f>
        <v>0</v>
      </c>
      <c r="H33" s="63">
        <f>DatosDelitos!K223</f>
        <v>1</v>
      </c>
      <c r="I33" s="63">
        <f>DatosDelitos!L223</f>
        <v>0</v>
      </c>
      <c r="J33" s="63">
        <f>DatosDelitos!M223</f>
        <v>1</v>
      </c>
      <c r="K33" s="63">
        <f>DatosDelitos!O223</f>
        <v>18</v>
      </c>
      <c r="L33" s="63">
        <f>DatosDelitos!P223</f>
        <v>446</v>
      </c>
    </row>
    <row r="34" spans="2:13" ht="13.4" customHeight="1" x14ac:dyDescent="0.3">
      <c r="B34" s="242" t="s">
        <v>1647</v>
      </c>
      <c r="C34" s="242"/>
      <c r="D34" s="62">
        <f>DatosDelitos!C244</f>
        <v>5</v>
      </c>
      <c r="E34" s="63">
        <f>DatosDelitos!H244</f>
        <v>1</v>
      </c>
      <c r="F34" s="63">
        <f>DatosDelitos!I244</f>
        <v>0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2</v>
      </c>
    </row>
    <row r="35" spans="2:13" ht="13.4" customHeight="1" x14ac:dyDescent="0.3">
      <c r="B35" s="242" t="s">
        <v>1648</v>
      </c>
      <c r="C35" s="242"/>
      <c r="D35" s="62">
        <f>DatosDelitos!C271</f>
        <v>95</v>
      </c>
      <c r="E35" s="63">
        <f>DatosDelitos!H271</f>
        <v>96</v>
      </c>
      <c r="F35" s="63">
        <f>DatosDelitos!I271</f>
        <v>113</v>
      </c>
      <c r="G35" s="63">
        <f>DatosDelitos!J271</f>
        <v>0</v>
      </c>
      <c r="H35" s="63">
        <f>DatosDelitos!K271</f>
        <v>3</v>
      </c>
      <c r="I35" s="63">
        <f>DatosDelitos!L271</f>
        <v>0</v>
      </c>
      <c r="J35" s="63">
        <f>DatosDelitos!M271</f>
        <v>0</v>
      </c>
      <c r="K35" s="63">
        <f>DatosDelitos!O271</f>
        <v>2</v>
      </c>
      <c r="L35" s="63">
        <f>DatosDelitos!P271</f>
        <v>440</v>
      </c>
    </row>
    <row r="36" spans="2:13" ht="38.25" customHeight="1" x14ac:dyDescent="0.3">
      <c r="B36" s="242" t="s">
        <v>1649</v>
      </c>
      <c r="C36" s="242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4" customHeight="1" x14ac:dyDescent="0.3">
      <c r="B37" s="242" t="s">
        <v>1650</v>
      </c>
      <c r="C37" s="242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4" customHeight="1" x14ac:dyDescent="0.3">
      <c r="B38" s="242" t="s">
        <v>1651</v>
      </c>
      <c r="C38" s="242"/>
      <c r="D38" s="62">
        <f>DatosDelitos!C312+DatosDelitos!C318+DatosDelitos!C320</f>
        <v>16</v>
      </c>
      <c r="E38" s="63">
        <f>DatosDelitos!H312+DatosDelitos!H318+DatosDelitos!H320</f>
        <v>3</v>
      </c>
      <c r="F38" s="63">
        <f>DatosDelitos!I312+DatosDelitos!I318+DatosDelitos!I320</f>
        <v>4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10</v>
      </c>
      <c r="L38" s="63">
        <f>DatosDelitos!P312+DatosDelitos!P318+DatosDelitos!P320</f>
        <v>2</v>
      </c>
    </row>
    <row r="39" spans="2:13" ht="13.4" customHeight="1" x14ac:dyDescent="0.3">
      <c r="B39" s="242" t="s">
        <v>1652</v>
      </c>
      <c r="C39" s="242"/>
      <c r="D39" s="62">
        <f>DatosDelitos!C323</f>
        <v>5688</v>
      </c>
      <c r="E39" s="63">
        <f>DatosDelitos!H323</f>
        <v>87</v>
      </c>
      <c r="F39" s="63">
        <f>DatosDelitos!I323</f>
        <v>2</v>
      </c>
      <c r="G39" s="63">
        <f>DatosDelitos!J323</f>
        <v>3</v>
      </c>
      <c r="H39" s="63">
        <f>DatosDelitos!K323</f>
        <v>1</v>
      </c>
      <c r="I39" s="63">
        <f>DatosDelitos!L323</f>
        <v>0</v>
      </c>
      <c r="J39" s="63">
        <f>DatosDelitos!M323</f>
        <v>0</v>
      </c>
      <c r="K39" s="63">
        <f>DatosDelitos!O323</f>
        <v>0</v>
      </c>
      <c r="L39" s="63">
        <f>DatosDelitos!P323</f>
        <v>4</v>
      </c>
    </row>
    <row r="40" spans="2:13" ht="13.4" customHeight="1" x14ac:dyDescent="0.3">
      <c r="B40" s="242" t="s">
        <v>1653</v>
      </c>
      <c r="C40" s="242"/>
      <c r="D40" s="62">
        <f>DatosDelitos!C325</f>
        <v>2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1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4" customHeight="1" x14ac:dyDescent="0.3">
      <c r="B41" s="242" t="s">
        <v>952</v>
      </c>
      <c r="C41" s="242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4" customHeight="1" x14ac:dyDescent="0.3">
      <c r="B42" s="242" t="s">
        <v>1654</v>
      </c>
      <c r="C42" s="242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5" customHeight="1" thickBot="1" x14ac:dyDescent="0.35">
      <c r="B43" s="245" t="s">
        <v>956</v>
      </c>
      <c r="C43" s="245"/>
      <c r="D43" s="65">
        <f>SUM(D11:D42)</f>
        <v>19353</v>
      </c>
      <c r="E43" s="65">
        <f t="shared" ref="E43:L43" si="0">SUM(E11:E42)</f>
        <v>3492</v>
      </c>
      <c r="F43" s="65">
        <f t="shared" si="0"/>
        <v>2613</v>
      </c>
      <c r="G43" s="65">
        <f t="shared" si="0"/>
        <v>60</v>
      </c>
      <c r="H43" s="65">
        <f t="shared" si="0"/>
        <v>100</v>
      </c>
      <c r="I43" s="65">
        <f t="shared" si="0"/>
        <v>5</v>
      </c>
      <c r="J43" s="65">
        <f t="shared" si="0"/>
        <v>10</v>
      </c>
      <c r="K43" s="65">
        <f t="shared" si="0"/>
        <v>279</v>
      </c>
      <c r="L43" s="65">
        <f t="shared" si="0"/>
        <v>5583</v>
      </c>
    </row>
    <row r="46" spans="2:13" ht="15.5" x14ac:dyDescent="0.3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.5" thickBot="1" x14ac:dyDescent="0.3">
      <c r="D48" s="42" t="s">
        <v>1618</v>
      </c>
      <c r="E48" s="44" t="s">
        <v>1619</v>
      </c>
    </row>
    <row r="49" spans="2:5" ht="13.4" customHeight="1" x14ac:dyDescent="0.35">
      <c r="B49" s="244" t="s">
        <v>1656</v>
      </c>
      <c r="C49" s="244"/>
      <c r="D49" s="68">
        <f>DatosDelitos!F5</f>
        <v>0</v>
      </c>
      <c r="E49" s="68">
        <f>DatosDelitos!G5</f>
        <v>0</v>
      </c>
    </row>
    <row r="50" spans="2:5" ht="13.4" customHeight="1" x14ac:dyDescent="0.35">
      <c r="B50" s="244" t="s">
        <v>1657</v>
      </c>
      <c r="C50" s="244"/>
      <c r="D50" s="68">
        <f>DatosDelitos!F13-DatosDelitos!F17</f>
        <v>214</v>
      </c>
      <c r="E50" s="68">
        <f>DatosDelitos!G13-DatosDelitos!G17</f>
        <v>373</v>
      </c>
    </row>
    <row r="51" spans="2:5" ht="13.4" customHeight="1" x14ac:dyDescent="0.35">
      <c r="B51" s="244" t="s">
        <v>329</v>
      </c>
      <c r="C51" s="244"/>
      <c r="D51" s="68">
        <f>DatosDelitos!F10</f>
        <v>0</v>
      </c>
      <c r="E51" s="68">
        <f>DatosDelitos!G10</f>
        <v>0</v>
      </c>
    </row>
    <row r="52" spans="2:5" ht="13.4" customHeight="1" x14ac:dyDescent="0.35">
      <c r="B52" s="244" t="s">
        <v>347</v>
      </c>
      <c r="C52" s="244"/>
      <c r="D52" s="68">
        <f>DatosDelitos!F20</f>
        <v>0</v>
      </c>
      <c r="E52" s="68">
        <f>DatosDelitos!G20</f>
        <v>0</v>
      </c>
    </row>
    <row r="53" spans="2:5" ht="13.4" customHeight="1" x14ac:dyDescent="0.35">
      <c r="B53" s="244" t="s">
        <v>352</v>
      </c>
      <c r="C53" s="244"/>
      <c r="D53" s="68">
        <f>DatosDelitos!F23</f>
        <v>0</v>
      </c>
      <c r="E53" s="68">
        <f>DatosDelitos!G23</f>
        <v>0</v>
      </c>
    </row>
    <row r="54" spans="2:5" ht="13.4" customHeight="1" x14ac:dyDescent="0.35">
      <c r="B54" s="244" t="s">
        <v>1629</v>
      </c>
      <c r="C54" s="244"/>
      <c r="D54" s="68">
        <f>DatosDelitos!F17+DatosDelitos!F44</f>
        <v>1032</v>
      </c>
      <c r="E54" s="68">
        <f>DatosDelitos!G17+DatosDelitos!G44</f>
        <v>659</v>
      </c>
    </row>
    <row r="55" spans="2:5" ht="13.4" customHeight="1" x14ac:dyDescent="0.35">
      <c r="B55" s="244" t="s">
        <v>1630</v>
      </c>
      <c r="C55" s="244"/>
      <c r="D55" s="68">
        <f>DatosDelitos!F30</f>
        <v>354</v>
      </c>
      <c r="E55" s="68">
        <f>DatosDelitos!G30</f>
        <v>441</v>
      </c>
    </row>
    <row r="56" spans="2:5" ht="13.4" customHeight="1" x14ac:dyDescent="0.35">
      <c r="B56" s="244" t="s">
        <v>1631</v>
      </c>
      <c r="C56" s="244"/>
      <c r="D56" s="68">
        <f>DatosDelitos!F42-DatosDelitos!F44</f>
        <v>1</v>
      </c>
      <c r="E56" s="68">
        <f>DatosDelitos!G42-DatosDelitos!G44</f>
        <v>1</v>
      </c>
    </row>
    <row r="57" spans="2:5" ht="13.4" customHeight="1" x14ac:dyDescent="0.35">
      <c r="B57" s="244" t="s">
        <v>1632</v>
      </c>
      <c r="C57" s="244"/>
      <c r="D57" s="68">
        <f>DatosDelitos!F50</f>
        <v>14</v>
      </c>
      <c r="E57" s="68">
        <f>DatosDelitos!G50</f>
        <v>3</v>
      </c>
    </row>
    <row r="58" spans="2:5" ht="13.4" customHeight="1" x14ac:dyDescent="0.35">
      <c r="B58" s="244" t="s">
        <v>1633</v>
      </c>
      <c r="C58" s="244"/>
      <c r="D58" s="68">
        <f>DatosDelitos!F72</f>
        <v>0</v>
      </c>
      <c r="E58" s="68">
        <f>DatosDelitos!G72</f>
        <v>0</v>
      </c>
    </row>
    <row r="59" spans="2:5" ht="27" customHeight="1" x14ac:dyDescent="0.35">
      <c r="B59" s="244" t="s">
        <v>1658</v>
      </c>
      <c r="C59" s="244"/>
      <c r="D59" s="68">
        <f>DatosDelitos!F74</f>
        <v>4</v>
      </c>
      <c r="E59" s="68">
        <f>DatosDelitos!G74</f>
        <v>2</v>
      </c>
    </row>
    <row r="60" spans="2:5" ht="13.4" customHeight="1" x14ac:dyDescent="0.35">
      <c r="B60" s="244" t="s">
        <v>1635</v>
      </c>
      <c r="C60" s="244"/>
      <c r="D60" s="68">
        <f>DatosDelitos!F82</f>
        <v>3</v>
      </c>
      <c r="E60" s="68">
        <f>DatosDelitos!G82</f>
        <v>26</v>
      </c>
    </row>
    <row r="61" spans="2:5" ht="13.4" customHeight="1" x14ac:dyDescent="0.35">
      <c r="B61" s="244" t="s">
        <v>1636</v>
      </c>
      <c r="C61" s="244"/>
      <c r="D61" s="68">
        <f>DatosDelitos!F85</f>
        <v>10</v>
      </c>
      <c r="E61" s="68">
        <f>DatosDelitos!G85</f>
        <v>7</v>
      </c>
    </row>
    <row r="62" spans="2:5" ht="13.4" customHeight="1" x14ac:dyDescent="0.35">
      <c r="B62" s="244" t="s">
        <v>978</v>
      </c>
      <c r="C62" s="244"/>
      <c r="D62" s="68">
        <f>DatosDelitos!F97</f>
        <v>461</v>
      </c>
      <c r="E62" s="68">
        <f>DatosDelitos!G97</f>
        <v>455</v>
      </c>
    </row>
    <row r="63" spans="2:5" ht="27" customHeight="1" x14ac:dyDescent="0.35">
      <c r="B63" s="244" t="s">
        <v>1659</v>
      </c>
      <c r="C63" s="244"/>
      <c r="D63" s="68">
        <f>DatosDelitos!F131</f>
        <v>0</v>
      </c>
      <c r="E63" s="68">
        <f>DatosDelitos!G131</f>
        <v>0</v>
      </c>
    </row>
    <row r="64" spans="2:5" ht="13.4" customHeight="1" x14ac:dyDescent="0.35">
      <c r="B64" s="244" t="s">
        <v>1638</v>
      </c>
      <c r="C64" s="244"/>
      <c r="D64" s="68">
        <f>DatosDelitos!F137</f>
        <v>0</v>
      </c>
      <c r="E64" s="68">
        <f>DatosDelitos!G137</f>
        <v>0</v>
      </c>
    </row>
    <row r="65" spans="2:5" ht="13.4" customHeight="1" x14ac:dyDescent="0.35">
      <c r="B65" s="244" t="s">
        <v>1639</v>
      </c>
      <c r="C65" s="244"/>
      <c r="D65" s="68">
        <f>DatosDelitos!F144</f>
        <v>0</v>
      </c>
      <c r="E65" s="68">
        <f>DatosDelitos!G144</f>
        <v>0</v>
      </c>
    </row>
    <row r="66" spans="2:5" ht="40.5" customHeight="1" x14ac:dyDescent="0.35">
      <c r="B66" s="244" t="s">
        <v>1640</v>
      </c>
      <c r="C66" s="244"/>
      <c r="D66" s="68">
        <f>DatosDelitos!F147</f>
        <v>2</v>
      </c>
      <c r="E66" s="68">
        <f>DatosDelitos!G147</f>
        <v>1</v>
      </c>
    </row>
    <row r="67" spans="2:5" ht="13.4" customHeight="1" x14ac:dyDescent="0.35">
      <c r="B67" s="244" t="s">
        <v>1641</v>
      </c>
      <c r="C67" s="244"/>
      <c r="D67" s="68">
        <f>DatosDelitos!F156+SUM(DatosDelitos!F167:G172)</f>
        <v>0</v>
      </c>
      <c r="E67" s="68">
        <f>DatosDelitos!G156+SUM(DatosDelitos!G167:H172)</f>
        <v>2</v>
      </c>
    </row>
    <row r="68" spans="2:5" ht="13.4" customHeight="1" x14ac:dyDescent="0.35">
      <c r="B68" s="244" t="s">
        <v>1642</v>
      </c>
      <c r="C68" s="244"/>
      <c r="D68" s="68">
        <f>SUM(DatosDelitos!F173:G177)</f>
        <v>31</v>
      </c>
      <c r="E68" s="68">
        <f>SUM(DatosDelitos!G173:H177)</f>
        <v>336</v>
      </c>
    </row>
    <row r="69" spans="2:5" ht="13.4" customHeight="1" x14ac:dyDescent="0.35">
      <c r="B69" s="244" t="s">
        <v>1643</v>
      </c>
      <c r="C69" s="244"/>
      <c r="D69" s="68">
        <f>DatosDelitos!F178</f>
        <v>1237</v>
      </c>
      <c r="E69" s="68">
        <f>DatosDelitos!G178</f>
        <v>1262</v>
      </c>
    </row>
    <row r="70" spans="2:5" ht="13.4" customHeight="1" x14ac:dyDescent="0.35">
      <c r="B70" s="244" t="s">
        <v>1644</v>
      </c>
      <c r="C70" s="244"/>
      <c r="D70" s="68">
        <f>DatosDelitos!F186</f>
        <v>5</v>
      </c>
      <c r="E70" s="68">
        <f>DatosDelitos!G186</f>
        <v>11</v>
      </c>
    </row>
    <row r="71" spans="2:5" ht="13.4" customHeight="1" x14ac:dyDescent="0.35">
      <c r="B71" s="244" t="s">
        <v>1645</v>
      </c>
      <c r="C71" s="244"/>
      <c r="D71" s="68">
        <f>DatosDelitos!F201</f>
        <v>1</v>
      </c>
      <c r="E71" s="68">
        <f>DatosDelitos!G201</f>
        <v>0</v>
      </c>
    </row>
    <row r="72" spans="2:5" ht="13.4" customHeight="1" x14ac:dyDescent="0.35">
      <c r="B72" s="244" t="s">
        <v>1646</v>
      </c>
      <c r="C72" s="244"/>
      <c r="D72" s="68">
        <f>DatosDelitos!F223</f>
        <v>461</v>
      </c>
      <c r="E72" s="68">
        <f>DatosDelitos!G223</f>
        <v>431</v>
      </c>
    </row>
    <row r="73" spans="2:5" ht="13.4" customHeight="1" x14ac:dyDescent="0.35">
      <c r="B73" s="244" t="s">
        <v>1647</v>
      </c>
      <c r="C73" s="244"/>
      <c r="D73" s="68">
        <f>DatosDelitos!F244</f>
        <v>0</v>
      </c>
      <c r="E73" s="68">
        <f>DatosDelitos!G244</f>
        <v>0</v>
      </c>
    </row>
    <row r="74" spans="2:5" ht="13.4" customHeight="1" x14ac:dyDescent="0.35">
      <c r="B74" s="244" t="s">
        <v>1648</v>
      </c>
      <c r="C74" s="244"/>
      <c r="D74" s="68">
        <f>DatosDelitos!F271</f>
        <v>311</v>
      </c>
      <c r="E74" s="68">
        <f>DatosDelitos!G271</f>
        <v>2158</v>
      </c>
    </row>
    <row r="75" spans="2:5" ht="38.25" customHeight="1" x14ac:dyDescent="0.35">
      <c r="B75" s="244" t="s">
        <v>1649</v>
      </c>
      <c r="C75" s="244"/>
      <c r="D75" s="68">
        <f>DatosDelitos!F301</f>
        <v>0</v>
      </c>
      <c r="E75" s="68">
        <f>DatosDelitos!G301</f>
        <v>0</v>
      </c>
    </row>
    <row r="76" spans="2:5" ht="13.4" customHeight="1" x14ac:dyDescent="0.35">
      <c r="B76" s="244" t="s">
        <v>1650</v>
      </c>
      <c r="C76" s="244"/>
      <c r="D76" s="68">
        <f>DatosDelitos!F305</f>
        <v>0</v>
      </c>
      <c r="E76" s="68">
        <f>DatosDelitos!G305</f>
        <v>0</v>
      </c>
    </row>
    <row r="77" spans="2:5" ht="13.4" customHeight="1" x14ac:dyDescent="0.35">
      <c r="B77" s="244" t="s">
        <v>1651</v>
      </c>
      <c r="C77" s="244"/>
      <c r="D77" s="68">
        <f>DatosDelitos!F312+DatosDelitos!F318+DatosDelitos!F320</f>
        <v>0</v>
      </c>
      <c r="E77" s="68">
        <f>DatosDelitos!G312+DatosDelitos!G318+DatosDelitos!G320</f>
        <v>1</v>
      </c>
    </row>
    <row r="78" spans="2:5" ht="14.15" customHeight="1" x14ac:dyDescent="0.35">
      <c r="B78" s="244" t="s">
        <v>1652</v>
      </c>
      <c r="C78" s="244"/>
      <c r="D78" s="68">
        <f>DatosDelitos!F323</f>
        <v>33</v>
      </c>
      <c r="E78" s="68">
        <f>DatosDelitos!G323</f>
        <v>1</v>
      </c>
    </row>
    <row r="79" spans="2:5" ht="15" customHeight="1" x14ac:dyDescent="0.35">
      <c r="B79" s="246" t="s">
        <v>1653</v>
      </c>
      <c r="C79" s="246"/>
      <c r="D79" s="68">
        <f>DatosDelitos!F325</f>
        <v>0</v>
      </c>
      <c r="E79" s="68">
        <f>DatosDelitos!G325</f>
        <v>0</v>
      </c>
    </row>
    <row r="80" spans="2:5" ht="15" customHeight="1" x14ac:dyDescent="0.35">
      <c r="B80" s="246" t="s">
        <v>952</v>
      </c>
      <c r="C80" s="246"/>
      <c r="D80" s="68">
        <f>DatosDelitos!F337</f>
        <v>0</v>
      </c>
      <c r="E80" s="68">
        <f>DatosDelitos!G337</f>
        <v>0</v>
      </c>
    </row>
    <row r="81" spans="2:13" ht="15" customHeight="1" x14ac:dyDescent="0.35">
      <c r="B81" s="246" t="s">
        <v>1654</v>
      </c>
      <c r="C81" s="246"/>
      <c r="D81" s="68">
        <f>DatosDelitos!F339</f>
        <v>0</v>
      </c>
      <c r="E81" s="68">
        <f>DatosDelitos!G339</f>
        <v>0</v>
      </c>
    </row>
    <row r="82" spans="2:13" ht="15" customHeight="1" x14ac:dyDescent="0.35">
      <c r="B82" s="246" t="s">
        <v>1660</v>
      </c>
      <c r="C82" s="246"/>
      <c r="D82" s="68">
        <f>SUM(D49:D81)</f>
        <v>4174</v>
      </c>
      <c r="E82" s="68">
        <f>SUM(E49:E81)</f>
        <v>6170</v>
      </c>
    </row>
    <row r="84" spans="2:13" s="71" customFormat="1" ht="15.5" x14ac:dyDescent="0.3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6" x14ac:dyDescent="0.25">
      <c r="D86" s="72" t="s">
        <v>315</v>
      </c>
    </row>
    <row r="87" spans="2:13" ht="13.4" customHeight="1" x14ac:dyDescent="0.35">
      <c r="B87" s="244" t="s">
        <v>1628</v>
      </c>
      <c r="C87" s="244"/>
      <c r="D87" s="68">
        <f>DatosDelitos!N5+DatosDelitos!N13-DatosDelitos!N17</f>
        <v>46</v>
      </c>
    </row>
    <row r="88" spans="2:13" ht="13.4" customHeight="1" x14ac:dyDescent="0.35">
      <c r="B88" s="244" t="s">
        <v>329</v>
      </c>
      <c r="C88" s="244"/>
      <c r="D88" s="68">
        <f>DatosDelitos!N10</f>
        <v>0</v>
      </c>
    </row>
    <row r="89" spans="2:13" ht="13.4" customHeight="1" x14ac:dyDescent="0.35">
      <c r="B89" s="244" t="s">
        <v>347</v>
      </c>
      <c r="C89" s="244"/>
      <c r="D89" s="68">
        <f>DatosDelitos!N20</f>
        <v>0</v>
      </c>
    </row>
    <row r="90" spans="2:13" ht="13.4" customHeight="1" x14ac:dyDescent="0.35">
      <c r="B90" s="244" t="s">
        <v>352</v>
      </c>
      <c r="C90" s="244"/>
      <c r="D90" s="68">
        <f>DatosDelitos!N23</f>
        <v>0</v>
      </c>
    </row>
    <row r="91" spans="2:13" ht="13.4" customHeight="1" x14ac:dyDescent="0.35">
      <c r="B91" s="244" t="s">
        <v>1662</v>
      </c>
      <c r="C91" s="244"/>
      <c r="D91" s="68">
        <f>SUM(DatosDelitos!N17,DatosDelitos!N44)</f>
        <v>27</v>
      </c>
    </row>
    <row r="92" spans="2:13" ht="13.4" customHeight="1" x14ac:dyDescent="0.35">
      <c r="B92" s="244" t="s">
        <v>1630</v>
      </c>
      <c r="C92" s="244"/>
      <c r="D92" s="68">
        <f>DatosDelitos!N30</f>
        <v>5</v>
      </c>
    </row>
    <row r="93" spans="2:13" ht="13.4" customHeight="1" x14ac:dyDescent="0.35">
      <c r="B93" s="244" t="s">
        <v>1631</v>
      </c>
      <c r="C93" s="244"/>
      <c r="D93" s="68">
        <f>DatosDelitos!N42-DatosDelitos!N44</f>
        <v>3</v>
      </c>
    </row>
    <row r="94" spans="2:13" ht="13.4" customHeight="1" x14ac:dyDescent="0.35">
      <c r="B94" s="244" t="s">
        <v>1632</v>
      </c>
      <c r="C94" s="244"/>
      <c r="D94" s="68">
        <f>DatosDelitos!N50</f>
        <v>4</v>
      </c>
    </row>
    <row r="95" spans="2:13" ht="13.4" customHeight="1" x14ac:dyDescent="0.35">
      <c r="B95" s="244" t="s">
        <v>1633</v>
      </c>
      <c r="C95" s="244"/>
      <c r="D95" s="68">
        <f>DatosDelitos!N72</f>
        <v>0</v>
      </c>
    </row>
    <row r="96" spans="2:13" ht="27" customHeight="1" x14ac:dyDescent="0.35">
      <c r="B96" s="244" t="s">
        <v>1658</v>
      </c>
      <c r="C96" s="244"/>
      <c r="D96" s="68">
        <f>DatosDelitos!N74</f>
        <v>0</v>
      </c>
    </row>
    <row r="97" spans="2:4" ht="13.4" customHeight="1" x14ac:dyDescent="0.35">
      <c r="B97" s="244" t="s">
        <v>1635</v>
      </c>
      <c r="C97" s="244"/>
      <c r="D97" s="68">
        <f>DatosDelitos!N82</f>
        <v>1</v>
      </c>
    </row>
    <row r="98" spans="2:4" ht="13.4" customHeight="1" x14ac:dyDescent="0.35">
      <c r="B98" s="244" t="s">
        <v>1636</v>
      </c>
      <c r="C98" s="244"/>
      <c r="D98" s="68">
        <f>DatosDelitos!N85</f>
        <v>3</v>
      </c>
    </row>
    <row r="99" spans="2:4" ht="13.4" customHeight="1" x14ac:dyDescent="0.35">
      <c r="B99" s="244" t="s">
        <v>978</v>
      </c>
      <c r="C99" s="244"/>
      <c r="D99" s="68">
        <f>DatosDelitos!N97</f>
        <v>8</v>
      </c>
    </row>
    <row r="100" spans="2:4" ht="27" customHeight="1" x14ac:dyDescent="0.35">
      <c r="B100" s="244" t="s">
        <v>1659</v>
      </c>
      <c r="C100" s="244"/>
      <c r="D100" s="68">
        <f>DatosDelitos!N131</f>
        <v>11</v>
      </c>
    </row>
    <row r="101" spans="2:4" ht="13.4" customHeight="1" x14ac:dyDescent="0.35">
      <c r="B101" s="244" t="s">
        <v>1638</v>
      </c>
      <c r="C101" s="244"/>
      <c r="D101" s="68">
        <f>DatosDelitos!N137</f>
        <v>1</v>
      </c>
    </row>
    <row r="102" spans="2:4" ht="13.4" customHeight="1" x14ac:dyDescent="0.35">
      <c r="B102" s="244" t="s">
        <v>1639</v>
      </c>
      <c r="C102" s="244"/>
      <c r="D102" s="68">
        <f>DatosDelitos!N144</f>
        <v>1</v>
      </c>
    </row>
    <row r="103" spans="2:4" ht="13.4" customHeight="1" x14ac:dyDescent="0.35">
      <c r="B103" s="244" t="s">
        <v>1663</v>
      </c>
      <c r="C103" s="244"/>
      <c r="D103" s="68">
        <f>DatosDelitos!N148</f>
        <v>12</v>
      </c>
    </row>
    <row r="104" spans="2:4" ht="13.4" customHeight="1" x14ac:dyDescent="0.35">
      <c r="B104" s="244" t="s">
        <v>1206</v>
      </c>
      <c r="C104" s="244"/>
      <c r="D104" s="68">
        <f>SUM(DatosDelitos!N149,DatosDelitos!N150)</f>
        <v>0</v>
      </c>
    </row>
    <row r="105" spans="2:4" ht="13.4" customHeight="1" x14ac:dyDescent="0.35">
      <c r="B105" s="244" t="s">
        <v>1204</v>
      </c>
      <c r="C105" s="244"/>
      <c r="D105" s="68">
        <f>SUM(DatosDelitos!N151:N155)</f>
        <v>26</v>
      </c>
    </row>
    <row r="106" spans="2:4" ht="13.4" customHeight="1" x14ac:dyDescent="0.35">
      <c r="B106" s="244" t="s">
        <v>1641</v>
      </c>
      <c r="C106" s="244"/>
      <c r="D106" s="68">
        <f>SUM(SUM(DatosDelitos!N157:N160),SUM(DatosDelitos!N167:N172))</f>
        <v>0</v>
      </c>
    </row>
    <row r="107" spans="2:4" ht="13.4" customHeight="1" x14ac:dyDescent="0.35">
      <c r="B107" s="244" t="s">
        <v>1664</v>
      </c>
      <c r="C107" s="244"/>
      <c r="D107" s="68">
        <f>SUM(DatosDelitos!N161:N165)</f>
        <v>0</v>
      </c>
    </row>
    <row r="108" spans="2:4" ht="13.4" customHeight="1" x14ac:dyDescent="0.35">
      <c r="B108" s="244" t="s">
        <v>1642</v>
      </c>
      <c r="C108" s="244"/>
      <c r="D108" s="68">
        <f>SUM(DatosDelitos!N173:N177)</f>
        <v>2</v>
      </c>
    </row>
    <row r="109" spans="2:4" ht="13.4" customHeight="1" x14ac:dyDescent="0.35">
      <c r="B109" s="244" t="s">
        <v>1643</v>
      </c>
      <c r="C109" s="244"/>
      <c r="D109" s="68">
        <f>DatosDelitos!N178</f>
        <v>0</v>
      </c>
    </row>
    <row r="110" spans="2:4" ht="13.4" customHeight="1" x14ac:dyDescent="0.35">
      <c r="B110" s="244" t="s">
        <v>1644</v>
      </c>
      <c r="C110" s="244"/>
      <c r="D110" s="68">
        <f>DatosDelitos!N186</f>
        <v>12</v>
      </c>
    </row>
    <row r="111" spans="2:4" ht="13.4" customHeight="1" x14ac:dyDescent="0.35">
      <c r="B111" s="244" t="s">
        <v>1645</v>
      </c>
      <c r="C111" s="244"/>
      <c r="D111" s="68">
        <f>DatosDelitos!N201</f>
        <v>8</v>
      </c>
    </row>
    <row r="112" spans="2:4" ht="13.4" customHeight="1" x14ac:dyDescent="0.35">
      <c r="B112" s="244" t="s">
        <v>1646</v>
      </c>
      <c r="C112" s="244"/>
      <c r="D112" s="68">
        <f>DatosDelitos!N223</f>
        <v>0</v>
      </c>
    </row>
    <row r="113" spans="2:4" ht="13.4" customHeight="1" x14ac:dyDescent="0.35">
      <c r="B113" s="244" t="s">
        <v>1647</v>
      </c>
      <c r="C113" s="244"/>
      <c r="D113" s="68">
        <f>DatosDelitos!N244</f>
        <v>2</v>
      </c>
    </row>
    <row r="114" spans="2:4" ht="13.4" customHeight="1" x14ac:dyDescent="0.35">
      <c r="B114" s="244" t="s">
        <v>1648</v>
      </c>
      <c r="C114" s="244"/>
      <c r="D114" s="68">
        <f>DatosDelitos!N271</f>
        <v>2</v>
      </c>
    </row>
    <row r="115" spans="2:4" ht="38.25" customHeight="1" x14ac:dyDescent="0.35">
      <c r="B115" s="244" t="s">
        <v>1649</v>
      </c>
      <c r="C115" s="244"/>
      <c r="D115" s="68">
        <f>DatosDelitos!N301</f>
        <v>0</v>
      </c>
    </row>
    <row r="116" spans="2:4" ht="13.4" customHeight="1" x14ac:dyDescent="0.35">
      <c r="B116" s="244" t="s">
        <v>1650</v>
      </c>
      <c r="C116" s="244"/>
      <c r="D116" s="68">
        <f>DatosDelitos!N305</f>
        <v>0</v>
      </c>
    </row>
    <row r="117" spans="2:4" ht="13.4" customHeight="1" x14ac:dyDescent="0.35">
      <c r="B117" s="244" t="s">
        <v>1651</v>
      </c>
      <c r="C117" s="244"/>
      <c r="D117" s="68">
        <f>DatosDelitos!N312+DatosDelitos!N320</f>
        <v>0</v>
      </c>
    </row>
    <row r="118" spans="2:4" ht="13.4" customHeight="1" x14ac:dyDescent="0.35">
      <c r="B118" s="244" t="s">
        <v>918</v>
      </c>
      <c r="C118" s="244"/>
      <c r="D118" s="68">
        <f>DatosDelitos!N318</f>
        <v>0</v>
      </c>
    </row>
    <row r="119" spans="2:4" ht="14.15" customHeight="1" x14ac:dyDescent="0.35">
      <c r="B119" s="244" t="s">
        <v>1652</v>
      </c>
      <c r="C119" s="244"/>
      <c r="D119" s="68">
        <f>DatosDelitos!N323</f>
        <v>7</v>
      </c>
    </row>
    <row r="120" spans="2:4" ht="12.75" customHeight="1" x14ac:dyDescent="0.35">
      <c r="B120" s="246" t="s">
        <v>1653</v>
      </c>
      <c r="C120" s="246"/>
      <c r="D120" s="68">
        <f>DatosDelitos!N325</f>
        <v>1</v>
      </c>
    </row>
    <row r="121" spans="2:4" ht="15" customHeight="1" x14ac:dyDescent="0.35">
      <c r="B121" s="246" t="s">
        <v>952</v>
      </c>
      <c r="C121" s="246"/>
      <c r="D121" s="68">
        <f>DatosDelitos!N337</f>
        <v>0</v>
      </c>
    </row>
    <row r="122" spans="2:4" ht="15" customHeight="1" x14ac:dyDescent="0.35">
      <c r="B122" s="246" t="s">
        <v>1654</v>
      </c>
      <c r="C122" s="246"/>
      <c r="D122" s="68">
        <f>DatosDelitos!N339</f>
        <v>0</v>
      </c>
    </row>
    <row r="123" spans="2:4" ht="15" customHeight="1" x14ac:dyDescent="0.35">
      <c r="B123" s="244" t="s">
        <v>1660</v>
      </c>
      <c r="C123" s="244"/>
      <c r="D123" s="68">
        <f>SUM(D87:D122)</f>
        <v>182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8" t="s">
        <v>318</v>
      </c>
      <c r="B5" s="199"/>
      <c r="C5" s="24">
        <v>43</v>
      </c>
      <c r="D5" s="24">
        <v>26</v>
      </c>
      <c r="E5" s="25">
        <v>0.65384615384615397</v>
      </c>
      <c r="F5" s="24">
        <v>0</v>
      </c>
      <c r="G5" s="24">
        <v>0</v>
      </c>
      <c r="H5" s="24">
        <v>23</v>
      </c>
      <c r="I5" s="24">
        <v>15</v>
      </c>
      <c r="J5" s="24">
        <v>2</v>
      </c>
      <c r="K5" s="24">
        <v>19</v>
      </c>
      <c r="L5" s="24">
        <v>4</v>
      </c>
      <c r="M5" s="24">
        <v>9</v>
      </c>
      <c r="N5" s="24">
        <v>9</v>
      </c>
      <c r="O5" s="24">
        <v>18</v>
      </c>
      <c r="P5" s="26">
        <v>33</v>
      </c>
    </row>
    <row r="6" spans="1:16" x14ac:dyDescent="0.35">
      <c r="A6" s="27" t="s">
        <v>319</v>
      </c>
      <c r="B6" s="27" t="s">
        <v>320</v>
      </c>
      <c r="C6" s="12">
        <v>28</v>
      </c>
      <c r="D6" s="12">
        <v>18</v>
      </c>
      <c r="E6" s="28">
        <v>0.55555555555555503</v>
      </c>
      <c r="F6" s="12">
        <v>0</v>
      </c>
      <c r="G6" s="12">
        <v>0</v>
      </c>
      <c r="H6" s="12">
        <v>5</v>
      </c>
      <c r="I6" s="12">
        <v>0</v>
      </c>
      <c r="J6" s="12">
        <v>2</v>
      </c>
      <c r="K6" s="12">
        <v>16</v>
      </c>
      <c r="L6" s="12">
        <v>3</v>
      </c>
      <c r="M6" s="12">
        <v>3</v>
      </c>
      <c r="N6" s="12">
        <v>1</v>
      </c>
      <c r="O6" s="12">
        <v>14</v>
      </c>
      <c r="P6" s="22">
        <v>19</v>
      </c>
    </row>
    <row r="7" spans="1:16" x14ac:dyDescent="0.35">
      <c r="A7" s="27" t="s">
        <v>321</v>
      </c>
      <c r="B7" s="27" t="s">
        <v>322</v>
      </c>
      <c r="C7" s="12">
        <v>1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3</v>
      </c>
      <c r="L7" s="12">
        <v>1</v>
      </c>
      <c r="M7" s="12">
        <v>6</v>
      </c>
      <c r="N7" s="12">
        <v>0</v>
      </c>
      <c r="O7" s="12">
        <v>1</v>
      </c>
      <c r="P7" s="22">
        <v>5</v>
      </c>
    </row>
    <row r="8" spans="1:16" x14ac:dyDescent="0.35">
      <c r="A8" s="27" t="s">
        <v>323</v>
      </c>
      <c r="B8" s="27" t="s">
        <v>324</v>
      </c>
      <c r="C8" s="12">
        <v>14</v>
      </c>
      <c r="D8" s="12">
        <v>8</v>
      </c>
      <c r="E8" s="28">
        <v>0.75</v>
      </c>
      <c r="F8" s="12">
        <v>0</v>
      </c>
      <c r="G8" s="12">
        <v>0</v>
      </c>
      <c r="H8" s="12">
        <v>18</v>
      </c>
      <c r="I8" s="12">
        <v>15</v>
      </c>
      <c r="J8" s="12">
        <v>0</v>
      </c>
      <c r="K8" s="12">
        <v>0</v>
      </c>
      <c r="L8" s="12">
        <v>0</v>
      </c>
      <c r="M8" s="12">
        <v>0</v>
      </c>
      <c r="N8" s="12">
        <v>8</v>
      </c>
      <c r="O8" s="12">
        <v>3</v>
      </c>
      <c r="P8" s="22">
        <v>9</v>
      </c>
    </row>
    <row r="9" spans="1:16" x14ac:dyDescent="0.3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5">
      <c r="A10" s="198" t="s">
        <v>327</v>
      </c>
      <c r="B10" s="199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1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5">
      <c r="A13" s="198" t="s">
        <v>332</v>
      </c>
      <c r="B13" s="199"/>
      <c r="C13" s="24">
        <v>6779</v>
      </c>
      <c r="D13" s="24">
        <v>7780</v>
      </c>
      <c r="E13" s="25">
        <v>-0.12866323907454999</v>
      </c>
      <c r="F13" s="24">
        <v>965</v>
      </c>
      <c r="G13" s="24">
        <v>886</v>
      </c>
      <c r="H13" s="24">
        <v>567</v>
      </c>
      <c r="I13" s="24">
        <v>380</v>
      </c>
      <c r="J13" s="24">
        <v>7</v>
      </c>
      <c r="K13" s="24">
        <v>16</v>
      </c>
      <c r="L13" s="24">
        <v>1</v>
      </c>
      <c r="M13" s="24">
        <v>0</v>
      </c>
      <c r="N13" s="24">
        <v>59</v>
      </c>
      <c r="O13" s="24">
        <v>17</v>
      </c>
      <c r="P13" s="26">
        <v>1047</v>
      </c>
    </row>
    <row r="14" spans="1:16" x14ac:dyDescent="0.35">
      <c r="A14" s="27" t="s">
        <v>333</v>
      </c>
      <c r="B14" s="27" t="s">
        <v>334</v>
      </c>
      <c r="C14" s="12">
        <v>5711</v>
      </c>
      <c r="D14" s="12">
        <v>6734</v>
      </c>
      <c r="E14" s="28">
        <v>-0.15191565191565201</v>
      </c>
      <c r="F14" s="12">
        <v>214</v>
      </c>
      <c r="G14" s="12">
        <v>369</v>
      </c>
      <c r="H14" s="12">
        <v>238</v>
      </c>
      <c r="I14" s="12">
        <v>219</v>
      </c>
      <c r="J14" s="12">
        <v>1</v>
      </c>
      <c r="K14" s="12">
        <v>11</v>
      </c>
      <c r="L14" s="12">
        <v>1</v>
      </c>
      <c r="M14" s="12">
        <v>0</v>
      </c>
      <c r="N14" s="12">
        <v>9</v>
      </c>
      <c r="O14" s="12">
        <v>10</v>
      </c>
      <c r="P14" s="22">
        <v>567</v>
      </c>
    </row>
    <row r="15" spans="1:16" x14ac:dyDescent="0.35">
      <c r="A15" s="27" t="s">
        <v>335</v>
      </c>
      <c r="B15" s="27" t="s">
        <v>336</v>
      </c>
      <c r="C15" s="12">
        <v>0</v>
      </c>
      <c r="D15" s="12">
        <v>3</v>
      </c>
      <c r="E15" s="28">
        <v>-1</v>
      </c>
      <c r="F15" s="12">
        <v>0</v>
      </c>
      <c r="G15" s="12">
        <v>1</v>
      </c>
      <c r="H15" s="12">
        <v>0</v>
      </c>
      <c r="I15" s="12">
        <v>11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22">
        <v>1</v>
      </c>
    </row>
    <row r="16" spans="1:16" x14ac:dyDescent="0.35">
      <c r="A16" s="27" t="s">
        <v>337</v>
      </c>
      <c r="B16" s="27" t="s">
        <v>338</v>
      </c>
      <c r="C16" s="12">
        <v>87</v>
      </c>
      <c r="D16" s="12">
        <v>102</v>
      </c>
      <c r="E16" s="28">
        <v>-0.14705882352941199</v>
      </c>
      <c r="F16" s="12">
        <v>0</v>
      </c>
      <c r="G16" s="12">
        <v>3</v>
      </c>
      <c r="H16" s="12">
        <v>22</v>
      </c>
      <c r="I16" s="12">
        <v>20</v>
      </c>
      <c r="J16" s="12">
        <v>0</v>
      </c>
      <c r="K16" s="12">
        <v>0</v>
      </c>
      <c r="L16" s="12">
        <v>0</v>
      </c>
      <c r="M16" s="12">
        <v>0</v>
      </c>
      <c r="N16" s="12">
        <v>28</v>
      </c>
      <c r="O16" s="12">
        <v>0</v>
      </c>
      <c r="P16" s="22">
        <v>15</v>
      </c>
    </row>
    <row r="17" spans="1:16" ht="21" x14ac:dyDescent="0.35">
      <c r="A17" s="27" t="s">
        <v>339</v>
      </c>
      <c r="B17" s="27" t="s">
        <v>340</v>
      </c>
      <c r="C17" s="12">
        <v>981</v>
      </c>
      <c r="D17" s="12">
        <v>940</v>
      </c>
      <c r="E17" s="28">
        <v>4.3617021276595697E-2</v>
      </c>
      <c r="F17" s="12">
        <v>751</v>
      </c>
      <c r="G17" s="12">
        <v>513</v>
      </c>
      <c r="H17" s="12">
        <v>305</v>
      </c>
      <c r="I17" s="12">
        <v>130</v>
      </c>
      <c r="J17" s="12">
        <v>6</v>
      </c>
      <c r="K17" s="12">
        <v>4</v>
      </c>
      <c r="L17" s="12">
        <v>0</v>
      </c>
      <c r="M17" s="12">
        <v>0</v>
      </c>
      <c r="N17" s="12">
        <v>22</v>
      </c>
      <c r="O17" s="12">
        <v>7</v>
      </c>
      <c r="P17" s="22">
        <v>464</v>
      </c>
    </row>
    <row r="18" spans="1:16" x14ac:dyDescent="0.35">
      <c r="A18" s="27" t="s">
        <v>341</v>
      </c>
      <c r="B18" s="27" t="s">
        <v>342</v>
      </c>
      <c r="C18" s="12">
        <v>0</v>
      </c>
      <c r="D18" s="12">
        <v>1</v>
      </c>
      <c r="E18" s="28">
        <v>-1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5">
      <c r="A20" s="198" t="s">
        <v>345</v>
      </c>
      <c r="B20" s="199"/>
      <c r="C20" s="24">
        <v>2</v>
      </c>
      <c r="D20" s="24">
        <v>1</v>
      </c>
      <c r="E20" s="25">
        <v>1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5">
      <c r="A21" s="27" t="s">
        <v>346</v>
      </c>
      <c r="B21" s="27" t="s">
        <v>347</v>
      </c>
      <c r="C21" s="12">
        <v>0</v>
      </c>
      <c r="D21" s="12">
        <v>1</v>
      </c>
      <c r="E21" s="28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5">
      <c r="A22" s="27" t="s">
        <v>348</v>
      </c>
      <c r="B22" s="27" t="s">
        <v>349</v>
      </c>
      <c r="C22" s="12">
        <v>2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5">
      <c r="A30" s="198" t="s">
        <v>363</v>
      </c>
      <c r="B30" s="199"/>
      <c r="C30" s="24">
        <v>632</v>
      </c>
      <c r="D30" s="24">
        <v>598</v>
      </c>
      <c r="E30" s="25">
        <v>5.6856187290969903E-2</v>
      </c>
      <c r="F30" s="24">
        <v>354</v>
      </c>
      <c r="G30" s="24">
        <v>441</v>
      </c>
      <c r="H30" s="24">
        <v>76</v>
      </c>
      <c r="I30" s="24">
        <v>177</v>
      </c>
      <c r="J30" s="24">
        <v>1</v>
      </c>
      <c r="K30" s="24">
        <v>0</v>
      </c>
      <c r="L30" s="24">
        <v>0</v>
      </c>
      <c r="M30" s="24">
        <v>0</v>
      </c>
      <c r="N30" s="24">
        <v>5</v>
      </c>
      <c r="O30" s="24">
        <v>3</v>
      </c>
      <c r="P30" s="26">
        <v>490</v>
      </c>
    </row>
    <row r="31" spans="1:16" x14ac:dyDescent="0.35">
      <c r="A31" s="27" t="s">
        <v>364</v>
      </c>
      <c r="B31" s="27" t="s">
        <v>365</v>
      </c>
      <c r="C31" s="12">
        <v>6</v>
      </c>
      <c r="D31" s="12">
        <v>9</v>
      </c>
      <c r="E31" s="28">
        <v>-0.33333333333333298</v>
      </c>
      <c r="F31" s="12">
        <v>0</v>
      </c>
      <c r="G31" s="12">
        <v>0</v>
      </c>
      <c r="H31" s="12">
        <v>1</v>
      </c>
      <c r="I31" s="12">
        <v>4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 s="22">
        <v>3</v>
      </c>
    </row>
    <row r="32" spans="1:16" x14ac:dyDescent="0.35">
      <c r="A32" s="27" t="s">
        <v>366</v>
      </c>
      <c r="B32" s="27" t="s">
        <v>367</v>
      </c>
      <c r="C32" s="12">
        <v>0</v>
      </c>
      <c r="D32" s="12">
        <v>1</v>
      </c>
      <c r="E32" s="28">
        <v>-1</v>
      </c>
      <c r="F32" s="12">
        <v>1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1" x14ac:dyDescent="0.35">
      <c r="A33" s="27" t="s">
        <v>368</v>
      </c>
      <c r="B33" s="27" t="s">
        <v>369</v>
      </c>
      <c r="C33" s="12">
        <v>360</v>
      </c>
      <c r="D33" s="12">
        <v>335</v>
      </c>
      <c r="E33" s="28">
        <v>7.4626865671641798E-2</v>
      </c>
      <c r="F33" s="12">
        <v>154</v>
      </c>
      <c r="G33" s="12">
        <v>226</v>
      </c>
      <c r="H33" s="12">
        <v>32</v>
      </c>
      <c r="I33" s="12">
        <v>81</v>
      </c>
      <c r="J33" s="12">
        <v>1</v>
      </c>
      <c r="K33" s="12">
        <v>0</v>
      </c>
      <c r="L33" s="12">
        <v>0</v>
      </c>
      <c r="M33" s="12">
        <v>0</v>
      </c>
      <c r="N33" s="12">
        <v>2</v>
      </c>
      <c r="O33" s="12">
        <v>2</v>
      </c>
      <c r="P33" s="22">
        <v>242</v>
      </c>
    </row>
    <row r="34" spans="1:16" x14ac:dyDescent="0.35">
      <c r="A34" s="27" t="s">
        <v>370</v>
      </c>
      <c r="B34" s="27" t="s">
        <v>371</v>
      </c>
      <c r="C34" s="12">
        <v>10</v>
      </c>
      <c r="D34" s="12">
        <v>23</v>
      </c>
      <c r="E34" s="28">
        <v>-0.565217391304348</v>
      </c>
      <c r="F34" s="12">
        <v>6</v>
      </c>
      <c r="G34" s="12">
        <v>7</v>
      </c>
      <c r="H34" s="12">
        <v>0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9</v>
      </c>
    </row>
    <row r="35" spans="1:16" x14ac:dyDescent="0.35">
      <c r="A35" s="27" t="s">
        <v>372</v>
      </c>
      <c r="B35" s="27" t="s">
        <v>373</v>
      </c>
      <c r="C35" s="12">
        <v>169</v>
      </c>
      <c r="D35" s="12">
        <v>150</v>
      </c>
      <c r="E35" s="28">
        <v>0.12666666666666701</v>
      </c>
      <c r="F35" s="12">
        <v>38</v>
      </c>
      <c r="G35" s="12">
        <v>37</v>
      </c>
      <c r="H35" s="12">
        <v>13</v>
      </c>
      <c r="I35" s="12">
        <v>15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0</v>
      </c>
      <c r="P35" s="22">
        <v>35</v>
      </c>
    </row>
    <row r="36" spans="1:16" ht="21" x14ac:dyDescent="0.35">
      <c r="A36" s="27" t="s">
        <v>374</v>
      </c>
      <c r="B36" s="27" t="s">
        <v>375</v>
      </c>
      <c r="C36" s="12">
        <v>17</v>
      </c>
      <c r="D36" s="12">
        <v>11</v>
      </c>
      <c r="E36" s="28">
        <v>0.54545454545454497</v>
      </c>
      <c r="F36" s="12">
        <v>109</v>
      </c>
      <c r="G36" s="12">
        <v>126</v>
      </c>
      <c r="H36" s="12">
        <v>15</v>
      </c>
      <c r="I36" s="12">
        <v>54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138</v>
      </c>
    </row>
    <row r="37" spans="1:16" ht="21" x14ac:dyDescent="0.35">
      <c r="A37" s="27" t="s">
        <v>376</v>
      </c>
      <c r="B37" s="27" t="s">
        <v>377</v>
      </c>
      <c r="C37" s="12">
        <v>6</v>
      </c>
      <c r="D37" s="12">
        <v>6</v>
      </c>
      <c r="E37" s="28">
        <v>0</v>
      </c>
      <c r="F37" s="12">
        <v>31</v>
      </c>
      <c r="G37" s="12">
        <v>31</v>
      </c>
      <c r="H37" s="12">
        <v>2</v>
      </c>
      <c r="I37" s="12">
        <v>6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40</v>
      </c>
    </row>
    <row r="38" spans="1:16" ht="21" x14ac:dyDescent="0.35">
      <c r="A38" s="27" t="s">
        <v>378</v>
      </c>
      <c r="B38" s="27" t="s">
        <v>379</v>
      </c>
      <c r="C38" s="12">
        <v>6</v>
      </c>
      <c r="D38" s="12">
        <v>3</v>
      </c>
      <c r="E38" s="28">
        <v>1</v>
      </c>
      <c r="F38" s="12">
        <v>1</v>
      </c>
      <c r="G38" s="12">
        <v>1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3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5">
      <c r="A41" s="27" t="s">
        <v>384</v>
      </c>
      <c r="B41" s="27" t="s">
        <v>385</v>
      </c>
      <c r="C41" s="12">
        <v>58</v>
      </c>
      <c r="D41" s="12">
        <v>60</v>
      </c>
      <c r="E41" s="28">
        <v>-3.3333333333333298E-2</v>
      </c>
      <c r="F41" s="12">
        <v>14</v>
      </c>
      <c r="G41" s="12">
        <v>13</v>
      </c>
      <c r="H41" s="12">
        <v>12</v>
      </c>
      <c r="I41" s="12">
        <v>14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2">
        <v>20</v>
      </c>
    </row>
    <row r="42" spans="1:16" x14ac:dyDescent="0.35">
      <c r="A42" s="198" t="s">
        <v>386</v>
      </c>
      <c r="B42" s="199"/>
      <c r="C42" s="24">
        <v>274</v>
      </c>
      <c r="D42" s="24">
        <v>128</v>
      </c>
      <c r="E42" s="25">
        <v>1.140625</v>
      </c>
      <c r="F42" s="24">
        <v>282</v>
      </c>
      <c r="G42" s="24">
        <v>147</v>
      </c>
      <c r="H42" s="24">
        <v>70</v>
      </c>
      <c r="I42" s="24">
        <v>70</v>
      </c>
      <c r="J42" s="24">
        <v>0</v>
      </c>
      <c r="K42" s="24">
        <v>0</v>
      </c>
      <c r="L42" s="24">
        <v>0</v>
      </c>
      <c r="M42" s="24">
        <v>0</v>
      </c>
      <c r="N42" s="24">
        <v>8</v>
      </c>
      <c r="O42" s="24">
        <v>4</v>
      </c>
      <c r="P42" s="26">
        <v>159</v>
      </c>
    </row>
    <row r="43" spans="1:16" x14ac:dyDescent="0.35">
      <c r="A43" s="27" t="s">
        <v>387</v>
      </c>
      <c r="B43" s="27" t="s">
        <v>388</v>
      </c>
      <c r="C43" s="12">
        <v>3</v>
      </c>
      <c r="D43" s="12">
        <v>3</v>
      </c>
      <c r="E43" s="28">
        <v>0</v>
      </c>
      <c r="F43" s="12">
        <v>0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2">
        <v>0</v>
      </c>
    </row>
    <row r="44" spans="1:16" ht="21" x14ac:dyDescent="0.35">
      <c r="A44" s="27" t="s">
        <v>389</v>
      </c>
      <c r="B44" s="27" t="s">
        <v>390</v>
      </c>
      <c r="C44" s="12">
        <v>241</v>
      </c>
      <c r="D44" s="12">
        <v>106</v>
      </c>
      <c r="E44" s="28">
        <v>1.2735849056603801</v>
      </c>
      <c r="F44" s="12">
        <v>281</v>
      </c>
      <c r="G44" s="12">
        <v>146</v>
      </c>
      <c r="H44" s="12">
        <v>65</v>
      </c>
      <c r="I44" s="12">
        <v>66</v>
      </c>
      <c r="J44" s="12">
        <v>0</v>
      </c>
      <c r="K44" s="12">
        <v>0</v>
      </c>
      <c r="L44" s="12">
        <v>0</v>
      </c>
      <c r="M44" s="12">
        <v>0</v>
      </c>
      <c r="N44" s="12">
        <v>5</v>
      </c>
      <c r="O44" s="12">
        <v>4</v>
      </c>
      <c r="P44" s="22">
        <v>156</v>
      </c>
    </row>
    <row r="45" spans="1:16" x14ac:dyDescent="0.35">
      <c r="A45" s="27" t="s">
        <v>391</v>
      </c>
      <c r="B45" s="27" t="s">
        <v>392</v>
      </c>
      <c r="C45" s="12">
        <v>3</v>
      </c>
      <c r="D45" s="12">
        <v>2</v>
      </c>
      <c r="E45" s="28">
        <v>0.5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1" x14ac:dyDescent="0.35">
      <c r="A46" s="27" t="s">
        <v>393</v>
      </c>
      <c r="B46" s="27" t="s">
        <v>394</v>
      </c>
      <c r="C46" s="12">
        <v>2</v>
      </c>
      <c r="D46" s="12">
        <v>3</v>
      </c>
      <c r="E46" s="28">
        <v>-0.33333333333333298</v>
      </c>
      <c r="F46" s="12">
        <v>1</v>
      </c>
      <c r="G46" s="12">
        <v>1</v>
      </c>
      <c r="H46" s="12">
        <v>0</v>
      </c>
      <c r="I46" s="12">
        <v>3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2">
        <v>3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5">
      <c r="A48" s="27" t="s">
        <v>397</v>
      </c>
      <c r="B48" s="27" t="s">
        <v>398</v>
      </c>
      <c r="C48" s="12">
        <v>10</v>
      </c>
      <c r="D48" s="12">
        <v>5</v>
      </c>
      <c r="E48" s="28">
        <v>1</v>
      </c>
      <c r="F48" s="12">
        <v>0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2">
        <v>0</v>
      </c>
    </row>
    <row r="49" spans="1:16" x14ac:dyDescent="0.35">
      <c r="A49" s="27" t="s">
        <v>399</v>
      </c>
      <c r="B49" s="27" t="s">
        <v>400</v>
      </c>
      <c r="C49" s="12">
        <v>15</v>
      </c>
      <c r="D49" s="12">
        <v>9</v>
      </c>
      <c r="E49" s="28">
        <v>0.66666666666666696</v>
      </c>
      <c r="F49" s="12">
        <v>0</v>
      </c>
      <c r="G49" s="12">
        <v>0</v>
      </c>
      <c r="H49" s="12">
        <v>3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5">
      <c r="A50" s="198" t="s">
        <v>401</v>
      </c>
      <c r="B50" s="199"/>
      <c r="C50" s="24">
        <v>261</v>
      </c>
      <c r="D50" s="24">
        <v>302</v>
      </c>
      <c r="E50" s="25">
        <v>-0.13576158940397301</v>
      </c>
      <c r="F50" s="24">
        <v>14</v>
      </c>
      <c r="G50" s="24">
        <v>3</v>
      </c>
      <c r="H50" s="24">
        <v>95</v>
      </c>
      <c r="I50" s="24">
        <v>79</v>
      </c>
      <c r="J50" s="24">
        <v>44</v>
      </c>
      <c r="K50" s="24">
        <v>55</v>
      </c>
      <c r="L50" s="24">
        <v>0</v>
      </c>
      <c r="M50" s="24">
        <v>0</v>
      </c>
      <c r="N50" s="24">
        <v>4</v>
      </c>
      <c r="O50" s="24">
        <v>11</v>
      </c>
      <c r="P50" s="26">
        <v>89</v>
      </c>
    </row>
    <row r="51" spans="1:16" x14ac:dyDescent="0.35">
      <c r="A51" s="27" t="s">
        <v>402</v>
      </c>
      <c r="B51" s="27" t="s">
        <v>403</v>
      </c>
      <c r="C51" s="12">
        <v>190</v>
      </c>
      <c r="D51" s="12">
        <v>192</v>
      </c>
      <c r="E51" s="28">
        <v>-1.0416666666666701E-2</v>
      </c>
      <c r="F51" s="12">
        <v>10</v>
      </c>
      <c r="G51" s="12">
        <v>2</v>
      </c>
      <c r="H51" s="12">
        <v>49</v>
      </c>
      <c r="I51" s="12">
        <v>40</v>
      </c>
      <c r="J51" s="12">
        <v>25</v>
      </c>
      <c r="K51" s="12">
        <v>23</v>
      </c>
      <c r="L51" s="12">
        <v>0</v>
      </c>
      <c r="M51" s="12">
        <v>0</v>
      </c>
      <c r="N51" s="12">
        <v>4</v>
      </c>
      <c r="O51" s="12">
        <v>3</v>
      </c>
      <c r="P51" s="22">
        <v>28</v>
      </c>
    </row>
    <row r="52" spans="1:16" x14ac:dyDescent="0.35">
      <c r="A52" s="27" t="s">
        <v>404</v>
      </c>
      <c r="B52" s="27" t="s">
        <v>405</v>
      </c>
      <c r="C52" s="12">
        <v>0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2">
        <v>1</v>
      </c>
    </row>
    <row r="53" spans="1:16" x14ac:dyDescent="0.35">
      <c r="A53" s="27" t="s">
        <v>406</v>
      </c>
      <c r="B53" s="27" t="s">
        <v>407</v>
      </c>
      <c r="C53" s="12">
        <v>0</v>
      </c>
      <c r="D53" s="12">
        <v>44</v>
      </c>
      <c r="E53" s="28">
        <v>-1</v>
      </c>
      <c r="F53" s="12">
        <v>0</v>
      </c>
      <c r="G53" s="12">
        <v>0</v>
      </c>
      <c r="H53" s="12">
        <v>14</v>
      </c>
      <c r="I53" s="12">
        <v>5</v>
      </c>
      <c r="J53" s="12">
        <v>5</v>
      </c>
      <c r="K53" s="12">
        <v>4</v>
      </c>
      <c r="L53" s="12">
        <v>0</v>
      </c>
      <c r="M53" s="12">
        <v>0</v>
      </c>
      <c r="N53" s="12">
        <v>0</v>
      </c>
      <c r="O53" s="12">
        <v>3</v>
      </c>
      <c r="P53" s="22">
        <v>9</v>
      </c>
    </row>
    <row r="54" spans="1:16" x14ac:dyDescent="0.35">
      <c r="A54" s="27" t="s">
        <v>408</v>
      </c>
      <c r="B54" s="27" t="s">
        <v>409</v>
      </c>
      <c r="C54" s="12">
        <v>0</v>
      </c>
      <c r="D54" s="12">
        <v>1</v>
      </c>
      <c r="E54" s="28">
        <v>-1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2">
        <v>2</v>
      </c>
    </row>
    <row r="55" spans="1:16" x14ac:dyDescent="0.3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1</v>
      </c>
    </row>
    <row r="56" spans="1:16" x14ac:dyDescent="0.35">
      <c r="A56" s="27" t="s">
        <v>412</v>
      </c>
      <c r="B56" s="27" t="s">
        <v>413</v>
      </c>
      <c r="C56" s="12">
        <v>12</v>
      </c>
      <c r="D56" s="12">
        <v>4</v>
      </c>
      <c r="E56" s="28">
        <v>2</v>
      </c>
      <c r="F56" s="12">
        <v>1</v>
      </c>
      <c r="G56" s="12">
        <v>0</v>
      </c>
      <c r="H56" s="12">
        <v>6</v>
      </c>
      <c r="I56" s="12">
        <v>4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3</v>
      </c>
    </row>
    <row r="57" spans="1:16" ht="21" x14ac:dyDescent="0.35">
      <c r="A57" s="27" t="s">
        <v>414</v>
      </c>
      <c r="B57" s="27" t="s">
        <v>415</v>
      </c>
      <c r="C57" s="12">
        <v>4</v>
      </c>
      <c r="D57" s="12">
        <v>7</v>
      </c>
      <c r="E57" s="28">
        <v>-0.42857142857142799</v>
      </c>
      <c r="F57" s="12">
        <v>1</v>
      </c>
      <c r="G57" s="12">
        <v>1</v>
      </c>
      <c r="H57" s="12">
        <v>6</v>
      </c>
      <c r="I57" s="12">
        <v>4</v>
      </c>
      <c r="J57" s="12">
        <v>0</v>
      </c>
      <c r="K57" s="12">
        <v>2</v>
      </c>
      <c r="L57" s="12">
        <v>0</v>
      </c>
      <c r="M57" s="12">
        <v>0</v>
      </c>
      <c r="N57" s="12">
        <v>0</v>
      </c>
      <c r="O57" s="12">
        <v>0</v>
      </c>
      <c r="P57" s="22">
        <v>7</v>
      </c>
    </row>
    <row r="58" spans="1:16" ht="21" x14ac:dyDescent="0.35">
      <c r="A58" s="27" t="s">
        <v>416</v>
      </c>
      <c r="B58" s="27" t="s">
        <v>417</v>
      </c>
      <c r="C58" s="12">
        <v>1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1" x14ac:dyDescent="0.35">
      <c r="A59" s="27" t="s">
        <v>418</v>
      </c>
      <c r="B59" s="27" t="s">
        <v>419</v>
      </c>
      <c r="C59" s="12">
        <v>1</v>
      </c>
      <c r="D59" s="12">
        <v>3</v>
      </c>
      <c r="E59" s="28">
        <v>-0.66666666666666696</v>
      </c>
      <c r="F59" s="12">
        <v>0</v>
      </c>
      <c r="G59" s="12">
        <v>0</v>
      </c>
      <c r="H59" s="12">
        <v>0</v>
      </c>
      <c r="I59" s="12">
        <v>1</v>
      </c>
      <c r="J59" s="12">
        <v>1</v>
      </c>
      <c r="K59" s="12">
        <v>1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1" x14ac:dyDescent="0.35">
      <c r="A60" s="27" t="s">
        <v>420</v>
      </c>
      <c r="B60" s="27" t="s">
        <v>421</v>
      </c>
      <c r="C60" s="12">
        <v>1</v>
      </c>
      <c r="D60" s="12">
        <v>2</v>
      </c>
      <c r="E60" s="28">
        <v>-0.5</v>
      </c>
      <c r="F60" s="12">
        <v>0</v>
      </c>
      <c r="G60" s="12">
        <v>0</v>
      </c>
      <c r="H60" s="12">
        <v>2</v>
      </c>
      <c r="I60" s="12">
        <v>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21" x14ac:dyDescent="0.35">
      <c r="A61" s="27" t="s">
        <v>422</v>
      </c>
      <c r="B61" s="27" t="s">
        <v>423</v>
      </c>
      <c r="C61" s="12">
        <v>3</v>
      </c>
      <c r="D61" s="12">
        <v>4</v>
      </c>
      <c r="E61" s="28">
        <v>-0.25</v>
      </c>
      <c r="F61" s="12">
        <v>0</v>
      </c>
      <c r="G61" s="12">
        <v>0</v>
      </c>
      <c r="H61" s="12">
        <v>5</v>
      </c>
      <c r="I61" s="12">
        <v>5</v>
      </c>
      <c r="J61" s="12">
        <v>0</v>
      </c>
      <c r="K61" s="12">
        <v>2</v>
      </c>
      <c r="L61" s="12">
        <v>0</v>
      </c>
      <c r="M61" s="12">
        <v>0</v>
      </c>
      <c r="N61" s="12">
        <v>0</v>
      </c>
      <c r="O61" s="12">
        <v>0</v>
      </c>
      <c r="P61" s="22">
        <v>9</v>
      </c>
    </row>
    <row r="62" spans="1:16" x14ac:dyDescent="0.35">
      <c r="A62" s="27" t="s">
        <v>424</v>
      </c>
      <c r="B62" s="27" t="s">
        <v>425</v>
      </c>
      <c r="C62" s="12">
        <v>7</v>
      </c>
      <c r="D62" s="12">
        <v>7</v>
      </c>
      <c r="E62" s="28">
        <v>0</v>
      </c>
      <c r="F62" s="12">
        <v>0</v>
      </c>
      <c r="G62" s="12">
        <v>0</v>
      </c>
      <c r="H62" s="12">
        <v>3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3</v>
      </c>
    </row>
    <row r="63" spans="1:16" ht="21" x14ac:dyDescent="0.35">
      <c r="A63" s="27" t="s">
        <v>426</v>
      </c>
      <c r="B63" s="27" t="s">
        <v>427</v>
      </c>
      <c r="C63" s="12">
        <v>0</v>
      </c>
      <c r="D63" s="12">
        <v>12</v>
      </c>
      <c r="E63" s="28">
        <v>-1</v>
      </c>
      <c r="F63" s="12">
        <v>0</v>
      </c>
      <c r="G63" s="12">
        <v>0</v>
      </c>
      <c r="H63" s="12">
        <v>7</v>
      </c>
      <c r="I63" s="12">
        <v>6</v>
      </c>
      <c r="J63" s="12">
        <v>3</v>
      </c>
      <c r="K63" s="12">
        <v>5</v>
      </c>
      <c r="L63" s="12">
        <v>0</v>
      </c>
      <c r="M63" s="12">
        <v>0</v>
      </c>
      <c r="N63" s="12">
        <v>0</v>
      </c>
      <c r="O63" s="12">
        <v>0</v>
      </c>
      <c r="P63" s="22">
        <v>12</v>
      </c>
    </row>
    <row r="64" spans="1:16" ht="21" x14ac:dyDescent="0.35">
      <c r="A64" s="27" t="s">
        <v>428</v>
      </c>
      <c r="B64" s="27" t="s">
        <v>429</v>
      </c>
      <c r="C64" s="12">
        <v>39</v>
      </c>
      <c r="D64" s="12">
        <v>21</v>
      </c>
      <c r="E64" s="28">
        <v>0.85714285714285698</v>
      </c>
      <c r="F64" s="12">
        <v>2</v>
      </c>
      <c r="G64" s="12">
        <v>0</v>
      </c>
      <c r="H64" s="12">
        <v>2</v>
      </c>
      <c r="I64" s="12">
        <v>7</v>
      </c>
      <c r="J64" s="12">
        <v>9</v>
      </c>
      <c r="K64" s="12">
        <v>8</v>
      </c>
      <c r="L64" s="12">
        <v>0</v>
      </c>
      <c r="M64" s="12">
        <v>0</v>
      </c>
      <c r="N64" s="12">
        <v>0</v>
      </c>
      <c r="O64" s="12">
        <v>3</v>
      </c>
      <c r="P64" s="22">
        <v>7</v>
      </c>
    </row>
    <row r="65" spans="1:16" ht="21" x14ac:dyDescent="0.35">
      <c r="A65" s="27" t="s">
        <v>430</v>
      </c>
      <c r="B65" s="27" t="s">
        <v>431</v>
      </c>
      <c r="C65" s="12">
        <v>2</v>
      </c>
      <c r="D65" s="12">
        <v>1</v>
      </c>
      <c r="E65" s="28">
        <v>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1</v>
      </c>
    </row>
    <row r="66" spans="1:16" ht="31.5" x14ac:dyDescent="0.3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2</v>
      </c>
    </row>
    <row r="67" spans="1:16" ht="21" x14ac:dyDescent="0.35">
      <c r="A67" s="27" t="s">
        <v>434</v>
      </c>
      <c r="B67" s="27" t="s">
        <v>435</v>
      </c>
      <c r="C67" s="12">
        <v>0</v>
      </c>
      <c r="D67" s="12">
        <v>3</v>
      </c>
      <c r="E67" s="28">
        <v>-1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7</v>
      </c>
      <c r="L67" s="12">
        <v>0</v>
      </c>
      <c r="M67" s="12">
        <v>0</v>
      </c>
      <c r="N67" s="12">
        <v>0</v>
      </c>
      <c r="O67" s="12">
        <v>2</v>
      </c>
      <c r="P67" s="22">
        <v>4</v>
      </c>
    </row>
    <row r="68" spans="1:16" ht="21" x14ac:dyDescent="0.3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1" x14ac:dyDescent="0.3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1" x14ac:dyDescent="0.35">
      <c r="A70" s="27" t="s">
        <v>440</v>
      </c>
      <c r="B70" s="27" t="s">
        <v>441</v>
      </c>
      <c r="C70" s="12">
        <v>0</v>
      </c>
      <c r="D70" s="12">
        <v>1</v>
      </c>
      <c r="E70" s="28">
        <v>-1</v>
      </c>
      <c r="F70" s="12">
        <v>0</v>
      </c>
      <c r="G70" s="12">
        <v>0</v>
      </c>
      <c r="H70" s="12">
        <v>0</v>
      </c>
      <c r="I70" s="12">
        <v>2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1" x14ac:dyDescent="0.35">
      <c r="A71" s="27" t="s">
        <v>442</v>
      </c>
      <c r="B71" s="27" t="s">
        <v>443</v>
      </c>
      <c r="C71" s="12">
        <v>1</v>
      </c>
      <c r="D71" s="12">
        <v>0</v>
      </c>
      <c r="E71" s="28">
        <v>0</v>
      </c>
      <c r="F71" s="12">
        <v>0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5">
      <c r="A72" s="198" t="s">
        <v>444</v>
      </c>
      <c r="B72" s="199"/>
      <c r="C72" s="24">
        <v>3</v>
      </c>
      <c r="D72" s="24">
        <v>4</v>
      </c>
      <c r="E72" s="25">
        <v>-0.25</v>
      </c>
      <c r="F72" s="24">
        <v>0</v>
      </c>
      <c r="G72" s="24">
        <v>0</v>
      </c>
      <c r="H72" s="24">
        <v>3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35">
      <c r="A73" s="27" t="s">
        <v>445</v>
      </c>
      <c r="B73" s="27" t="s">
        <v>446</v>
      </c>
      <c r="C73" s="12">
        <v>3</v>
      </c>
      <c r="D73" s="12">
        <v>4</v>
      </c>
      <c r="E73" s="28">
        <v>-0.25</v>
      </c>
      <c r="F73" s="12">
        <v>0</v>
      </c>
      <c r="G73" s="12">
        <v>0</v>
      </c>
      <c r="H73" s="12">
        <v>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35">
      <c r="A74" s="198" t="s">
        <v>447</v>
      </c>
      <c r="B74" s="199"/>
      <c r="C74" s="24">
        <v>26</v>
      </c>
      <c r="D74" s="24">
        <v>20</v>
      </c>
      <c r="E74" s="25">
        <v>0.3</v>
      </c>
      <c r="F74" s="24">
        <v>4</v>
      </c>
      <c r="G74" s="24">
        <v>2</v>
      </c>
      <c r="H74" s="24">
        <v>7</v>
      </c>
      <c r="I74" s="24">
        <v>11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6">
        <v>9</v>
      </c>
    </row>
    <row r="75" spans="1:16" x14ac:dyDescent="0.35">
      <c r="A75" s="27" t="s">
        <v>448</v>
      </c>
      <c r="B75" s="27" t="s">
        <v>449</v>
      </c>
      <c r="C75" s="12">
        <v>9</v>
      </c>
      <c r="D75" s="12">
        <v>5</v>
      </c>
      <c r="E75" s="28">
        <v>0.8</v>
      </c>
      <c r="F75" s="12">
        <v>0</v>
      </c>
      <c r="G75" s="12">
        <v>1</v>
      </c>
      <c r="H75" s="12">
        <v>4</v>
      </c>
      <c r="I75" s="12">
        <v>7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1</v>
      </c>
    </row>
    <row r="76" spans="1:16" ht="21" x14ac:dyDescent="0.35">
      <c r="A76" s="27" t="s">
        <v>450</v>
      </c>
      <c r="B76" s="27" t="s">
        <v>451</v>
      </c>
      <c r="C76" s="12">
        <v>1</v>
      </c>
      <c r="D76" s="12">
        <v>0</v>
      </c>
      <c r="E76" s="28">
        <v>0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35">
      <c r="A77" s="27" t="s">
        <v>452</v>
      </c>
      <c r="B77" s="27" t="s">
        <v>453</v>
      </c>
      <c r="C77" s="12">
        <v>10</v>
      </c>
      <c r="D77" s="12">
        <v>6</v>
      </c>
      <c r="E77" s="28">
        <v>0.66666666666666696</v>
      </c>
      <c r="F77" s="12">
        <v>3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1</v>
      </c>
    </row>
    <row r="78" spans="1:16" x14ac:dyDescent="0.35">
      <c r="A78" s="27" t="s">
        <v>454</v>
      </c>
      <c r="B78" s="27" t="s">
        <v>455</v>
      </c>
      <c r="C78" s="12">
        <v>1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1" x14ac:dyDescent="0.35">
      <c r="A79" s="27" t="s">
        <v>456</v>
      </c>
      <c r="B79" s="27" t="s">
        <v>457</v>
      </c>
      <c r="C79" s="12">
        <v>4</v>
      </c>
      <c r="D79" s="12">
        <v>7</v>
      </c>
      <c r="E79" s="28">
        <v>-0.42857142857142799</v>
      </c>
      <c r="F79" s="12">
        <v>1</v>
      </c>
      <c r="G79" s="12">
        <v>1</v>
      </c>
      <c r="H79" s="12">
        <v>2</v>
      </c>
      <c r="I79" s="12">
        <v>3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7</v>
      </c>
    </row>
    <row r="80" spans="1:16" ht="31.5" x14ac:dyDescent="0.3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1" x14ac:dyDescent="0.35">
      <c r="A81" s="27" t="s">
        <v>460</v>
      </c>
      <c r="B81" s="27" t="s">
        <v>461</v>
      </c>
      <c r="C81" s="12">
        <v>1</v>
      </c>
      <c r="D81" s="12">
        <v>2</v>
      </c>
      <c r="E81" s="28">
        <v>-0.5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35">
      <c r="A82" s="198" t="s">
        <v>462</v>
      </c>
      <c r="B82" s="199"/>
      <c r="C82" s="24">
        <v>69</v>
      </c>
      <c r="D82" s="24">
        <v>69</v>
      </c>
      <c r="E82" s="25">
        <v>0</v>
      </c>
      <c r="F82" s="24">
        <v>3</v>
      </c>
      <c r="G82" s="24">
        <v>26</v>
      </c>
      <c r="H82" s="24">
        <v>5</v>
      </c>
      <c r="I82" s="24">
        <v>8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0</v>
      </c>
      <c r="P82" s="26">
        <v>28</v>
      </c>
    </row>
    <row r="83" spans="1:16" x14ac:dyDescent="0.35">
      <c r="A83" s="27" t="s">
        <v>463</v>
      </c>
      <c r="B83" s="27" t="s">
        <v>464</v>
      </c>
      <c r="C83" s="12">
        <v>11</v>
      </c>
      <c r="D83" s="12">
        <v>11</v>
      </c>
      <c r="E83" s="28">
        <v>0</v>
      </c>
      <c r="F83" s="12">
        <v>0</v>
      </c>
      <c r="G83" s="12">
        <v>0</v>
      </c>
      <c r="H83" s="12">
        <v>1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1</v>
      </c>
    </row>
    <row r="84" spans="1:16" x14ac:dyDescent="0.35">
      <c r="A84" s="27" t="s">
        <v>465</v>
      </c>
      <c r="B84" s="27" t="s">
        <v>466</v>
      </c>
      <c r="C84" s="12">
        <v>58</v>
      </c>
      <c r="D84" s="12">
        <v>58</v>
      </c>
      <c r="E84" s="28">
        <v>0</v>
      </c>
      <c r="F84" s="12">
        <v>3</v>
      </c>
      <c r="G84" s="12">
        <v>26</v>
      </c>
      <c r="H84" s="12">
        <v>4</v>
      </c>
      <c r="I84" s="12">
        <v>7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27</v>
      </c>
    </row>
    <row r="85" spans="1:16" x14ac:dyDescent="0.35">
      <c r="A85" s="198" t="s">
        <v>467</v>
      </c>
      <c r="B85" s="199"/>
      <c r="C85" s="24">
        <v>365</v>
      </c>
      <c r="D85" s="24">
        <v>391</v>
      </c>
      <c r="E85" s="25">
        <v>-6.6496163682864498E-2</v>
      </c>
      <c r="F85" s="24">
        <v>10</v>
      </c>
      <c r="G85" s="24">
        <v>7</v>
      </c>
      <c r="H85" s="24">
        <v>226</v>
      </c>
      <c r="I85" s="24">
        <v>158</v>
      </c>
      <c r="J85" s="24">
        <v>0</v>
      </c>
      <c r="K85" s="24">
        <v>0</v>
      </c>
      <c r="L85" s="24">
        <v>0</v>
      </c>
      <c r="M85" s="24">
        <v>0</v>
      </c>
      <c r="N85" s="24">
        <v>3</v>
      </c>
      <c r="O85" s="24">
        <v>0</v>
      </c>
      <c r="P85" s="26">
        <v>119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1" x14ac:dyDescent="0.35">
      <c r="A88" s="27" t="s">
        <v>472</v>
      </c>
      <c r="B88" s="27" t="s">
        <v>473</v>
      </c>
      <c r="C88" s="12">
        <v>1</v>
      </c>
      <c r="D88" s="12">
        <v>1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1" x14ac:dyDescent="0.35">
      <c r="A89" s="27" t="s">
        <v>474</v>
      </c>
      <c r="B89" s="27" t="s">
        <v>475</v>
      </c>
      <c r="C89" s="12">
        <v>2</v>
      </c>
      <c r="D89" s="12">
        <v>3</v>
      </c>
      <c r="E89" s="28">
        <v>-0.33333333333333298</v>
      </c>
      <c r="F89" s="12">
        <v>1</v>
      </c>
      <c r="G89" s="12">
        <v>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1" x14ac:dyDescent="0.3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5">
      <c r="A91" s="27" t="s">
        <v>478</v>
      </c>
      <c r="B91" s="27" t="s">
        <v>479</v>
      </c>
      <c r="C91" s="12">
        <v>15</v>
      </c>
      <c r="D91" s="12">
        <v>18</v>
      </c>
      <c r="E91" s="28">
        <v>-0.16666666666666699</v>
      </c>
      <c r="F91" s="12">
        <v>0</v>
      </c>
      <c r="G91" s="12">
        <v>0</v>
      </c>
      <c r="H91" s="12">
        <v>2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5">
      <c r="A92" s="27" t="s">
        <v>480</v>
      </c>
      <c r="B92" s="27" t="s">
        <v>481</v>
      </c>
      <c r="C92" s="12">
        <v>117</v>
      </c>
      <c r="D92" s="12">
        <v>100</v>
      </c>
      <c r="E92" s="28">
        <v>0.17</v>
      </c>
      <c r="F92" s="12">
        <v>3</v>
      </c>
      <c r="G92" s="12">
        <v>1</v>
      </c>
      <c r="H92" s="12">
        <v>36</v>
      </c>
      <c r="I92" s="12">
        <v>60</v>
      </c>
      <c r="J92" s="12">
        <v>0</v>
      </c>
      <c r="K92" s="12">
        <v>0</v>
      </c>
      <c r="L92" s="12">
        <v>0</v>
      </c>
      <c r="M92" s="12">
        <v>0</v>
      </c>
      <c r="N92" s="12">
        <v>3</v>
      </c>
      <c r="O92" s="12">
        <v>0</v>
      </c>
      <c r="P92" s="22">
        <v>68</v>
      </c>
    </row>
    <row r="93" spans="1:16" x14ac:dyDescent="0.35">
      <c r="A93" s="27" t="s">
        <v>482</v>
      </c>
      <c r="B93" s="27" t="s">
        <v>483</v>
      </c>
      <c r="C93" s="12">
        <v>17</v>
      </c>
      <c r="D93" s="12">
        <v>14</v>
      </c>
      <c r="E93" s="28">
        <v>0.214285714285714</v>
      </c>
      <c r="F93" s="12">
        <v>1</v>
      </c>
      <c r="G93" s="12">
        <v>0</v>
      </c>
      <c r="H93" s="12">
        <v>6</v>
      </c>
      <c r="I93" s="12">
        <v>9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3</v>
      </c>
    </row>
    <row r="94" spans="1:16" x14ac:dyDescent="0.35">
      <c r="A94" s="27" t="s">
        <v>484</v>
      </c>
      <c r="B94" s="27" t="s">
        <v>485</v>
      </c>
      <c r="C94" s="12">
        <v>211</v>
      </c>
      <c r="D94" s="12">
        <v>247</v>
      </c>
      <c r="E94" s="28">
        <v>-0.145748987854251</v>
      </c>
      <c r="F94" s="12">
        <v>4</v>
      </c>
      <c r="G94" s="12">
        <v>3</v>
      </c>
      <c r="H94" s="12">
        <v>178</v>
      </c>
      <c r="I94" s="12">
        <v>88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47</v>
      </c>
    </row>
    <row r="95" spans="1:16" ht="21" x14ac:dyDescent="0.35">
      <c r="A95" s="27" t="s">
        <v>486</v>
      </c>
      <c r="B95" s="27" t="s">
        <v>487</v>
      </c>
      <c r="C95" s="12">
        <v>2</v>
      </c>
      <c r="D95" s="12">
        <v>8</v>
      </c>
      <c r="E95" s="28">
        <v>-0.75</v>
      </c>
      <c r="F95" s="12">
        <v>1</v>
      </c>
      <c r="G95" s="12">
        <v>1</v>
      </c>
      <c r="H95" s="12">
        <v>4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1</v>
      </c>
    </row>
    <row r="96" spans="1:16" ht="21" x14ac:dyDescent="0.3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5">
      <c r="A97" s="198" t="s">
        <v>490</v>
      </c>
      <c r="B97" s="199"/>
      <c r="C97" s="24">
        <v>3600</v>
      </c>
      <c r="D97" s="24">
        <v>3526</v>
      </c>
      <c r="E97" s="25">
        <v>2.09869540555871E-2</v>
      </c>
      <c r="F97" s="24">
        <v>461</v>
      </c>
      <c r="G97" s="24">
        <v>455</v>
      </c>
      <c r="H97" s="24">
        <v>1125</v>
      </c>
      <c r="I97" s="24">
        <v>867</v>
      </c>
      <c r="J97" s="24">
        <v>0</v>
      </c>
      <c r="K97" s="24">
        <v>0</v>
      </c>
      <c r="L97" s="24">
        <v>0</v>
      </c>
      <c r="M97" s="24">
        <v>0</v>
      </c>
      <c r="N97" s="24">
        <v>8</v>
      </c>
      <c r="O97" s="24">
        <v>82</v>
      </c>
      <c r="P97" s="26">
        <v>887</v>
      </c>
    </row>
    <row r="98" spans="1:16" x14ac:dyDescent="0.35">
      <c r="A98" s="27" t="s">
        <v>491</v>
      </c>
      <c r="B98" s="27" t="s">
        <v>492</v>
      </c>
      <c r="C98" s="12">
        <v>515</v>
      </c>
      <c r="D98" s="12">
        <v>430</v>
      </c>
      <c r="E98" s="28">
        <v>0.19767441860465099</v>
      </c>
      <c r="F98" s="12">
        <v>87</v>
      </c>
      <c r="G98" s="12">
        <v>85</v>
      </c>
      <c r="H98" s="12">
        <v>175</v>
      </c>
      <c r="I98" s="12">
        <v>128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</v>
      </c>
      <c r="P98" s="22">
        <v>132</v>
      </c>
    </row>
    <row r="99" spans="1:16" x14ac:dyDescent="0.35">
      <c r="A99" s="27" t="s">
        <v>493</v>
      </c>
      <c r="B99" s="27" t="s">
        <v>494</v>
      </c>
      <c r="C99" s="12">
        <v>279</v>
      </c>
      <c r="D99" s="12">
        <v>287</v>
      </c>
      <c r="E99" s="28">
        <v>-2.78745644599303E-2</v>
      </c>
      <c r="F99" s="12">
        <v>102</v>
      </c>
      <c r="G99" s="12">
        <v>94</v>
      </c>
      <c r="H99" s="12">
        <v>192</v>
      </c>
      <c r="I99" s="12">
        <v>94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12</v>
      </c>
      <c r="P99" s="22">
        <v>128</v>
      </c>
    </row>
    <row r="100" spans="1:16" ht="21" x14ac:dyDescent="0.35">
      <c r="A100" s="27" t="s">
        <v>495</v>
      </c>
      <c r="B100" s="27" t="s">
        <v>496</v>
      </c>
      <c r="C100" s="12">
        <v>45</v>
      </c>
      <c r="D100" s="12">
        <v>41</v>
      </c>
      <c r="E100" s="28">
        <v>9.7560975609756101E-2</v>
      </c>
      <c r="F100" s="12">
        <v>55</v>
      </c>
      <c r="G100" s="12">
        <v>59</v>
      </c>
      <c r="H100" s="12">
        <v>37</v>
      </c>
      <c r="I100" s="12">
        <v>60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21</v>
      </c>
      <c r="P100" s="22">
        <v>110</v>
      </c>
    </row>
    <row r="101" spans="1:16" x14ac:dyDescent="0.35">
      <c r="A101" s="27" t="s">
        <v>497</v>
      </c>
      <c r="B101" s="27" t="s">
        <v>498</v>
      </c>
      <c r="C101" s="12">
        <v>357</v>
      </c>
      <c r="D101" s="12">
        <v>314</v>
      </c>
      <c r="E101" s="28">
        <v>0.136942675159236</v>
      </c>
      <c r="F101" s="12">
        <v>136</v>
      </c>
      <c r="G101" s="12">
        <v>122</v>
      </c>
      <c r="H101" s="12">
        <v>89</v>
      </c>
      <c r="I101" s="12">
        <v>67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47</v>
      </c>
      <c r="P101" s="22">
        <v>142</v>
      </c>
    </row>
    <row r="102" spans="1:16" x14ac:dyDescent="0.35">
      <c r="A102" s="27" t="s">
        <v>499</v>
      </c>
      <c r="B102" s="27" t="s">
        <v>500</v>
      </c>
      <c r="C102" s="12">
        <v>14</v>
      </c>
      <c r="D102" s="12">
        <v>17</v>
      </c>
      <c r="E102" s="28">
        <v>-0.17647058823529399</v>
      </c>
      <c r="F102" s="12">
        <v>2</v>
      </c>
      <c r="G102" s="12">
        <v>1</v>
      </c>
      <c r="H102" s="12">
        <v>7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2</v>
      </c>
      <c r="O102" s="12">
        <v>0</v>
      </c>
      <c r="P102" s="22">
        <v>5</v>
      </c>
    </row>
    <row r="103" spans="1:16" x14ac:dyDescent="0.35">
      <c r="A103" s="27" t="s">
        <v>501</v>
      </c>
      <c r="B103" s="27" t="s">
        <v>502</v>
      </c>
      <c r="C103" s="12">
        <v>44</v>
      </c>
      <c r="D103" s="12">
        <v>53</v>
      </c>
      <c r="E103" s="28">
        <v>-0.169811320754717</v>
      </c>
      <c r="F103" s="12">
        <v>5</v>
      </c>
      <c r="G103" s="12">
        <v>8</v>
      </c>
      <c r="H103" s="12">
        <v>21</v>
      </c>
      <c r="I103" s="12">
        <v>16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22">
        <v>13</v>
      </c>
    </row>
    <row r="104" spans="1:16" x14ac:dyDescent="0.35">
      <c r="A104" s="27" t="s">
        <v>503</v>
      </c>
      <c r="B104" s="27" t="s">
        <v>504</v>
      </c>
      <c r="C104" s="12">
        <v>155</v>
      </c>
      <c r="D104" s="12">
        <v>191</v>
      </c>
      <c r="E104" s="28">
        <v>-0.18848167539267</v>
      </c>
      <c r="F104" s="12">
        <v>8</v>
      </c>
      <c r="G104" s="12">
        <v>4</v>
      </c>
      <c r="H104" s="12">
        <v>6</v>
      </c>
      <c r="I104" s="12">
        <v>7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8</v>
      </c>
    </row>
    <row r="105" spans="1:16" x14ac:dyDescent="0.35">
      <c r="A105" s="27" t="s">
        <v>505</v>
      </c>
      <c r="B105" s="27" t="s">
        <v>506</v>
      </c>
      <c r="C105" s="12">
        <v>1310</v>
      </c>
      <c r="D105" s="12">
        <v>1217</v>
      </c>
      <c r="E105" s="28">
        <v>7.6417419884963006E-2</v>
      </c>
      <c r="F105" s="12">
        <v>12</v>
      </c>
      <c r="G105" s="12">
        <v>12</v>
      </c>
      <c r="H105" s="12">
        <v>371</v>
      </c>
      <c r="I105" s="12">
        <v>220</v>
      </c>
      <c r="J105" s="12">
        <v>0</v>
      </c>
      <c r="K105" s="12">
        <v>0</v>
      </c>
      <c r="L105" s="12">
        <v>0</v>
      </c>
      <c r="M105" s="12">
        <v>0</v>
      </c>
      <c r="N105" s="12">
        <v>3</v>
      </c>
      <c r="O105" s="12">
        <v>0</v>
      </c>
      <c r="P105" s="22">
        <v>92</v>
      </c>
    </row>
    <row r="106" spans="1:16" ht="21" x14ac:dyDescent="0.35">
      <c r="A106" s="27" t="s">
        <v>507</v>
      </c>
      <c r="B106" s="27" t="s">
        <v>508</v>
      </c>
      <c r="C106" s="12">
        <v>296</v>
      </c>
      <c r="D106" s="12">
        <v>265</v>
      </c>
      <c r="E106" s="28">
        <v>0.11698113207547201</v>
      </c>
      <c r="F106" s="12">
        <v>5</v>
      </c>
      <c r="G106" s="12">
        <v>2</v>
      </c>
      <c r="H106" s="12">
        <v>70</v>
      </c>
      <c r="I106" s="12">
        <v>59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2">
        <v>22</v>
      </c>
    </row>
    <row r="107" spans="1:16" ht="21" x14ac:dyDescent="0.35">
      <c r="A107" s="27" t="s">
        <v>509</v>
      </c>
      <c r="B107" s="27" t="s">
        <v>510</v>
      </c>
      <c r="C107" s="12">
        <v>30</v>
      </c>
      <c r="D107" s="12">
        <v>24</v>
      </c>
      <c r="E107" s="28">
        <v>0.25</v>
      </c>
      <c r="F107" s="12">
        <v>1</v>
      </c>
      <c r="G107" s="12">
        <v>0</v>
      </c>
      <c r="H107" s="12">
        <v>5</v>
      </c>
      <c r="I107" s="12">
        <v>50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83</v>
      </c>
    </row>
    <row r="108" spans="1:16" x14ac:dyDescent="0.35">
      <c r="A108" s="27" t="s">
        <v>511</v>
      </c>
      <c r="B108" s="27" t="s">
        <v>512</v>
      </c>
      <c r="C108" s="12">
        <v>7</v>
      </c>
      <c r="D108" s="12">
        <v>5</v>
      </c>
      <c r="E108" s="28">
        <v>0.4</v>
      </c>
      <c r="F108" s="12">
        <v>0</v>
      </c>
      <c r="G108" s="12">
        <v>0</v>
      </c>
      <c r="H108" s="12">
        <v>11</v>
      </c>
      <c r="I108" s="12">
        <v>5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2</v>
      </c>
    </row>
    <row r="109" spans="1:16" x14ac:dyDescent="0.35">
      <c r="A109" s="27" t="s">
        <v>513</v>
      </c>
      <c r="B109" s="27" t="s">
        <v>514</v>
      </c>
      <c r="C109" s="12">
        <v>7</v>
      </c>
      <c r="D109" s="12">
        <v>8</v>
      </c>
      <c r="E109" s="28">
        <v>-0.125</v>
      </c>
      <c r="F109" s="12">
        <v>0</v>
      </c>
      <c r="G109" s="12">
        <v>0</v>
      </c>
      <c r="H109" s="12">
        <v>5</v>
      </c>
      <c r="I109" s="12">
        <v>6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2">
        <v>3</v>
      </c>
    </row>
    <row r="110" spans="1:16" ht="21" x14ac:dyDescent="0.3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5">
      <c r="A111" s="27" t="s">
        <v>517</v>
      </c>
      <c r="B111" s="27" t="s">
        <v>518</v>
      </c>
      <c r="C111" s="12">
        <v>491</v>
      </c>
      <c r="D111" s="12">
        <v>593</v>
      </c>
      <c r="E111" s="28">
        <v>-0.172006745362563</v>
      </c>
      <c r="F111" s="12">
        <v>43</v>
      </c>
      <c r="G111" s="12">
        <v>64</v>
      </c>
      <c r="H111" s="12">
        <v>97</v>
      </c>
      <c r="I111" s="12">
        <v>111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2">
        <v>121</v>
      </c>
    </row>
    <row r="112" spans="1:16" ht="21" x14ac:dyDescent="0.35">
      <c r="A112" s="27" t="s">
        <v>519</v>
      </c>
      <c r="B112" s="27" t="s">
        <v>520</v>
      </c>
      <c r="C112" s="12">
        <v>0</v>
      </c>
      <c r="D112" s="12">
        <v>1</v>
      </c>
      <c r="E112" s="28">
        <v>-1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5">
      <c r="A113" s="27" t="s">
        <v>521</v>
      </c>
      <c r="B113" s="27" t="s">
        <v>522</v>
      </c>
      <c r="C113" s="12">
        <v>0</v>
      </c>
      <c r="D113" s="12">
        <v>1</v>
      </c>
      <c r="E113" s="28">
        <v>-1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5">
      <c r="A114" s="27" t="s">
        <v>523</v>
      </c>
      <c r="B114" s="27" t="s">
        <v>524</v>
      </c>
      <c r="C114" s="12">
        <v>5</v>
      </c>
      <c r="D114" s="12">
        <v>7</v>
      </c>
      <c r="E114" s="28">
        <v>-0.28571428571428598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1" x14ac:dyDescent="0.35">
      <c r="A115" s="27" t="s">
        <v>525</v>
      </c>
      <c r="B115" s="27" t="s">
        <v>526</v>
      </c>
      <c r="C115" s="12">
        <v>1</v>
      </c>
      <c r="D115" s="12">
        <v>1</v>
      </c>
      <c r="E115" s="28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1" x14ac:dyDescent="0.35">
      <c r="A116" s="27" t="s">
        <v>527</v>
      </c>
      <c r="B116" s="27" t="s">
        <v>528</v>
      </c>
      <c r="C116" s="12">
        <v>1</v>
      </c>
      <c r="D116" s="12">
        <v>1</v>
      </c>
      <c r="E116" s="28">
        <v>0</v>
      </c>
      <c r="F116" s="12">
        <v>0</v>
      </c>
      <c r="G116" s="12">
        <v>0</v>
      </c>
      <c r="H116" s="12">
        <v>4</v>
      </c>
      <c r="I116" s="12">
        <v>2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1</v>
      </c>
    </row>
    <row r="117" spans="1:16" ht="21" x14ac:dyDescent="0.3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1" x14ac:dyDescent="0.35">
      <c r="A118" s="27" t="s">
        <v>531</v>
      </c>
      <c r="B118" s="27" t="s">
        <v>532</v>
      </c>
      <c r="C118" s="12">
        <v>5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1" x14ac:dyDescent="0.35">
      <c r="A119" s="27" t="s">
        <v>533</v>
      </c>
      <c r="B119" s="27" t="s">
        <v>534</v>
      </c>
      <c r="C119" s="12">
        <v>0</v>
      </c>
      <c r="D119" s="12">
        <v>1</v>
      </c>
      <c r="E119" s="28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5">
      <c r="A120" s="27" t="s">
        <v>535</v>
      </c>
      <c r="B120" s="27" t="s">
        <v>536</v>
      </c>
      <c r="C120" s="12">
        <v>0</v>
      </c>
      <c r="D120" s="12">
        <v>2</v>
      </c>
      <c r="E120" s="28">
        <v>-1</v>
      </c>
      <c r="F120" s="12">
        <v>0</v>
      </c>
      <c r="G120" s="12">
        <v>0</v>
      </c>
      <c r="H120" s="12">
        <v>5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2</v>
      </c>
    </row>
    <row r="121" spans="1:16" x14ac:dyDescent="0.35">
      <c r="A121" s="27" t="s">
        <v>537</v>
      </c>
      <c r="B121" s="27" t="s">
        <v>538</v>
      </c>
      <c r="C121" s="12">
        <v>24</v>
      </c>
      <c r="D121" s="12">
        <v>48</v>
      </c>
      <c r="E121" s="28">
        <v>-0.5</v>
      </c>
      <c r="F121" s="12">
        <v>4</v>
      </c>
      <c r="G121" s="12">
        <v>4</v>
      </c>
      <c r="H121" s="12">
        <v>23</v>
      </c>
      <c r="I121" s="12">
        <v>29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21</v>
      </c>
    </row>
    <row r="122" spans="1:16" x14ac:dyDescent="0.35">
      <c r="A122" s="27" t="s">
        <v>539</v>
      </c>
      <c r="B122" s="27" t="s">
        <v>540</v>
      </c>
      <c r="C122" s="12">
        <v>3</v>
      </c>
      <c r="D122" s="12">
        <v>3</v>
      </c>
      <c r="E122" s="28">
        <v>0</v>
      </c>
      <c r="F122" s="12">
        <v>0</v>
      </c>
      <c r="G122" s="12">
        <v>0</v>
      </c>
      <c r="H122" s="12">
        <v>2</v>
      </c>
      <c r="I122" s="12">
        <v>2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1</v>
      </c>
    </row>
    <row r="123" spans="1:16" x14ac:dyDescent="0.35">
      <c r="A123" s="27" t="s">
        <v>541</v>
      </c>
      <c r="B123" s="27" t="s">
        <v>542</v>
      </c>
      <c r="C123" s="12">
        <v>0</v>
      </c>
      <c r="D123" s="12">
        <v>1</v>
      </c>
      <c r="E123" s="28">
        <v>-1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5">
      <c r="A126" s="27" t="s">
        <v>547</v>
      </c>
      <c r="B126" s="27" t="s">
        <v>548</v>
      </c>
      <c r="C126" s="12">
        <v>8</v>
      </c>
      <c r="D126" s="12">
        <v>9</v>
      </c>
      <c r="E126" s="28">
        <v>-0.11111111111111099</v>
      </c>
      <c r="F126" s="12">
        <v>0</v>
      </c>
      <c r="G126" s="12">
        <v>0</v>
      </c>
      <c r="H126" s="12">
        <v>1</v>
      </c>
      <c r="I126" s="12">
        <v>3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1" x14ac:dyDescent="0.35">
      <c r="A127" s="27" t="s">
        <v>549</v>
      </c>
      <c r="B127" s="27" t="s">
        <v>550</v>
      </c>
      <c r="C127" s="12">
        <v>1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1" x14ac:dyDescent="0.35">
      <c r="A128" s="27" t="s">
        <v>551</v>
      </c>
      <c r="B128" s="27" t="s">
        <v>552</v>
      </c>
      <c r="C128" s="12">
        <v>2</v>
      </c>
      <c r="D128" s="12">
        <v>6</v>
      </c>
      <c r="E128" s="28">
        <v>-0.66666666666666696</v>
      </c>
      <c r="F128" s="12">
        <v>1</v>
      </c>
      <c r="G128" s="12">
        <v>0</v>
      </c>
      <c r="H128" s="12">
        <v>3</v>
      </c>
      <c r="I128" s="12">
        <v>2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1" x14ac:dyDescent="0.3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1</v>
      </c>
    </row>
    <row r="131" spans="1:16" x14ac:dyDescent="0.35">
      <c r="A131" s="198" t="s">
        <v>557</v>
      </c>
      <c r="B131" s="199"/>
      <c r="C131" s="24">
        <v>7</v>
      </c>
      <c r="D131" s="24">
        <v>9</v>
      </c>
      <c r="E131" s="25">
        <v>-0.22222222222222199</v>
      </c>
      <c r="F131" s="24">
        <v>0</v>
      </c>
      <c r="G131" s="24">
        <v>0</v>
      </c>
      <c r="H131" s="24">
        <v>8</v>
      </c>
      <c r="I131" s="24">
        <v>8</v>
      </c>
      <c r="J131" s="24">
        <v>0</v>
      </c>
      <c r="K131" s="24">
        <v>0</v>
      </c>
      <c r="L131" s="24">
        <v>0</v>
      </c>
      <c r="M131" s="24">
        <v>0</v>
      </c>
      <c r="N131" s="24">
        <v>11</v>
      </c>
      <c r="O131" s="24">
        <v>0</v>
      </c>
      <c r="P131" s="26">
        <v>6</v>
      </c>
    </row>
    <row r="132" spans="1:16" x14ac:dyDescent="0.35">
      <c r="A132" s="27" t="s">
        <v>558</v>
      </c>
      <c r="B132" s="27" t="s">
        <v>559</v>
      </c>
      <c r="C132" s="12">
        <v>0</v>
      </c>
      <c r="D132" s="12">
        <v>1</v>
      </c>
      <c r="E132" s="28">
        <v>-1</v>
      </c>
      <c r="F132" s="12">
        <v>0</v>
      </c>
      <c r="G132" s="12">
        <v>0</v>
      </c>
      <c r="H132" s="12">
        <v>2</v>
      </c>
      <c r="I132" s="12">
        <v>2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2">
        <v>2</v>
      </c>
    </row>
    <row r="133" spans="1:16" x14ac:dyDescent="0.3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5">
      <c r="A134" s="27" t="s">
        <v>562</v>
      </c>
      <c r="B134" s="27" t="s">
        <v>563</v>
      </c>
      <c r="C134" s="12">
        <v>4</v>
      </c>
      <c r="D134" s="12">
        <v>8</v>
      </c>
      <c r="E134" s="28">
        <v>-0.5</v>
      </c>
      <c r="F134" s="12">
        <v>0</v>
      </c>
      <c r="G134" s="12">
        <v>0</v>
      </c>
      <c r="H134" s="12">
        <v>5</v>
      </c>
      <c r="I134" s="12">
        <v>5</v>
      </c>
      <c r="J134" s="12">
        <v>0</v>
      </c>
      <c r="K134" s="12">
        <v>0</v>
      </c>
      <c r="L134" s="12">
        <v>0</v>
      </c>
      <c r="M134" s="12">
        <v>0</v>
      </c>
      <c r="N134" s="12">
        <v>7</v>
      </c>
      <c r="O134" s="12">
        <v>0</v>
      </c>
      <c r="P134" s="22">
        <v>4</v>
      </c>
    </row>
    <row r="135" spans="1:16" x14ac:dyDescent="0.35">
      <c r="A135" s="27" t="s">
        <v>564</v>
      </c>
      <c r="B135" s="27" t="s">
        <v>565</v>
      </c>
      <c r="C135" s="12">
        <v>1</v>
      </c>
      <c r="D135" s="12">
        <v>0</v>
      </c>
      <c r="E135" s="28">
        <v>0</v>
      </c>
      <c r="F135" s="12">
        <v>0</v>
      </c>
      <c r="G135" s="12">
        <v>0</v>
      </c>
      <c r="H135" s="12">
        <v>1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2">
        <v>0</v>
      </c>
    </row>
    <row r="136" spans="1:16" x14ac:dyDescent="0.35">
      <c r="A136" s="27" t="s">
        <v>566</v>
      </c>
      <c r="B136" s="27" t="s">
        <v>567</v>
      </c>
      <c r="C136" s="12">
        <v>2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5">
      <c r="A137" s="198" t="s">
        <v>568</v>
      </c>
      <c r="B137" s="199"/>
      <c r="C137" s="24">
        <v>7</v>
      </c>
      <c r="D137" s="24">
        <v>33</v>
      </c>
      <c r="E137" s="25">
        <v>-0.78787878787878796</v>
      </c>
      <c r="F137" s="24">
        <v>0</v>
      </c>
      <c r="G137" s="24">
        <v>0</v>
      </c>
      <c r="H137" s="24">
        <v>6</v>
      </c>
      <c r="I137" s="24">
        <v>11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6">
        <v>5</v>
      </c>
    </row>
    <row r="138" spans="1:16" ht="21" x14ac:dyDescent="0.35">
      <c r="A138" s="27" t="s">
        <v>569</v>
      </c>
      <c r="B138" s="27" t="s">
        <v>570</v>
      </c>
      <c r="C138" s="12">
        <v>0</v>
      </c>
      <c r="D138" s="12">
        <v>0</v>
      </c>
      <c r="E138" s="28">
        <v>0</v>
      </c>
      <c r="F138" s="12">
        <v>0</v>
      </c>
      <c r="G138" s="12">
        <v>0</v>
      </c>
      <c r="H138" s="12">
        <v>0</v>
      </c>
      <c r="I138" s="12">
        <v>2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1</v>
      </c>
    </row>
    <row r="140" spans="1:16" x14ac:dyDescent="0.3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1" x14ac:dyDescent="0.3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1" x14ac:dyDescent="0.35">
      <c r="A142" s="27" t="s">
        <v>577</v>
      </c>
      <c r="B142" s="27" t="s">
        <v>578</v>
      </c>
      <c r="C142" s="12">
        <v>6</v>
      </c>
      <c r="D142" s="12">
        <v>31</v>
      </c>
      <c r="E142" s="28">
        <v>-0.80645161290322598</v>
      </c>
      <c r="F142" s="12">
        <v>0</v>
      </c>
      <c r="G142" s="12">
        <v>0</v>
      </c>
      <c r="H142" s="12">
        <v>3</v>
      </c>
      <c r="I142" s="12">
        <v>7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2">
        <v>3</v>
      </c>
    </row>
    <row r="143" spans="1:16" ht="21" x14ac:dyDescent="0.35">
      <c r="A143" s="27" t="s">
        <v>579</v>
      </c>
      <c r="B143" s="27" t="s">
        <v>580</v>
      </c>
      <c r="C143" s="12">
        <v>1</v>
      </c>
      <c r="D143" s="12">
        <v>2</v>
      </c>
      <c r="E143" s="28">
        <v>-0.5</v>
      </c>
      <c r="F143" s="12">
        <v>0</v>
      </c>
      <c r="G143" s="12">
        <v>0</v>
      </c>
      <c r="H143" s="12">
        <v>3</v>
      </c>
      <c r="I143" s="12">
        <v>2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1</v>
      </c>
    </row>
    <row r="144" spans="1:16" x14ac:dyDescent="0.35">
      <c r="A144" s="198" t="s">
        <v>581</v>
      </c>
      <c r="B144" s="199"/>
      <c r="C144" s="24">
        <v>67</v>
      </c>
      <c r="D144" s="24">
        <v>143</v>
      </c>
      <c r="E144" s="25">
        <v>-0.53146853146853101</v>
      </c>
      <c r="F144" s="24">
        <v>0</v>
      </c>
      <c r="G144" s="24">
        <v>0</v>
      </c>
      <c r="H144" s="24">
        <v>61</v>
      </c>
      <c r="I144" s="24">
        <v>30</v>
      </c>
      <c r="J144" s="24">
        <v>2</v>
      </c>
      <c r="K144" s="24">
        <v>2</v>
      </c>
      <c r="L144" s="24">
        <v>0</v>
      </c>
      <c r="M144" s="24">
        <v>0</v>
      </c>
      <c r="N144" s="24">
        <v>1</v>
      </c>
      <c r="O144" s="24">
        <v>34</v>
      </c>
      <c r="P144" s="26">
        <v>35</v>
      </c>
    </row>
    <row r="145" spans="1:16" ht="21" x14ac:dyDescent="0.35">
      <c r="A145" s="27" t="s">
        <v>582</v>
      </c>
      <c r="B145" s="27" t="s">
        <v>583</v>
      </c>
      <c r="C145" s="12">
        <v>7</v>
      </c>
      <c r="D145" s="12">
        <v>17</v>
      </c>
      <c r="E145" s="28">
        <v>-0.58823529411764697</v>
      </c>
      <c r="F145" s="12">
        <v>0</v>
      </c>
      <c r="G145" s="12">
        <v>0</v>
      </c>
      <c r="H145" s="12">
        <v>16</v>
      </c>
      <c r="I145" s="12">
        <v>14</v>
      </c>
      <c r="J145" s="12">
        <v>0</v>
      </c>
      <c r="K145" s="12">
        <v>1</v>
      </c>
      <c r="L145" s="12">
        <v>0</v>
      </c>
      <c r="M145" s="12">
        <v>0</v>
      </c>
      <c r="N145" s="12">
        <v>1</v>
      </c>
      <c r="O145" s="12">
        <v>4</v>
      </c>
      <c r="P145" s="22">
        <v>8</v>
      </c>
    </row>
    <row r="146" spans="1:16" ht="21" x14ac:dyDescent="0.35">
      <c r="A146" s="27" t="s">
        <v>584</v>
      </c>
      <c r="B146" s="27" t="s">
        <v>585</v>
      </c>
      <c r="C146" s="12">
        <v>60</v>
      </c>
      <c r="D146" s="12">
        <v>126</v>
      </c>
      <c r="E146" s="28">
        <v>-0.52380952380952395</v>
      </c>
      <c r="F146" s="12">
        <v>0</v>
      </c>
      <c r="G146" s="12">
        <v>0</v>
      </c>
      <c r="H146" s="12">
        <v>45</v>
      </c>
      <c r="I146" s="12">
        <v>16</v>
      </c>
      <c r="J146" s="12">
        <v>2</v>
      </c>
      <c r="K146" s="12">
        <v>1</v>
      </c>
      <c r="L146" s="12">
        <v>0</v>
      </c>
      <c r="M146" s="12">
        <v>0</v>
      </c>
      <c r="N146" s="12">
        <v>0</v>
      </c>
      <c r="O146" s="12">
        <v>30</v>
      </c>
      <c r="P146" s="22">
        <v>27</v>
      </c>
    </row>
    <row r="147" spans="1:16" x14ac:dyDescent="0.35">
      <c r="A147" s="198" t="s">
        <v>586</v>
      </c>
      <c r="B147" s="199"/>
      <c r="C147" s="24">
        <v>45</v>
      </c>
      <c r="D147" s="24">
        <v>26</v>
      </c>
      <c r="E147" s="25">
        <v>0.73076923076923095</v>
      </c>
      <c r="F147" s="24">
        <v>2</v>
      </c>
      <c r="G147" s="24">
        <v>1</v>
      </c>
      <c r="H147" s="24">
        <v>28</v>
      </c>
      <c r="I147" s="24">
        <v>14</v>
      </c>
      <c r="J147" s="24">
        <v>0</v>
      </c>
      <c r="K147" s="24">
        <v>0</v>
      </c>
      <c r="L147" s="24">
        <v>0</v>
      </c>
      <c r="M147" s="24">
        <v>0</v>
      </c>
      <c r="N147" s="24">
        <v>38</v>
      </c>
      <c r="O147" s="24">
        <v>0</v>
      </c>
      <c r="P147" s="26">
        <v>14</v>
      </c>
    </row>
    <row r="148" spans="1:16" x14ac:dyDescent="0.35">
      <c r="A148" s="27" t="s">
        <v>587</v>
      </c>
      <c r="B148" s="27" t="s">
        <v>588</v>
      </c>
      <c r="C148" s="12">
        <v>7</v>
      </c>
      <c r="D148" s="12">
        <v>3</v>
      </c>
      <c r="E148" s="28">
        <v>1.3333333333333299</v>
      </c>
      <c r="F148" s="12">
        <v>0</v>
      </c>
      <c r="G148" s="12">
        <v>0</v>
      </c>
      <c r="H148" s="12">
        <v>10</v>
      </c>
      <c r="I148" s="12">
        <v>5</v>
      </c>
      <c r="J148" s="12">
        <v>0</v>
      </c>
      <c r="K148" s="12">
        <v>0</v>
      </c>
      <c r="L148" s="12">
        <v>0</v>
      </c>
      <c r="M148" s="12">
        <v>0</v>
      </c>
      <c r="N148" s="12">
        <v>12</v>
      </c>
      <c r="O148" s="12">
        <v>0</v>
      </c>
      <c r="P148" s="22">
        <v>4</v>
      </c>
    </row>
    <row r="149" spans="1:16" x14ac:dyDescent="0.35">
      <c r="A149" s="27" t="s">
        <v>589</v>
      </c>
      <c r="B149" s="27" t="s">
        <v>590</v>
      </c>
      <c r="C149" s="12">
        <v>22</v>
      </c>
      <c r="D149" s="12">
        <v>7</v>
      </c>
      <c r="E149" s="28">
        <v>2.1428571428571401</v>
      </c>
      <c r="F149" s="12">
        <v>0</v>
      </c>
      <c r="G149" s="12">
        <v>0</v>
      </c>
      <c r="H149" s="12">
        <v>4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1</v>
      </c>
    </row>
    <row r="150" spans="1:16" ht="21" x14ac:dyDescent="0.35">
      <c r="A150" s="27" t="s">
        <v>591</v>
      </c>
      <c r="B150" s="27" t="s">
        <v>592</v>
      </c>
      <c r="C150" s="12">
        <v>1</v>
      </c>
      <c r="D150" s="12">
        <v>3</v>
      </c>
      <c r="E150" s="28">
        <v>-0.66666666666666696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1" x14ac:dyDescent="0.35">
      <c r="A151" s="27" t="s">
        <v>593</v>
      </c>
      <c r="B151" s="27" t="s">
        <v>594</v>
      </c>
      <c r="C151" s="12">
        <v>1</v>
      </c>
      <c r="D151" s="12">
        <v>1</v>
      </c>
      <c r="E151" s="28">
        <v>0</v>
      </c>
      <c r="F151" s="12">
        <v>0</v>
      </c>
      <c r="G151" s="12">
        <v>0</v>
      </c>
      <c r="H151" s="12">
        <v>1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13</v>
      </c>
      <c r="O151" s="12">
        <v>0</v>
      </c>
      <c r="P151" s="22">
        <v>2</v>
      </c>
    </row>
    <row r="152" spans="1:16" ht="21" x14ac:dyDescent="0.35">
      <c r="A152" s="27" t="s">
        <v>595</v>
      </c>
      <c r="B152" s="27" t="s">
        <v>596</v>
      </c>
      <c r="C152" s="12">
        <v>1</v>
      </c>
      <c r="D152" s="12">
        <v>1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6</v>
      </c>
      <c r="O152" s="12">
        <v>0</v>
      </c>
      <c r="P152" s="22">
        <v>0</v>
      </c>
    </row>
    <row r="153" spans="1:16" x14ac:dyDescent="0.35">
      <c r="A153" s="27" t="s">
        <v>597</v>
      </c>
      <c r="B153" s="27" t="s">
        <v>598</v>
      </c>
      <c r="C153" s="12">
        <v>1</v>
      </c>
      <c r="D153" s="12">
        <v>0</v>
      </c>
      <c r="E153" s="28">
        <v>0</v>
      </c>
      <c r="F153" s="12">
        <v>1</v>
      </c>
      <c r="G153" s="12">
        <v>0</v>
      </c>
      <c r="H153" s="12">
        <v>0</v>
      </c>
      <c r="I153" s="12">
        <v>1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35">
      <c r="A154" s="27" t="s">
        <v>599</v>
      </c>
      <c r="B154" s="27" t="s">
        <v>600</v>
      </c>
      <c r="C154" s="12">
        <v>2</v>
      </c>
      <c r="D154" s="12">
        <v>5</v>
      </c>
      <c r="E154" s="28">
        <v>-0.6</v>
      </c>
      <c r="F154" s="12">
        <v>0</v>
      </c>
      <c r="G154" s="12">
        <v>0</v>
      </c>
      <c r="H154" s="12">
        <v>6</v>
      </c>
      <c r="I154" s="12">
        <v>4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2">
        <v>6</v>
      </c>
    </row>
    <row r="155" spans="1:16" x14ac:dyDescent="0.35">
      <c r="A155" s="27" t="s">
        <v>601</v>
      </c>
      <c r="B155" s="27" t="s">
        <v>602</v>
      </c>
      <c r="C155" s="12">
        <v>10</v>
      </c>
      <c r="D155" s="12">
        <v>6</v>
      </c>
      <c r="E155" s="28">
        <v>0.66666666666666696</v>
      </c>
      <c r="F155" s="12">
        <v>1</v>
      </c>
      <c r="G155" s="12">
        <v>1</v>
      </c>
      <c r="H155" s="12">
        <v>7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5</v>
      </c>
      <c r="O155" s="12">
        <v>0</v>
      </c>
      <c r="P155" s="22">
        <v>1</v>
      </c>
    </row>
    <row r="156" spans="1:16" x14ac:dyDescent="0.35">
      <c r="A156" s="198" t="s">
        <v>603</v>
      </c>
      <c r="B156" s="199"/>
      <c r="C156" s="24">
        <v>12</v>
      </c>
      <c r="D156" s="24">
        <v>30</v>
      </c>
      <c r="E156" s="25">
        <v>-0.6</v>
      </c>
      <c r="F156" s="24">
        <v>0</v>
      </c>
      <c r="G156" s="24">
        <v>0</v>
      </c>
      <c r="H156" s="24">
        <v>4</v>
      </c>
      <c r="I156" s="24">
        <v>5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6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1" x14ac:dyDescent="0.35">
      <c r="A161" s="27" t="s">
        <v>612</v>
      </c>
      <c r="B161" s="27" t="s">
        <v>613</v>
      </c>
      <c r="C161" s="12">
        <v>0</v>
      </c>
      <c r="D161" s="12">
        <v>4</v>
      </c>
      <c r="E161" s="28">
        <v>-1</v>
      </c>
      <c r="F161" s="12">
        <v>0</v>
      </c>
      <c r="G161" s="12">
        <v>0</v>
      </c>
      <c r="H161" s="12">
        <v>1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1</v>
      </c>
    </row>
    <row r="162" spans="1:16" x14ac:dyDescent="0.35">
      <c r="A162" s="27" t="s">
        <v>614</v>
      </c>
      <c r="B162" s="27" t="s">
        <v>615</v>
      </c>
      <c r="C162" s="12">
        <v>3</v>
      </c>
      <c r="D162" s="12">
        <v>15</v>
      </c>
      <c r="E162" s="28">
        <v>-0.8</v>
      </c>
      <c r="F162" s="12">
        <v>0</v>
      </c>
      <c r="G162" s="12">
        <v>0</v>
      </c>
      <c r="H162" s="12">
        <v>3</v>
      </c>
      <c r="I162" s="12">
        <v>4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4</v>
      </c>
    </row>
    <row r="163" spans="1:16" ht="21" x14ac:dyDescent="0.35">
      <c r="A163" s="27" t="s">
        <v>616</v>
      </c>
      <c r="B163" s="27" t="s">
        <v>617</v>
      </c>
      <c r="C163" s="12">
        <v>0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5">
      <c r="A164" s="27" t="s">
        <v>618</v>
      </c>
      <c r="B164" s="27" t="s">
        <v>619</v>
      </c>
      <c r="C164" s="12">
        <v>6</v>
      </c>
      <c r="D164" s="12">
        <v>9</v>
      </c>
      <c r="E164" s="28">
        <v>-0.33333333333333298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5">
      <c r="A165" s="27" t="s">
        <v>620</v>
      </c>
      <c r="B165" s="27" t="s">
        <v>621</v>
      </c>
      <c r="C165" s="12">
        <v>3</v>
      </c>
      <c r="D165" s="12">
        <v>2</v>
      </c>
      <c r="E165" s="28">
        <v>0.5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1</v>
      </c>
    </row>
    <row r="166" spans="1:16" x14ac:dyDescent="0.35">
      <c r="A166" s="198" t="s">
        <v>622</v>
      </c>
      <c r="B166" s="199"/>
      <c r="C166" s="24">
        <v>359</v>
      </c>
      <c r="D166" s="24">
        <v>354</v>
      </c>
      <c r="E166" s="25">
        <v>1.41242937853107E-2</v>
      </c>
      <c r="F166" s="24">
        <v>19</v>
      </c>
      <c r="G166" s="24">
        <v>12</v>
      </c>
      <c r="H166" s="24">
        <v>326</v>
      </c>
      <c r="I166" s="24">
        <v>217</v>
      </c>
      <c r="J166" s="24">
        <v>1</v>
      </c>
      <c r="K166" s="24">
        <v>2</v>
      </c>
      <c r="L166" s="24">
        <v>0</v>
      </c>
      <c r="M166" s="24">
        <v>0</v>
      </c>
      <c r="N166" s="24">
        <v>2</v>
      </c>
      <c r="O166" s="24">
        <v>80</v>
      </c>
      <c r="P166" s="26">
        <v>221</v>
      </c>
    </row>
    <row r="167" spans="1:16" ht="21" x14ac:dyDescent="0.35">
      <c r="A167" s="27" t="s">
        <v>623</v>
      </c>
      <c r="B167" s="27" t="s">
        <v>624</v>
      </c>
      <c r="C167" s="12">
        <v>0</v>
      </c>
      <c r="D167" s="12">
        <v>1</v>
      </c>
      <c r="E167" s="28">
        <v>-1</v>
      </c>
      <c r="F167" s="12">
        <v>0</v>
      </c>
      <c r="G167" s="12">
        <v>0</v>
      </c>
      <c r="H167" s="12">
        <v>2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2</v>
      </c>
    </row>
    <row r="168" spans="1:16" ht="21" x14ac:dyDescent="0.3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3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1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1" x14ac:dyDescent="0.3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1" x14ac:dyDescent="0.35">
      <c r="A173" s="27" t="s">
        <v>635</v>
      </c>
      <c r="B173" s="27" t="s">
        <v>636</v>
      </c>
      <c r="C173" s="12">
        <v>34</v>
      </c>
      <c r="D173" s="12">
        <v>25</v>
      </c>
      <c r="E173" s="28">
        <v>0.36</v>
      </c>
      <c r="F173" s="12">
        <v>1</v>
      </c>
      <c r="G173" s="12">
        <v>1</v>
      </c>
      <c r="H173" s="12">
        <v>48</v>
      </c>
      <c r="I173" s="12">
        <v>46</v>
      </c>
      <c r="J173" s="12">
        <v>0</v>
      </c>
      <c r="K173" s="12">
        <v>0</v>
      </c>
      <c r="L173" s="12">
        <v>0</v>
      </c>
      <c r="M173" s="12">
        <v>0</v>
      </c>
      <c r="N173" s="12">
        <v>1</v>
      </c>
      <c r="O173" s="12">
        <v>12</v>
      </c>
      <c r="P173" s="22">
        <v>35</v>
      </c>
    </row>
    <row r="174" spans="1:16" ht="21" x14ac:dyDescent="0.35">
      <c r="A174" s="27" t="s">
        <v>637</v>
      </c>
      <c r="B174" s="27" t="s">
        <v>638</v>
      </c>
      <c r="C174" s="12">
        <v>304</v>
      </c>
      <c r="D174" s="12">
        <v>317</v>
      </c>
      <c r="E174" s="28">
        <v>-4.1009463722397499E-2</v>
      </c>
      <c r="F174" s="12">
        <v>16</v>
      </c>
      <c r="G174" s="12">
        <v>11</v>
      </c>
      <c r="H174" s="12">
        <v>263</v>
      </c>
      <c r="I174" s="12">
        <v>159</v>
      </c>
      <c r="J174" s="12">
        <v>1</v>
      </c>
      <c r="K174" s="12">
        <v>1</v>
      </c>
      <c r="L174" s="12">
        <v>0</v>
      </c>
      <c r="M174" s="12">
        <v>0</v>
      </c>
      <c r="N174" s="12">
        <v>1</v>
      </c>
      <c r="O174" s="12">
        <v>67</v>
      </c>
      <c r="P174" s="22">
        <v>166</v>
      </c>
    </row>
    <row r="175" spans="1:16" x14ac:dyDescent="0.35">
      <c r="A175" s="27" t="s">
        <v>639</v>
      </c>
      <c r="B175" s="27" t="s">
        <v>640</v>
      </c>
      <c r="C175" s="12">
        <v>18</v>
      </c>
      <c r="D175" s="12">
        <v>10</v>
      </c>
      <c r="E175" s="28">
        <v>0.8</v>
      </c>
      <c r="F175" s="12">
        <v>2</v>
      </c>
      <c r="G175" s="12">
        <v>0</v>
      </c>
      <c r="H175" s="12">
        <v>11</v>
      </c>
      <c r="I175" s="12">
        <v>8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1</v>
      </c>
      <c r="P175" s="22">
        <v>18</v>
      </c>
    </row>
    <row r="176" spans="1:16" ht="21" x14ac:dyDescent="0.35">
      <c r="A176" s="27" t="s">
        <v>641</v>
      </c>
      <c r="B176" s="27" t="s">
        <v>642</v>
      </c>
      <c r="C176" s="12">
        <v>0</v>
      </c>
      <c r="D176" s="12">
        <v>1</v>
      </c>
      <c r="E176" s="28">
        <v>-1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5">
      <c r="A177" s="27" t="s">
        <v>643</v>
      </c>
      <c r="B177" s="27" t="s">
        <v>644</v>
      </c>
      <c r="C177" s="12">
        <v>3</v>
      </c>
      <c r="D177" s="12">
        <v>0</v>
      </c>
      <c r="E177" s="28">
        <v>0</v>
      </c>
      <c r="F177" s="12">
        <v>0</v>
      </c>
      <c r="G177" s="12">
        <v>0</v>
      </c>
      <c r="H177" s="12">
        <v>2</v>
      </c>
      <c r="I177" s="12">
        <v>1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5">
      <c r="A178" s="198" t="s">
        <v>645</v>
      </c>
      <c r="B178" s="199"/>
      <c r="C178" s="24">
        <v>218</v>
      </c>
      <c r="D178" s="24">
        <v>274</v>
      </c>
      <c r="E178" s="25">
        <v>-0.20437956204379601</v>
      </c>
      <c r="F178" s="24">
        <v>1237</v>
      </c>
      <c r="G178" s="24">
        <v>1262</v>
      </c>
      <c r="H178" s="24">
        <v>269</v>
      </c>
      <c r="I178" s="24">
        <v>246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1458</v>
      </c>
    </row>
    <row r="179" spans="1:16" ht="21" x14ac:dyDescent="0.35">
      <c r="A179" s="27" t="s">
        <v>646</v>
      </c>
      <c r="B179" s="27" t="s">
        <v>647</v>
      </c>
      <c r="C179" s="12">
        <v>1</v>
      </c>
      <c r="D179" s="12">
        <v>1</v>
      </c>
      <c r="E179" s="28">
        <v>0</v>
      </c>
      <c r="F179" s="12">
        <v>6</v>
      </c>
      <c r="G179" s="12">
        <v>7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5</v>
      </c>
    </row>
    <row r="180" spans="1:16" ht="21" x14ac:dyDescent="0.35">
      <c r="A180" s="27" t="s">
        <v>648</v>
      </c>
      <c r="B180" s="27" t="s">
        <v>649</v>
      </c>
      <c r="C180" s="12">
        <v>50</v>
      </c>
      <c r="D180" s="12">
        <v>92</v>
      </c>
      <c r="E180" s="28">
        <v>-0.45652173913043498</v>
      </c>
      <c r="F180" s="12">
        <v>442</v>
      </c>
      <c r="G180" s="12">
        <v>432</v>
      </c>
      <c r="H180" s="12">
        <v>91</v>
      </c>
      <c r="I180" s="12">
        <v>92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493</v>
      </c>
    </row>
    <row r="181" spans="1:16" x14ac:dyDescent="0.35">
      <c r="A181" s="27" t="s">
        <v>650</v>
      </c>
      <c r="B181" s="27" t="s">
        <v>651</v>
      </c>
      <c r="C181" s="12">
        <v>18</v>
      </c>
      <c r="D181" s="12">
        <v>72</v>
      </c>
      <c r="E181" s="28">
        <v>-0.75</v>
      </c>
      <c r="F181" s="12">
        <v>13</v>
      </c>
      <c r="G181" s="12">
        <v>19</v>
      </c>
      <c r="H181" s="12">
        <v>17</v>
      </c>
      <c r="I181" s="12">
        <v>16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33</v>
      </c>
    </row>
    <row r="182" spans="1:16" ht="21" x14ac:dyDescent="0.3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2</v>
      </c>
      <c r="G182" s="12">
        <v>3</v>
      </c>
      <c r="H182" s="12">
        <v>0</v>
      </c>
      <c r="I182" s="12">
        <v>3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3</v>
      </c>
    </row>
    <row r="183" spans="1:16" ht="21" x14ac:dyDescent="0.35">
      <c r="A183" s="27" t="s">
        <v>654</v>
      </c>
      <c r="B183" s="27" t="s">
        <v>655</v>
      </c>
      <c r="C183" s="12">
        <v>2</v>
      </c>
      <c r="D183" s="12">
        <v>2</v>
      </c>
      <c r="E183" s="28">
        <v>0</v>
      </c>
      <c r="F183" s="12">
        <v>10</v>
      </c>
      <c r="G183" s="12">
        <v>23</v>
      </c>
      <c r="H183" s="12">
        <v>6</v>
      </c>
      <c r="I183" s="12">
        <v>6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34</v>
      </c>
    </row>
    <row r="184" spans="1:16" x14ac:dyDescent="0.35">
      <c r="A184" s="27" t="s">
        <v>656</v>
      </c>
      <c r="B184" s="27" t="s">
        <v>657</v>
      </c>
      <c r="C184" s="12">
        <v>145</v>
      </c>
      <c r="D184" s="12">
        <v>104</v>
      </c>
      <c r="E184" s="28">
        <v>0.394230769230769</v>
      </c>
      <c r="F184" s="12">
        <v>764</v>
      </c>
      <c r="G184" s="12">
        <v>778</v>
      </c>
      <c r="H184" s="12">
        <v>155</v>
      </c>
      <c r="I184" s="12">
        <v>128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888</v>
      </c>
    </row>
    <row r="185" spans="1:16" ht="21" x14ac:dyDescent="0.35">
      <c r="A185" s="27" t="s">
        <v>658</v>
      </c>
      <c r="B185" s="27" t="s">
        <v>659</v>
      </c>
      <c r="C185" s="12">
        <v>2</v>
      </c>
      <c r="D185" s="12">
        <v>3</v>
      </c>
      <c r="E185" s="28">
        <v>-0.33333333333333298</v>
      </c>
      <c r="F185" s="12">
        <v>0</v>
      </c>
      <c r="G185" s="12">
        <v>0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2</v>
      </c>
    </row>
    <row r="186" spans="1:16" x14ac:dyDescent="0.35">
      <c r="A186" s="198" t="s">
        <v>660</v>
      </c>
      <c r="B186" s="199"/>
      <c r="C186" s="24">
        <v>147</v>
      </c>
      <c r="D186" s="24">
        <v>203</v>
      </c>
      <c r="E186" s="25">
        <v>-0.27586206896551702</v>
      </c>
      <c r="F186" s="24">
        <v>5</v>
      </c>
      <c r="G186" s="24">
        <v>11</v>
      </c>
      <c r="H186" s="24">
        <v>96</v>
      </c>
      <c r="I186" s="24">
        <v>86</v>
      </c>
      <c r="J186" s="24">
        <v>0</v>
      </c>
      <c r="K186" s="24">
        <v>0</v>
      </c>
      <c r="L186" s="24">
        <v>0</v>
      </c>
      <c r="M186" s="24">
        <v>0</v>
      </c>
      <c r="N186" s="24">
        <v>12</v>
      </c>
      <c r="O186" s="24">
        <v>0</v>
      </c>
      <c r="P186" s="26">
        <v>78</v>
      </c>
    </row>
    <row r="187" spans="1:16" x14ac:dyDescent="0.35">
      <c r="A187" s="27" t="s">
        <v>661</v>
      </c>
      <c r="B187" s="27" t="s">
        <v>662</v>
      </c>
      <c r="C187" s="12">
        <v>10</v>
      </c>
      <c r="D187" s="12">
        <v>7</v>
      </c>
      <c r="E187" s="28">
        <v>0.42857142857142799</v>
      </c>
      <c r="F187" s="12">
        <v>0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1</v>
      </c>
    </row>
    <row r="188" spans="1:16" x14ac:dyDescent="0.3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x14ac:dyDescent="0.35">
      <c r="A189" s="27" t="s">
        <v>665</v>
      </c>
      <c r="B189" s="27" t="s">
        <v>666</v>
      </c>
      <c r="C189" s="12">
        <v>88</v>
      </c>
      <c r="D189" s="12">
        <v>88</v>
      </c>
      <c r="E189" s="28">
        <v>0</v>
      </c>
      <c r="F189" s="12">
        <v>3</v>
      </c>
      <c r="G189" s="12">
        <v>6</v>
      </c>
      <c r="H189" s="12">
        <v>70</v>
      </c>
      <c r="I189" s="12">
        <v>41</v>
      </c>
      <c r="J189" s="12">
        <v>0</v>
      </c>
      <c r="K189" s="12">
        <v>0</v>
      </c>
      <c r="L189" s="12">
        <v>0</v>
      </c>
      <c r="M189" s="12">
        <v>0</v>
      </c>
      <c r="N189" s="12">
        <v>6</v>
      </c>
      <c r="O189" s="12">
        <v>0</v>
      </c>
      <c r="P189" s="22">
        <v>44</v>
      </c>
    </row>
    <row r="190" spans="1:16" ht="21" x14ac:dyDescent="0.35">
      <c r="A190" s="27" t="s">
        <v>667</v>
      </c>
      <c r="B190" s="27" t="s">
        <v>668</v>
      </c>
      <c r="C190" s="12">
        <v>2</v>
      </c>
      <c r="D190" s="12">
        <v>1</v>
      </c>
      <c r="E190" s="28">
        <v>1</v>
      </c>
      <c r="F190" s="12">
        <v>0</v>
      </c>
      <c r="G190" s="12">
        <v>0</v>
      </c>
      <c r="H190" s="12">
        <v>1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3</v>
      </c>
    </row>
    <row r="191" spans="1:16" ht="31.5" x14ac:dyDescent="0.35">
      <c r="A191" s="27" t="s">
        <v>669</v>
      </c>
      <c r="B191" s="27" t="s">
        <v>670</v>
      </c>
      <c r="C191" s="12">
        <v>6</v>
      </c>
      <c r="D191" s="12">
        <v>6</v>
      </c>
      <c r="E191" s="28">
        <v>0</v>
      </c>
      <c r="F191" s="12">
        <v>1</v>
      </c>
      <c r="G191" s="12">
        <v>3</v>
      </c>
      <c r="H191" s="12">
        <v>6</v>
      </c>
      <c r="I191" s="12">
        <v>21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12</v>
      </c>
    </row>
    <row r="192" spans="1:16" ht="21" x14ac:dyDescent="0.3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1" x14ac:dyDescent="0.35">
      <c r="A193" s="27" t="s">
        <v>673</v>
      </c>
      <c r="B193" s="27" t="s">
        <v>674</v>
      </c>
      <c r="C193" s="12">
        <v>19</v>
      </c>
      <c r="D193" s="12">
        <v>12</v>
      </c>
      <c r="E193" s="28">
        <v>0.58333333333333304</v>
      </c>
      <c r="F193" s="12">
        <v>0</v>
      </c>
      <c r="G193" s="12">
        <v>0</v>
      </c>
      <c r="H193" s="12">
        <v>6</v>
      </c>
      <c r="I193" s="12">
        <v>14</v>
      </c>
      <c r="J193" s="12">
        <v>0</v>
      </c>
      <c r="K193" s="12">
        <v>0</v>
      </c>
      <c r="L193" s="12">
        <v>0</v>
      </c>
      <c r="M193" s="12">
        <v>0</v>
      </c>
      <c r="N193" s="12">
        <v>6</v>
      </c>
      <c r="O193" s="12">
        <v>0</v>
      </c>
      <c r="P193" s="22">
        <v>5</v>
      </c>
    </row>
    <row r="194" spans="1:16" x14ac:dyDescent="0.35">
      <c r="A194" s="27" t="s">
        <v>675</v>
      </c>
      <c r="B194" s="27" t="s">
        <v>676</v>
      </c>
      <c r="C194" s="12">
        <v>4</v>
      </c>
      <c r="D194" s="12">
        <v>2</v>
      </c>
      <c r="E194" s="28">
        <v>1</v>
      </c>
      <c r="F194" s="12">
        <v>0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2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1" x14ac:dyDescent="0.35">
      <c r="A196" s="27" t="s">
        <v>679</v>
      </c>
      <c r="B196" s="27" t="s">
        <v>680</v>
      </c>
      <c r="C196" s="12">
        <v>3</v>
      </c>
      <c r="D196" s="12">
        <v>4</v>
      </c>
      <c r="E196" s="28">
        <v>-0.25</v>
      </c>
      <c r="F196" s="12">
        <v>1</v>
      </c>
      <c r="G196" s="12">
        <v>2</v>
      </c>
      <c r="H196" s="12">
        <v>3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10</v>
      </c>
    </row>
    <row r="197" spans="1:16" x14ac:dyDescent="0.35">
      <c r="A197" s="27" t="s">
        <v>681</v>
      </c>
      <c r="B197" s="27" t="s">
        <v>682</v>
      </c>
      <c r="C197" s="12">
        <v>11</v>
      </c>
      <c r="D197" s="12">
        <v>80</v>
      </c>
      <c r="E197" s="28">
        <v>-0.86250000000000004</v>
      </c>
      <c r="F197" s="12">
        <v>0</v>
      </c>
      <c r="G197" s="12">
        <v>0</v>
      </c>
      <c r="H197" s="12">
        <v>6</v>
      </c>
      <c r="I197" s="12">
        <v>2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1</v>
      </c>
    </row>
    <row r="198" spans="1:16" x14ac:dyDescent="0.35">
      <c r="A198" s="27" t="s">
        <v>683</v>
      </c>
      <c r="B198" s="27" t="s">
        <v>684</v>
      </c>
      <c r="C198" s="12">
        <v>3</v>
      </c>
      <c r="D198" s="12">
        <v>1</v>
      </c>
      <c r="E198" s="28">
        <v>2</v>
      </c>
      <c r="F198" s="12">
        <v>0</v>
      </c>
      <c r="G198" s="12">
        <v>0</v>
      </c>
      <c r="H198" s="12">
        <v>1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5">
      <c r="A199" s="27" t="s">
        <v>685</v>
      </c>
      <c r="B199" s="27" t="s">
        <v>686</v>
      </c>
      <c r="C199" s="12">
        <v>1</v>
      </c>
      <c r="D199" s="12">
        <v>1</v>
      </c>
      <c r="E199" s="28">
        <v>0</v>
      </c>
      <c r="F199" s="12">
        <v>0</v>
      </c>
      <c r="G199" s="12">
        <v>0</v>
      </c>
      <c r="H199" s="12">
        <v>2</v>
      </c>
      <c r="I199" s="12">
        <v>3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1" x14ac:dyDescent="0.35">
      <c r="A200" s="27" t="s">
        <v>687</v>
      </c>
      <c r="B200" s="27" t="s">
        <v>688</v>
      </c>
      <c r="C200" s="12">
        <v>0</v>
      </c>
      <c r="D200" s="12">
        <v>1</v>
      </c>
      <c r="E200" s="28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5">
      <c r="A201" s="198" t="s">
        <v>689</v>
      </c>
      <c r="B201" s="199"/>
      <c r="C201" s="24">
        <v>20</v>
      </c>
      <c r="D201" s="24">
        <v>53</v>
      </c>
      <c r="E201" s="25">
        <v>-0.62264150943396201</v>
      </c>
      <c r="F201" s="24">
        <v>1</v>
      </c>
      <c r="G201" s="24">
        <v>0</v>
      </c>
      <c r="H201" s="24">
        <v>4</v>
      </c>
      <c r="I201" s="24">
        <v>3</v>
      </c>
      <c r="J201" s="24">
        <v>0</v>
      </c>
      <c r="K201" s="24">
        <v>0</v>
      </c>
      <c r="L201" s="24">
        <v>0</v>
      </c>
      <c r="M201" s="24">
        <v>0</v>
      </c>
      <c r="N201" s="24">
        <v>8</v>
      </c>
      <c r="O201" s="24">
        <v>0</v>
      </c>
      <c r="P201" s="26">
        <v>5</v>
      </c>
    </row>
    <row r="202" spans="1:16" x14ac:dyDescent="0.35">
      <c r="A202" s="27" t="s">
        <v>690</v>
      </c>
      <c r="B202" s="27" t="s">
        <v>691</v>
      </c>
      <c r="C202" s="12">
        <v>6</v>
      </c>
      <c r="D202" s="12">
        <v>4</v>
      </c>
      <c r="E202" s="28">
        <v>0.5</v>
      </c>
      <c r="F202" s="12">
        <v>0</v>
      </c>
      <c r="G202" s="12">
        <v>0</v>
      </c>
      <c r="H202" s="12">
        <v>2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5</v>
      </c>
      <c r="O202" s="12">
        <v>0</v>
      </c>
      <c r="P202" s="22">
        <v>1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5">
      <c r="A204" s="27" t="s">
        <v>694</v>
      </c>
      <c r="B204" s="27" t="s">
        <v>695</v>
      </c>
      <c r="C204" s="12">
        <v>1</v>
      </c>
      <c r="D204" s="12">
        <v>1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1" x14ac:dyDescent="0.35">
      <c r="A205" s="27" t="s">
        <v>696</v>
      </c>
      <c r="B205" s="27" t="s">
        <v>697</v>
      </c>
      <c r="C205" s="12">
        <v>1</v>
      </c>
      <c r="D205" s="12">
        <v>1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1" x14ac:dyDescent="0.35">
      <c r="A206" s="27" t="s">
        <v>698</v>
      </c>
      <c r="B206" s="27" t="s">
        <v>699</v>
      </c>
      <c r="C206" s="12">
        <v>0</v>
      </c>
      <c r="D206" s="12">
        <v>37</v>
      </c>
      <c r="E206" s="28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1" x14ac:dyDescent="0.35">
      <c r="A207" s="27" t="s">
        <v>700</v>
      </c>
      <c r="B207" s="27" t="s">
        <v>701</v>
      </c>
      <c r="C207" s="12">
        <v>1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1" x14ac:dyDescent="0.35">
      <c r="A208" s="27" t="s">
        <v>702</v>
      </c>
      <c r="B208" s="27" t="s">
        <v>703</v>
      </c>
      <c r="C208" s="12">
        <v>1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1" x14ac:dyDescent="0.3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x14ac:dyDescent="0.35">
      <c r="A211" s="27" t="s">
        <v>708</v>
      </c>
      <c r="B211" s="27" t="s">
        <v>709</v>
      </c>
      <c r="C211" s="12">
        <v>2</v>
      </c>
      <c r="D211" s="12">
        <v>0</v>
      </c>
      <c r="E211" s="28">
        <v>0</v>
      </c>
      <c r="F211" s="12">
        <v>1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5">
      <c r="A212" s="27" t="s">
        <v>710</v>
      </c>
      <c r="B212" s="27" t="s">
        <v>711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1</v>
      </c>
    </row>
    <row r="213" spans="1:16" x14ac:dyDescent="0.35">
      <c r="A213" s="27" t="s">
        <v>712</v>
      </c>
      <c r="B213" s="27" t="s">
        <v>713</v>
      </c>
      <c r="C213" s="12">
        <v>1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35">
      <c r="A214" s="27" t="s">
        <v>714</v>
      </c>
      <c r="B214" s="27" t="s">
        <v>715</v>
      </c>
      <c r="C214" s="12">
        <v>3</v>
      </c>
      <c r="D214" s="12">
        <v>6</v>
      </c>
      <c r="E214" s="28">
        <v>-0.5</v>
      </c>
      <c r="F214" s="12">
        <v>0</v>
      </c>
      <c r="G214" s="12">
        <v>0</v>
      </c>
      <c r="H214" s="12">
        <v>1</v>
      </c>
      <c r="I214" s="12">
        <v>1</v>
      </c>
      <c r="J214" s="12">
        <v>0</v>
      </c>
      <c r="K214" s="12">
        <v>0</v>
      </c>
      <c r="L214" s="12">
        <v>0</v>
      </c>
      <c r="M214" s="12">
        <v>0</v>
      </c>
      <c r="N214" s="12">
        <v>3</v>
      </c>
      <c r="O214" s="12">
        <v>0</v>
      </c>
      <c r="P214" s="22">
        <v>2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21" x14ac:dyDescent="0.35">
      <c r="A218" s="27" t="s">
        <v>722</v>
      </c>
      <c r="B218" s="27" t="s">
        <v>723</v>
      </c>
      <c r="C218" s="12">
        <v>4</v>
      </c>
      <c r="D218" s="12">
        <v>1</v>
      </c>
      <c r="E218" s="28">
        <v>3</v>
      </c>
      <c r="F218" s="12">
        <v>0</v>
      </c>
      <c r="G218" s="12">
        <v>0</v>
      </c>
      <c r="H218" s="12">
        <v>1</v>
      </c>
      <c r="I218" s="12">
        <v>1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1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1.5" x14ac:dyDescent="0.35">
      <c r="A222" s="27" t="s">
        <v>730</v>
      </c>
      <c r="B222" s="27" t="s">
        <v>731</v>
      </c>
      <c r="C222" s="12">
        <v>0</v>
      </c>
      <c r="D222" s="12">
        <v>3</v>
      </c>
      <c r="E222" s="28">
        <v>-1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5">
      <c r="A223" s="198" t="s">
        <v>732</v>
      </c>
      <c r="B223" s="199"/>
      <c r="C223" s="24">
        <v>611</v>
      </c>
      <c r="D223" s="24">
        <v>670</v>
      </c>
      <c r="E223" s="25">
        <v>-8.8059701492537307E-2</v>
      </c>
      <c r="F223" s="24">
        <v>461</v>
      </c>
      <c r="G223" s="24">
        <v>431</v>
      </c>
      <c r="H223" s="24">
        <v>305</v>
      </c>
      <c r="I223" s="24">
        <v>218</v>
      </c>
      <c r="J223" s="24">
        <v>0</v>
      </c>
      <c r="K223" s="24">
        <v>1</v>
      </c>
      <c r="L223" s="24">
        <v>0</v>
      </c>
      <c r="M223" s="24">
        <v>1</v>
      </c>
      <c r="N223" s="24">
        <v>0</v>
      </c>
      <c r="O223" s="24">
        <v>18</v>
      </c>
      <c r="P223" s="26">
        <v>446</v>
      </c>
    </row>
    <row r="224" spans="1:16" x14ac:dyDescent="0.35">
      <c r="A224" s="27" t="s">
        <v>733</v>
      </c>
      <c r="B224" s="27" t="s">
        <v>734</v>
      </c>
      <c r="C224" s="12">
        <v>0</v>
      </c>
      <c r="D224" s="12">
        <v>1</v>
      </c>
      <c r="E224" s="28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1</v>
      </c>
      <c r="E225" s="28">
        <v>-1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1" x14ac:dyDescent="0.3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1" x14ac:dyDescent="0.35">
      <c r="A228" s="27" t="s">
        <v>741</v>
      </c>
      <c r="B228" s="27" t="s">
        <v>742</v>
      </c>
      <c r="C228" s="12">
        <v>1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1</v>
      </c>
    </row>
    <row r="229" spans="1:16" x14ac:dyDescent="0.35">
      <c r="A229" s="27" t="s">
        <v>743</v>
      </c>
      <c r="B229" s="27" t="s">
        <v>744</v>
      </c>
      <c r="C229" s="12">
        <v>1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1</v>
      </c>
    </row>
    <row r="230" spans="1:16" ht="21" x14ac:dyDescent="0.35">
      <c r="A230" s="27" t="s">
        <v>745</v>
      </c>
      <c r="B230" s="27" t="s">
        <v>746</v>
      </c>
      <c r="C230" s="12">
        <v>5</v>
      </c>
      <c r="D230" s="12">
        <v>5</v>
      </c>
      <c r="E230" s="28">
        <v>0</v>
      </c>
      <c r="F230" s="12">
        <v>3</v>
      </c>
      <c r="G230" s="12">
        <v>3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6</v>
      </c>
    </row>
    <row r="231" spans="1:16" x14ac:dyDescent="0.35">
      <c r="A231" s="27" t="s">
        <v>747</v>
      </c>
      <c r="B231" s="27" t="s">
        <v>748</v>
      </c>
      <c r="C231" s="12">
        <v>16</v>
      </c>
      <c r="D231" s="12">
        <v>25</v>
      </c>
      <c r="E231" s="28">
        <v>-0.36</v>
      </c>
      <c r="F231" s="12">
        <v>2</v>
      </c>
      <c r="G231" s="12">
        <v>1</v>
      </c>
      <c r="H231" s="12">
        <v>11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4</v>
      </c>
    </row>
    <row r="232" spans="1:16" x14ac:dyDescent="0.35">
      <c r="A232" s="27" t="s">
        <v>749</v>
      </c>
      <c r="B232" s="27" t="s">
        <v>750</v>
      </c>
      <c r="C232" s="12">
        <v>15</v>
      </c>
      <c r="D232" s="12">
        <v>27</v>
      </c>
      <c r="E232" s="28">
        <v>-0.44444444444444398</v>
      </c>
      <c r="F232" s="12">
        <v>0</v>
      </c>
      <c r="G232" s="12">
        <v>0</v>
      </c>
      <c r="H232" s="12">
        <v>9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3</v>
      </c>
    </row>
    <row r="233" spans="1:16" x14ac:dyDescent="0.35">
      <c r="A233" s="27" t="s">
        <v>751</v>
      </c>
      <c r="B233" s="27" t="s">
        <v>752</v>
      </c>
      <c r="C233" s="12">
        <v>13</v>
      </c>
      <c r="D233" s="12">
        <v>14</v>
      </c>
      <c r="E233" s="28">
        <v>-7.1428571428571397E-2</v>
      </c>
      <c r="F233" s="12">
        <v>1</v>
      </c>
      <c r="G233" s="12">
        <v>1</v>
      </c>
      <c r="H233" s="12">
        <v>9</v>
      </c>
      <c r="I233" s="12">
        <v>8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2</v>
      </c>
    </row>
    <row r="234" spans="1:16" ht="21" x14ac:dyDescent="0.35">
      <c r="A234" s="27" t="s">
        <v>753</v>
      </c>
      <c r="B234" s="27" t="s">
        <v>754</v>
      </c>
      <c r="C234" s="12">
        <v>2</v>
      </c>
      <c r="D234" s="12">
        <v>3</v>
      </c>
      <c r="E234" s="28">
        <v>-0.33333333333333298</v>
      </c>
      <c r="F234" s="12">
        <v>1</v>
      </c>
      <c r="G234" s="12">
        <v>2</v>
      </c>
      <c r="H234" s="12">
        <v>1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2</v>
      </c>
    </row>
    <row r="235" spans="1:16" ht="21" x14ac:dyDescent="0.35">
      <c r="A235" s="27" t="s">
        <v>755</v>
      </c>
      <c r="B235" s="27" t="s">
        <v>756</v>
      </c>
      <c r="C235" s="12">
        <v>3</v>
      </c>
      <c r="D235" s="12">
        <v>2</v>
      </c>
      <c r="E235" s="28">
        <v>0.5</v>
      </c>
      <c r="F235" s="12">
        <v>1</v>
      </c>
      <c r="G235" s="12">
        <v>1</v>
      </c>
      <c r="H235" s="12">
        <v>5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2</v>
      </c>
    </row>
    <row r="236" spans="1:16" x14ac:dyDescent="0.35">
      <c r="A236" s="27" t="s">
        <v>757</v>
      </c>
      <c r="B236" s="27" t="s">
        <v>758</v>
      </c>
      <c r="C236" s="12">
        <v>0</v>
      </c>
      <c r="D236" s="12">
        <v>0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2</v>
      </c>
    </row>
    <row r="237" spans="1:16" ht="21" x14ac:dyDescent="0.3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1.5" x14ac:dyDescent="0.35">
      <c r="A238" s="27" t="s">
        <v>761</v>
      </c>
      <c r="B238" s="27" t="s">
        <v>762</v>
      </c>
      <c r="C238" s="12">
        <v>555</v>
      </c>
      <c r="D238" s="12">
        <v>592</v>
      </c>
      <c r="E238" s="28">
        <v>-6.25E-2</v>
      </c>
      <c r="F238" s="12">
        <v>453</v>
      </c>
      <c r="G238" s="12">
        <v>423</v>
      </c>
      <c r="H238" s="12">
        <v>270</v>
      </c>
      <c r="I238" s="12">
        <v>205</v>
      </c>
      <c r="J238" s="12">
        <v>0</v>
      </c>
      <c r="K238" s="12">
        <v>1</v>
      </c>
      <c r="L238" s="12">
        <v>0</v>
      </c>
      <c r="M238" s="12">
        <v>1</v>
      </c>
      <c r="N238" s="12">
        <v>0</v>
      </c>
      <c r="O238" s="12">
        <v>18</v>
      </c>
      <c r="P238" s="22">
        <v>423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5">
      <c r="A244" s="198" t="s">
        <v>773</v>
      </c>
      <c r="B244" s="199"/>
      <c r="C244" s="24">
        <v>5</v>
      </c>
      <c r="D244" s="24">
        <v>3</v>
      </c>
      <c r="E244" s="25">
        <v>0.66666666666666696</v>
      </c>
      <c r="F244" s="24">
        <v>0</v>
      </c>
      <c r="G244" s="24">
        <v>0</v>
      </c>
      <c r="H244" s="24">
        <v>1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2</v>
      </c>
      <c r="O244" s="24">
        <v>0</v>
      </c>
      <c r="P244" s="26">
        <v>2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x14ac:dyDescent="0.3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5">
      <c r="A249" s="27" t="s">
        <v>782</v>
      </c>
      <c r="B249" s="27" t="s">
        <v>783</v>
      </c>
      <c r="C249" s="12">
        <v>2</v>
      </c>
      <c r="D249" s="12">
        <v>1</v>
      </c>
      <c r="E249" s="28">
        <v>1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2">
        <v>1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1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1</v>
      </c>
      <c r="E253" s="28">
        <v>-1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1" x14ac:dyDescent="0.35">
      <c r="A259" s="27" t="s">
        <v>802</v>
      </c>
      <c r="B259" s="27" t="s">
        <v>803</v>
      </c>
      <c r="C259" s="12">
        <v>1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21" x14ac:dyDescent="0.35">
      <c r="A261" s="27" t="s">
        <v>806</v>
      </c>
      <c r="B261" s="27" t="s">
        <v>807</v>
      </c>
      <c r="C261" s="12">
        <v>1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1.5" x14ac:dyDescent="0.35">
      <c r="A269" s="27" t="s">
        <v>822</v>
      </c>
      <c r="B269" s="27" t="s">
        <v>823</v>
      </c>
      <c r="C269" s="12">
        <v>1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1</v>
      </c>
      <c r="E270" s="28">
        <v>-1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5">
      <c r="A271" s="198" t="s">
        <v>826</v>
      </c>
      <c r="B271" s="199"/>
      <c r="C271" s="24">
        <v>95</v>
      </c>
      <c r="D271" s="24">
        <v>98</v>
      </c>
      <c r="E271" s="25">
        <v>-3.06122448979592E-2</v>
      </c>
      <c r="F271" s="24">
        <v>311</v>
      </c>
      <c r="G271" s="24">
        <v>2158</v>
      </c>
      <c r="H271" s="24">
        <v>96</v>
      </c>
      <c r="I271" s="24">
        <v>113</v>
      </c>
      <c r="J271" s="24">
        <v>0</v>
      </c>
      <c r="K271" s="24">
        <v>3</v>
      </c>
      <c r="L271" s="24">
        <v>0</v>
      </c>
      <c r="M271" s="24">
        <v>0</v>
      </c>
      <c r="N271" s="24">
        <v>2</v>
      </c>
      <c r="O271" s="24">
        <v>2</v>
      </c>
      <c r="P271" s="26">
        <v>440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5">
      <c r="A273" s="27" t="s">
        <v>829</v>
      </c>
      <c r="B273" s="27" t="s">
        <v>830</v>
      </c>
      <c r="C273" s="12">
        <v>16</v>
      </c>
      <c r="D273" s="12">
        <v>36</v>
      </c>
      <c r="E273" s="28">
        <v>-0.55555555555555503</v>
      </c>
      <c r="F273" s="12">
        <v>106</v>
      </c>
      <c r="G273" s="12">
        <v>131</v>
      </c>
      <c r="H273" s="12">
        <v>27</v>
      </c>
      <c r="I273" s="12">
        <v>37</v>
      </c>
      <c r="J273" s="12">
        <v>0</v>
      </c>
      <c r="K273" s="12">
        <v>1</v>
      </c>
      <c r="L273" s="12">
        <v>0</v>
      </c>
      <c r="M273" s="12">
        <v>0</v>
      </c>
      <c r="N273" s="12">
        <v>0</v>
      </c>
      <c r="O273" s="12">
        <v>2</v>
      </c>
      <c r="P273" s="22">
        <v>170</v>
      </c>
    </row>
    <row r="274" spans="1:16" ht="21" x14ac:dyDescent="0.35">
      <c r="A274" s="27" t="s">
        <v>831</v>
      </c>
      <c r="B274" s="27" t="s">
        <v>832</v>
      </c>
      <c r="C274" s="12">
        <v>65</v>
      </c>
      <c r="D274" s="12">
        <v>44</v>
      </c>
      <c r="E274" s="28">
        <v>0.47727272727272702</v>
      </c>
      <c r="F274" s="12">
        <v>205</v>
      </c>
      <c r="G274" s="12">
        <v>2017</v>
      </c>
      <c r="H274" s="12">
        <v>55</v>
      </c>
      <c r="I274" s="12">
        <v>49</v>
      </c>
      <c r="J274" s="12">
        <v>0</v>
      </c>
      <c r="K274" s="12">
        <v>0</v>
      </c>
      <c r="L274" s="12">
        <v>0</v>
      </c>
      <c r="M274" s="12">
        <v>0</v>
      </c>
      <c r="N274" s="12">
        <v>2</v>
      </c>
      <c r="O274" s="12">
        <v>0</v>
      </c>
      <c r="P274" s="22">
        <v>237</v>
      </c>
    </row>
    <row r="275" spans="1:16" ht="21" x14ac:dyDescent="0.3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9</v>
      </c>
      <c r="H275" s="12">
        <v>0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7</v>
      </c>
    </row>
    <row r="276" spans="1:16" x14ac:dyDescent="0.35">
      <c r="A276" s="27" t="s">
        <v>835</v>
      </c>
      <c r="B276" s="27" t="s">
        <v>836</v>
      </c>
      <c r="C276" s="12">
        <v>2</v>
      </c>
      <c r="D276" s="12">
        <v>0</v>
      </c>
      <c r="E276" s="28">
        <v>0</v>
      </c>
      <c r="F276" s="12">
        <v>0</v>
      </c>
      <c r="G276" s="12">
        <v>0</v>
      </c>
      <c r="H276" s="12">
        <v>1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1</v>
      </c>
    </row>
    <row r="277" spans="1:16" x14ac:dyDescent="0.35">
      <c r="A277" s="27" t="s">
        <v>837</v>
      </c>
      <c r="B277" s="27" t="s">
        <v>838</v>
      </c>
      <c r="C277" s="12">
        <v>6</v>
      </c>
      <c r="D277" s="12">
        <v>6</v>
      </c>
      <c r="E277" s="28">
        <v>0</v>
      </c>
      <c r="F277" s="12">
        <v>0</v>
      </c>
      <c r="G277" s="12">
        <v>0</v>
      </c>
      <c r="H277" s="12">
        <v>9</v>
      </c>
      <c r="I277" s="12">
        <v>16</v>
      </c>
      <c r="J277" s="12">
        <v>0</v>
      </c>
      <c r="K277" s="12">
        <v>2</v>
      </c>
      <c r="L277" s="12">
        <v>0</v>
      </c>
      <c r="M277" s="12">
        <v>0</v>
      </c>
      <c r="N277" s="12">
        <v>0</v>
      </c>
      <c r="O277" s="12">
        <v>0</v>
      </c>
      <c r="P277" s="22">
        <v>13</v>
      </c>
    </row>
    <row r="278" spans="1:16" ht="21" x14ac:dyDescent="0.35">
      <c r="A278" s="27" t="s">
        <v>839</v>
      </c>
      <c r="B278" s="27" t="s">
        <v>840</v>
      </c>
      <c r="C278" s="12">
        <v>6</v>
      </c>
      <c r="D278" s="12">
        <v>6</v>
      </c>
      <c r="E278" s="28">
        <v>0</v>
      </c>
      <c r="F278" s="12">
        <v>0</v>
      </c>
      <c r="G278" s="12">
        <v>1</v>
      </c>
      <c r="H278" s="12">
        <v>4</v>
      </c>
      <c r="I278" s="12">
        <v>7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9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1</v>
      </c>
      <c r="E279" s="28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x14ac:dyDescent="0.3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1</v>
      </c>
      <c r="E281" s="28">
        <v>-1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1</v>
      </c>
      <c r="E289" s="28">
        <v>-1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1" x14ac:dyDescent="0.3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1" x14ac:dyDescent="0.35">
      <c r="A294" s="27" t="s">
        <v>871</v>
      </c>
      <c r="B294" s="27" t="s">
        <v>872</v>
      </c>
      <c r="C294" s="12">
        <v>0</v>
      </c>
      <c r="D294" s="12">
        <v>3</v>
      </c>
      <c r="E294" s="28">
        <v>-1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3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5">
      <c r="A305" s="198" t="s">
        <v>892</v>
      </c>
      <c r="B305" s="199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5">
      <c r="A312" s="198" t="s">
        <v>905</v>
      </c>
      <c r="B312" s="199"/>
      <c r="C312" s="24">
        <v>14</v>
      </c>
      <c r="D312" s="24">
        <v>4</v>
      </c>
      <c r="E312" s="25">
        <v>2.5</v>
      </c>
      <c r="F312" s="24">
        <v>0</v>
      </c>
      <c r="G312" s="24">
        <v>1</v>
      </c>
      <c r="H312" s="24">
        <v>3</v>
      </c>
      <c r="I312" s="24">
        <v>3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10</v>
      </c>
      <c r="P312" s="26">
        <v>1</v>
      </c>
    </row>
    <row r="313" spans="1:16" x14ac:dyDescent="0.35">
      <c r="A313" s="27" t="s">
        <v>906</v>
      </c>
      <c r="B313" s="27" t="s">
        <v>907</v>
      </c>
      <c r="C313" s="12">
        <v>13</v>
      </c>
      <c r="D313" s="12">
        <v>3</v>
      </c>
      <c r="E313" s="28">
        <v>3.3333333333333299</v>
      </c>
      <c r="F313" s="12">
        <v>0</v>
      </c>
      <c r="G313" s="12">
        <v>0</v>
      </c>
      <c r="H313" s="12">
        <v>2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10</v>
      </c>
      <c r="P313" s="22">
        <v>1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1" x14ac:dyDescent="0.35">
      <c r="A315" s="27" t="s">
        <v>910</v>
      </c>
      <c r="B315" s="27" t="s">
        <v>911</v>
      </c>
      <c r="C315" s="12">
        <v>1</v>
      </c>
      <c r="D315" s="12">
        <v>1</v>
      </c>
      <c r="E315" s="28">
        <v>0</v>
      </c>
      <c r="F315" s="12">
        <v>0</v>
      </c>
      <c r="G315" s="12">
        <v>1</v>
      </c>
      <c r="H315" s="12">
        <v>1</v>
      </c>
      <c r="I315" s="12">
        <v>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5">
      <c r="A318" s="198" t="s">
        <v>916</v>
      </c>
      <c r="B318" s="199"/>
      <c r="C318" s="24">
        <v>2</v>
      </c>
      <c r="D318" s="24">
        <v>7</v>
      </c>
      <c r="E318" s="25">
        <v>-0.71428571428571397</v>
      </c>
      <c r="F318" s="24">
        <v>0</v>
      </c>
      <c r="G318" s="24">
        <v>0</v>
      </c>
      <c r="H318" s="24">
        <v>0</v>
      </c>
      <c r="I318" s="24">
        <v>1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1</v>
      </c>
    </row>
    <row r="319" spans="1:16" x14ac:dyDescent="0.35">
      <c r="A319" s="27" t="s">
        <v>917</v>
      </c>
      <c r="B319" s="27" t="s">
        <v>918</v>
      </c>
      <c r="C319" s="12">
        <v>2</v>
      </c>
      <c r="D319" s="12">
        <v>7</v>
      </c>
      <c r="E319" s="28">
        <v>-0.71428571428571397</v>
      </c>
      <c r="F319" s="12">
        <v>0</v>
      </c>
      <c r="G319" s="12">
        <v>0</v>
      </c>
      <c r="H319" s="12">
        <v>0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1</v>
      </c>
    </row>
    <row r="320" spans="1:16" x14ac:dyDescent="0.3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5">
      <c r="A323" s="198" t="s">
        <v>924</v>
      </c>
      <c r="B323" s="199"/>
      <c r="C323" s="24">
        <v>5688</v>
      </c>
      <c r="D323" s="24">
        <v>5484</v>
      </c>
      <c r="E323" s="25">
        <v>3.7199124726476997E-2</v>
      </c>
      <c r="F323" s="24">
        <v>33</v>
      </c>
      <c r="G323" s="24">
        <v>1</v>
      </c>
      <c r="H323" s="24">
        <v>87</v>
      </c>
      <c r="I323" s="24">
        <v>2</v>
      </c>
      <c r="J323" s="24">
        <v>3</v>
      </c>
      <c r="K323" s="24">
        <v>1</v>
      </c>
      <c r="L323" s="24">
        <v>0</v>
      </c>
      <c r="M323" s="24">
        <v>0</v>
      </c>
      <c r="N323" s="24">
        <v>7</v>
      </c>
      <c r="O323" s="24">
        <v>0</v>
      </c>
      <c r="P323" s="26">
        <v>4</v>
      </c>
    </row>
    <row r="324" spans="1:16" x14ac:dyDescent="0.35">
      <c r="A324" s="27" t="s">
        <v>925</v>
      </c>
      <c r="B324" s="27" t="s">
        <v>926</v>
      </c>
      <c r="C324" s="12">
        <v>5688</v>
      </c>
      <c r="D324" s="12">
        <v>5484</v>
      </c>
      <c r="E324" s="28">
        <v>3.7199124726476997E-2</v>
      </c>
      <c r="F324" s="12">
        <v>33</v>
      </c>
      <c r="G324" s="12">
        <v>1</v>
      </c>
      <c r="H324" s="12">
        <v>87</v>
      </c>
      <c r="I324" s="12">
        <v>2</v>
      </c>
      <c r="J324" s="12">
        <v>3</v>
      </c>
      <c r="K324" s="12">
        <v>1</v>
      </c>
      <c r="L324" s="12">
        <v>0</v>
      </c>
      <c r="M324" s="12">
        <v>0</v>
      </c>
      <c r="N324" s="12">
        <v>7</v>
      </c>
      <c r="O324" s="12">
        <v>0</v>
      </c>
      <c r="P324" s="22">
        <v>4</v>
      </c>
    </row>
    <row r="325" spans="1:16" x14ac:dyDescent="0.35">
      <c r="A325" s="198" t="s">
        <v>927</v>
      </c>
      <c r="B325" s="199"/>
      <c r="C325" s="24">
        <v>2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1</v>
      </c>
      <c r="L325" s="24">
        <v>0</v>
      </c>
      <c r="M325" s="24">
        <v>0</v>
      </c>
      <c r="N325" s="24">
        <v>1</v>
      </c>
      <c r="O325" s="24">
        <v>0</v>
      </c>
      <c r="P325" s="26">
        <v>0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1" x14ac:dyDescent="0.35">
      <c r="A328" s="27" t="s">
        <v>932</v>
      </c>
      <c r="B328" s="27" t="s">
        <v>933</v>
      </c>
      <c r="C328" s="12">
        <v>2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1</v>
      </c>
      <c r="L328" s="12">
        <v>0</v>
      </c>
      <c r="M328" s="12">
        <v>0</v>
      </c>
      <c r="N328" s="12">
        <v>1</v>
      </c>
      <c r="O328" s="12">
        <v>0</v>
      </c>
      <c r="P328" s="22">
        <v>0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1.5" x14ac:dyDescent="0.3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2" x14ac:dyDescent="0.3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1" x14ac:dyDescent="0.3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5">
      <c r="A341" s="200" t="s">
        <v>956</v>
      </c>
      <c r="B341" s="201"/>
      <c r="C341" s="29">
        <v>19353</v>
      </c>
      <c r="D341" s="29">
        <v>20236</v>
      </c>
      <c r="E341" s="30">
        <v>-4.3635105752124898E-2</v>
      </c>
      <c r="F341" s="29">
        <v>4162</v>
      </c>
      <c r="G341" s="29">
        <v>5844</v>
      </c>
      <c r="H341" s="29">
        <v>3492</v>
      </c>
      <c r="I341" s="29">
        <v>2723</v>
      </c>
      <c r="J341" s="29">
        <v>60</v>
      </c>
      <c r="K341" s="29">
        <v>100</v>
      </c>
      <c r="L341" s="29">
        <v>5</v>
      </c>
      <c r="M341" s="29">
        <v>10</v>
      </c>
      <c r="N341" s="29">
        <v>182</v>
      </c>
      <c r="O341" s="29">
        <v>279</v>
      </c>
      <c r="P341" s="29">
        <v>5583</v>
      </c>
    </row>
    <row r="342" spans="1:16" x14ac:dyDescent="0.35">
      <c r="A342" s="17"/>
    </row>
  </sheetData>
  <sheetProtection algorithmName="SHA-512" hashValue="Fxb2v7kUMDR+CldW/a++cPcsc7hAcM3coimVFubAVVdY7Ha05WFIgvLHTyWbetQW3yKE0GA6AcXcKIuwDYhgbw==" saltValue="S/F0aP1+xqplhp3Vh/eBL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9062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1" t="s">
        <v>960</v>
      </c>
      <c r="B7" s="11" t="s">
        <v>961</v>
      </c>
      <c r="C7" s="22">
        <v>2</v>
      </c>
    </row>
    <row r="8" spans="1:3" x14ac:dyDescent="0.35">
      <c r="A8" s="192"/>
      <c r="B8" s="11" t="s">
        <v>334</v>
      </c>
      <c r="C8" s="22">
        <v>259</v>
      </c>
    </row>
    <row r="9" spans="1:3" x14ac:dyDescent="0.35">
      <c r="A9" s="192"/>
      <c r="B9" s="11" t="s">
        <v>962</v>
      </c>
      <c r="C9" s="22">
        <v>24</v>
      </c>
    </row>
    <row r="10" spans="1:3" x14ac:dyDescent="0.35">
      <c r="A10" s="192"/>
      <c r="B10" s="11" t="s">
        <v>963</v>
      </c>
      <c r="C10" s="21"/>
    </row>
    <row r="11" spans="1:3" x14ac:dyDescent="0.35">
      <c r="A11" s="192"/>
      <c r="B11" s="11" t="s">
        <v>964</v>
      </c>
      <c r="C11" s="22">
        <v>19</v>
      </c>
    </row>
    <row r="12" spans="1:3" x14ac:dyDescent="0.35">
      <c r="A12" s="192"/>
      <c r="B12" s="11" t="s">
        <v>965</v>
      </c>
      <c r="C12" s="22">
        <v>24</v>
      </c>
    </row>
    <row r="13" spans="1:3" x14ac:dyDescent="0.35">
      <c r="A13" s="192"/>
      <c r="B13" s="11" t="s">
        <v>966</v>
      </c>
      <c r="C13" s="22">
        <v>128</v>
      </c>
    </row>
    <row r="14" spans="1:3" x14ac:dyDescent="0.35">
      <c r="A14" s="192"/>
      <c r="B14" s="11" t="s">
        <v>518</v>
      </c>
      <c r="C14" s="22">
        <v>28</v>
      </c>
    </row>
    <row r="15" spans="1:3" x14ac:dyDescent="0.35">
      <c r="A15" s="192"/>
      <c r="B15" s="11" t="s">
        <v>967</v>
      </c>
      <c r="C15" s="22">
        <v>6</v>
      </c>
    </row>
    <row r="16" spans="1:3" x14ac:dyDescent="0.35">
      <c r="A16" s="192"/>
      <c r="B16" s="11" t="s">
        <v>968</v>
      </c>
      <c r="C16" s="22">
        <v>0</v>
      </c>
    </row>
    <row r="17" spans="1:3" x14ac:dyDescent="0.35">
      <c r="A17" s="192"/>
      <c r="B17" s="11" t="s">
        <v>651</v>
      </c>
      <c r="C17" s="22">
        <v>0</v>
      </c>
    </row>
    <row r="18" spans="1:3" x14ac:dyDescent="0.35">
      <c r="A18" s="192"/>
      <c r="B18" s="11" t="s">
        <v>969</v>
      </c>
      <c r="C18" s="22">
        <v>10</v>
      </c>
    </row>
    <row r="19" spans="1:3" x14ac:dyDescent="0.35">
      <c r="A19" s="192"/>
      <c r="B19" s="11" t="s">
        <v>970</v>
      </c>
      <c r="C19" s="22">
        <v>50</v>
      </c>
    </row>
    <row r="20" spans="1:3" x14ac:dyDescent="0.35">
      <c r="A20" s="192"/>
      <c r="B20" s="11" t="s">
        <v>971</v>
      </c>
      <c r="C20" s="21"/>
    </row>
    <row r="21" spans="1:3" x14ac:dyDescent="0.35">
      <c r="A21" s="192"/>
      <c r="B21" s="11" t="s">
        <v>972</v>
      </c>
      <c r="C21" s="21"/>
    </row>
    <row r="22" spans="1:3" x14ac:dyDescent="0.35">
      <c r="A22" s="192"/>
      <c r="B22" s="11" t="s">
        <v>973</v>
      </c>
      <c r="C22" s="21"/>
    </row>
    <row r="23" spans="1:3" x14ac:dyDescent="0.35">
      <c r="A23" s="192"/>
      <c r="B23" s="11" t="s">
        <v>974</v>
      </c>
      <c r="C23" s="21"/>
    </row>
    <row r="24" spans="1:3" x14ac:dyDescent="0.35">
      <c r="A24" s="192"/>
      <c r="B24" s="11" t="s">
        <v>111</v>
      </c>
      <c r="C24" s="21"/>
    </row>
    <row r="25" spans="1:3" x14ac:dyDescent="0.35">
      <c r="A25" s="192"/>
      <c r="B25" s="11" t="s">
        <v>975</v>
      </c>
      <c r="C25" s="21"/>
    </row>
    <row r="26" spans="1:3" x14ac:dyDescent="0.35">
      <c r="A26" s="193"/>
      <c r="B26" s="11" t="s">
        <v>976</v>
      </c>
      <c r="C26" s="21"/>
    </row>
    <row r="27" spans="1:3" x14ac:dyDescent="0.35">
      <c r="A27" s="191" t="s">
        <v>977</v>
      </c>
      <c r="B27" s="11" t="s">
        <v>978</v>
      </c>
      <c r="C27" s="21"/>
    </row>
    <row r="28" spans="1:3" x14ac:dyDescent="0.35">
      <c r="A28" s="192"/>
      <c r="B28" s="11" t="s">
        <v>979</v>
      </c>
      <c r="C28" s="21"/>
    </row>
    <row r="29" spans="1:3" x14ac:dyDescent="0.35">
      <c r="A29" s="193"/>
      <c r="B29" s="11" t="s">
        <v>980</v>
      </c>
      <c r="C29" s="21"/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/>
    </row>
    <row r="34" spans="1:3" x14ac:dyDescent="0.35">
      <c r="A34" s="191" t="s">
        <v>983</v>
      </c>
      <c r="B34" s="11" t="s">
        <v>984</v>
      </c>
      <c r="C34" s="22">
        <v>4</v>
      </c>
    </row>
    <row r="35" spans="1:3" x14ac:dyDescent="0.35">
      <c r="A35" s="192"/>
      <c r="B35" s="11" t="s">
        <v>985</v>
      </c>
      <c r="C35" s="22">
        <v>28</v>
      </c>
    </row>
    <row r="36" spans="1:3" x14ac:dyDescent="0.35">
      <c r="A36" s="192"/>
      <c r="B36" s="11" t="s">
        <v>986</v>
      </c>
      <c r="C36" s="22">
        <v>0</v>
      </c>
    </row>
    <row r="37" spans="1:3" x14ac:dyDescent="0.35">
      <c r="A37" s="193"/>
      <c r="B37" s="11" t="s">
        <v>987</v>
      </c>
      <c r="C37" s="22">
        <v>5</v>
      </c>
    </row>
    <row r="38" spans="1:3" x14ac:dyDescent="0.35">
      <c r="A38" s="10" t="s">
        <v>988</v>
      </c>
      <c r="B38" s="15"/>
      <c r="C38" s="21"/>
    </row>
    <row r="39" spans="1:3" x14ac:dyDescent="0.35">
      <c r="A39" s="10" t="s">
        <v>989</v>
      </c>
      <c r="B39" s="15"/>
      <c r="C39" s="22">
        <v>92</v>
      </c>
    </row>
    <row r="40" spans="1:3" x14ac:dyDescent="0.35">
      <c r="A40" s="10" t="s">
        <v>990</v>
      </c>
      <c r="B40" s="15"/>
      <c r="C40" s="22">
        <v>42</v>
      </c>
    </row>
    <row r="41" spans="1:3" x14ac:dyDescent="0.35">
      <c r="A41" s="10" t="s">
        <v>991</v>
      </c>
      <c r="B41" s="15"/>
      <c r="C41" s="21"/>
    </row>
    <row r="42" spans="1:3" x14ac:dyDescent="0.35">
      <c r="A42" s="10" t="s">
        <v>992</v>
      </c>
      <c r="B42" s="15"/>
      <c r="C42" s="21"/>
    </row>
    <row r="43" spans="1:3" x14ac:dyDescent="0.35">
      <c r="A43" s="10" t="s">
        <v>993</v>
      </c>
      <c r="B43" s="15"/>
      <c r="C43" s="22">
        <v>59</v>
      </c>
    </row>
    <row r="44" spans="1:3" x14ac:dyDescent="0.35">
      <c r="A44" s="10" t="s">
        <v>994</v>
      </c>
      <c r="B44" s="15"/>
      <c r="C44" s="22">
        <v>12</v>
      </c>
    </row>
    <row r="45" spans="1:3" x14ac:dyDescent="0.35">
      <c r="A45" s="10" t="s">
        <v>995</v>
      </c>
      <c r="B45" s="15"/>
      <c r="C45" s="21"/>
    </row>
    <row r="46" spans="1:3" x14ac:dyDescent="0.35">
      <c r="A46" s="10" t="s">
        <v>980</v>
      </c>
      <c r="B46" s="15"/>
      <c r="C46" s="21"/>
    </row>
    <row r="47" spans="1:3" x14ac:dyDescent="0.35">
      <c r="A47" s="191" t="s">
        <v>996</v>
      </c>
      <c r="B47" s="11" t="s">
        <v>997</v>
      </c>
      <c r="C47" s="22">
        <v>39</v>
      </c>
    </row>
    <row r="48" spans="1:3" x14ac:dyDescent="0.35">
      <c r="A48" s="192"/>
      <c r="B48" s="11" t="s">
        <v>998</v>
      </c>
      <c r="C48" s="22">
        <v>49</v>
      </c>
    </row>
    <row r="49" spans="1:3" x14ac:dyDescent="0.35">
      <c r="A49" s="192"/>
      <c r="B49" s="11" t="s">
        <v>999</v>
      </c>
      <c r="C49" s="22">
        <v>43</v>
      </c>
    </row>
    <row r="50" spans="1:3" x14ac:dyDescent="0.35">
      <c r="A50" s="192"/>
      <c r="B50" s="11" t="s">
        <v>1000</v>
      </c>
      <c r="C50" s="22">
        <v>0</v>
      </c>
    </row>
    <row r="51" spans="1:3" x14ac:dyDescent="0.35">
      <c r="A51" s="193"/>
      <c r="B51" s="11" t="s">
        <v>1001</v>
      </c>
      <c r="C51" s="22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2">
        <v>25</v>
      </c>
    </row>
    <row r="56" spans="1:3" x14ac:dyDescent="0.35">
      <c r="A56" s="191" t="s">
        <v>79</v>
      </c>
      <c r="B56" s="11" t="s">
        <v>1003</v>
      </c>
      <c r="C56" s="22">
        <v>31</v>
      </c>
    </row>
    <row r="57" spans="1:3" x14ac:dyDescent="0.35">
      <c r="A57" s="193"/>
      <c r="B57" s="11" t="s">
        <v>1004</v>
      </c>
      <c r="C57" s="22">
        <v>177</v>
      </c>
    </row>
    <row r="58" spans="1:3" x14ac:dyDescent="0.35">
      <c r="A58" s="191" t="s">
        <v>1005</v>
      </c>
      <c r="B58" s="11" t="s">
        <v>1006</v>
      </c>
      <c r="C58" s="22">
        <v>2</v>
      </c>
    </row>
    <row r="59" spans="1:3" x14ac:dyDescent="0.35">
      <c r="A59" s="193"/>
      <c r="B59" s="11" t="s">
        <v>1007</v>
      </c>
      <c r="C59" s="22">
        <v>0</v>
      </c>
    </row>
    <row r="60" spans="1:3" x14ac:dyDescent="0.35">
      <c r="A60" s="191" t="s">
        <v>1008</v>
      </c>
      <c r="B60" s="11" t="s">
        <v>1006</v>
      </c>
      <c r="C60" s="22">
        <v>21</v>
      </c>
    </row>
    <row r="61" spans="1:3" x14ac:dyDescent="0.35">
      <c r="A61" s="193"/>
      <c r="B61" s="11" t="s">
        <v>1007</v>
      </c>
      <c r="C61" s="22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1" t="s">
        <v>245</v>
      </c>
      <c r="B65" s="11" t="s">
        <v>20</v>
      </c>
      <c r="C65" s="22">
        <v>942</v>
      </c>
    </row>
    <row r="66" spans="1:3" x14ac:dyDescent="0.35">
      <c r="A66" s="192"/>
      <c r="B66" s="11" t="s">
        <v>1010</v>
      </c>
      <c r="C66" s="21"/>
    </row>
    <row r="67" spans="1:3" x14ac:dyDescent="0.35">
      <c r="A67" s="192"/>
      <c r="B67" s="11" t="s">
        <v>1011</v>
      </c>
      <c r="C67" s="21"/>
    </row>
    <row r="68" spans="1:3" x14ac:dyDescent="0.35">
      <c r="A68" s="193"/>
      <c r="B68" s="11" t="s">
        <v>1012</v>
      </c>
      <c r="C68" s="22">
        <v>13</v>
      </c>
    </row>
    <row r="69" spans="1:3" x14ac:dyDescent="0.35">
      <c r="A69" s="191" t="s">
        <v>1013</v>
      </c>
      <c r="B69" s="11" t="s">
        <v>1014</v>
      </c>
      <c r="C69" s="21"/>
    </row>
    <row r="70" spans="1:3" x14ac:dyDescent="0.35">
      <c r="A70" s="192"/>
      <c r="B70" s="11" t="s">
        <v>1015</v>
      </c>
      <c r="C70" s="22">
        <v>0</v>
      </c>
    </row>
    <row r="71" spans="1:3" x14ac:dyDescent="0.35">
      <c r="A71" s="193"/>
      <c r="B71" s="11" t="s">
        <v>1016</v>
      </c>
      <c r="C71" s="22">
        <v>0</v>
      </c>
    </row>
    <row r="72" spans="1:3" x14ac:dyDescent="0.35">
      <c r="A72" s="191" t="s">
        <v>1017</v>
      </c>
      <c r="B72" s="11" t="s">
        <v>1018</v>
      </c>
      <c r="C72" s="22">
        <v>578</v>
      </c>
    </row>
    <row r="73" spans="1:3" x14ac:dyDescent="0.35">
      <c r="A73" s="192"/>
      <c r="B73" s="11" t="s">
        <v>1019</v>
      </c>
      <c r="C73" s="21"/>
    </row>
    <row r="74" spans="1:3" x14ac:dyDescent="0.35">
      <c r="A74" s="192"/>
      <c r="B74" s="11" t="s">
        <v>1020</v>
      </c>
      <c r="C74" s="21"/>
    </row>
    <row r="75" spans="1:3" x14ac:dyDescent="0.35">
      <c r="A75" s="192"/>
      <c r="B75" s="11" t="s">
        <v>1021</v>
      </c>
      <c r="C75" s="22">
        <v>242</v>
      </c>
    </row>
    <row r="76" spans="1:3" x14ac:dyDescent="0.35">
      <c r="A76" s="193"/>
      <c r="B76" s="11" t="s">
        <v>1012</v>
      </c>
      <c r="C76" s="22">
        <v>263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2">
        <v>6</v>
      </c>
    </row>
    <row r="81" spans="1:3" x14ac:dyDescent="0.35">
      <c r="A81" s="10" t="s">
        <v>1024</v>
      </c>
      <c r="B81" s="15"/>
      <c r="C81" s="22">
        <v>2</v>
      </c>
    </row>
    <row r="82" spans="1:3" x14ac:dyDescent="0.35">
      <c r="A82" s="14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1" t="s">
        <v>1027</v>
      </c>
      <c r="B86" s="11" t="s">
        <v>1018</v>
      </c>
      <c r="C86" s="22">
        <v>1234</v>
      </c>
    </row>
    <row r="87" spans="1:3" x14ac:dyDescent="0.35">
      <c r="A87" s="193"/>
      <c r="B87" s="11" t="s">
        <v>1012</v>
      </c>
      <c r="C87" s="22">
        <v>1229</v>
      </c>
    </row>
    <row r="88" spans="1:3" x14ac:dyDescent="0.35">
      <c r="A88" s="191" t="s">
        <v>1028</v>
      </c>
      <c r="B88" s="11" t="s">
        <v>1018</v>
      </c>
      <c r="C88" s="22">
        <v>0</v>
      </c>
    </row>
    <row r="89" spans="1:3" x14ac:dyDescent="0.35">
      <c r="A89" s="193"/>
      <c r="B89" s="11" t="s">
        <v>1012</v>
      </c>
      <c r="C89" s="22">
        <v>0</v>
      </c>
    </row>
    <row r="90" spans="1:3" x14ac:dyDescent="0.35">
      <c r="A90" s="191" t="s">
        <v>1029</v>
      </c>
      <c r="B90" s="11" t="s">
        <v>1018</v>
      </c>
      <c r="C90" s="22">
        <v>386</v>
      </c>
    </row>
    <row r="91" spans="1:3" x14ac:dyDescent="0.35">
      <c r="A91" s="193"/>
      <c r="B91" s="11" t="s">
        <v>1012</v>
      </c>
      <c r="C91" s="22">
        <v>760</v>
      </c>
    </row>
    <row r="92" spans="1:3" x14ac:dyDescent="0.35">
      <c r="A92" s="191" t="s">
        <v>1030</v>
      </c>
      <c r="B92" s="11" t="s">
        <v>1018</v>
      </c>
      <c r="C92" s="22">
        <v>0</v>
      </c>
    </row>
    <row r="93" spans="1:3" x14ac:dyDescent="0.35">
      <c r="A93" s="193"/>
      <c r="B93" s="11" t="s">
        <v>1012</v>
      </c>
      <c r="C93" s="22">
        <v>0</v>
      </c>
    </row>
    <row r="94" spans="1:3" x14ac:dyDescent="0.35">
      <c r="A94" s="191" t="s">
        <v>1031</v>
      </c>
      <c r="B94" s="11" t="s">
        <v>1018</v>
      </c>
      <c r="C94" s="22">
        <v>228</v>
      </c>
    </row>
    <row r="95" spans="1:3" x14ac:dyDescent="0.35">
      <c r="A95" s="193"/>
      <c r="B95" s="11" t="s">
        <v>1012</v>
      </c>
      <c r="C95" s="22">
        <v>5</v>
      </c>
    </row>
    <row r="96" spans="1:3" x14ac:dyDescent="0.35">
      <c r="A96" s="191" t="s">
        <v>1032</v>
      </c>
      <c r="B96" s="11" t="s">
        <v>1018</v>
      </c>
      <c r="C96" s="22">
        <v>4</v>
      </c>
    </row>
    <row r="97" spans="1:3" x14ac:dyDescent="0.35">
      <c r="A97" s="193"/>
      <c r="B97" s="11" t="s">
        <v>1012</v>
      </c>
      <c r="C97" s="22">
        <v>0</v>
      </c>
    </row>
    <row r="98" spans="1:3" x14ac:dyDescent="0.35">
      <c r="A98" s="191" t="s">
        <v>1033</v>
      </c>
      <c r="B98" s="11" t="s">
        <v>1018</v>
      </c>
      <c r="C98" s="22">
        <v>0</v>
      </c>
    </row>
    <row r="99" spans="1:3" x14ac:dyDescent="0.35">
      <c r="A99" s="193"/>
      <c r="B99" s="11" t="s">
        <v>1012</v>
      </c>
      <c r="C99" s="22">
        <v>0</v>
      </c>
    </row>
    <row r="100" spans="1:3" x14ac:dyDescent="0.35">
      <c r="A100" s="10" t="s">
        <v>1034</v>
      </c>
      <c r="B100" s="15"/>
      <c r="C100" s="22">
        <v>35</v>
      </c>
    </row>
    <row r="101" spans="1:3" x14ac:dyDescent="0.35">
      <c r="A101" s="10" t="s">
        <v>1035</v>
      </c>
      <c r="B101" s="15"/>
      <c r="C101" s="22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1" t="s">
        <v>1037</v>
      </c>
      <c r="B105" s="11" t="s">
        <v>1038</v>
      </c>
      <c r="C105" s="22">
        <v>0</v>
      </c>
    </row>
    <row r="106" spans="1:3" x14ac:dyDescent="0.35">
      <c r="A106" s="193"/>
      <c r="B106" s="11" t="s">
        <v>1039</v>
      </c>
      <c r="C106" s="22">
        <v>12</v>
      </c>
    </row>
    <row r="107" spans="1:3" x14ac:dyDescent="0.35">
      <c r="A107" s="10" t="s">
        <v>1040</v>
      </c>
      <c r="B107" s="15"/>
      <c r="C107" s="22">
        <v>15</v>
      </c>
    </row>
    <row r="108" spans="1:3" x14ac:dyDescent="0.35">
      <c r="A108" s="10" t="s">
        <v>1041</v>
      </c>
      <c r="B108" s="15"/>
      <c r="C108" s="22">
        <v>0</v>
      </c>
    </row>
    <row r="109" spans="1:3" x14ac:dyDescent="0.35">
      <c r="A109" s="10" t="s">
        <v>1042</v>
      </c>
      <c r="B109" s="15"/>
      <c r="C109" s="22">
        <v>0</v>
      </c>
    </row>
    <row r="110" spans="1:3" x14ac:dyDescent="0.35">
      <c r="A110" s="10" t="s">
        <v>1043</v>
      </c>
      <c r="B110" s="15"/>
      <c r="C110" s="22">
        <v>0</v>
      </c>
    </row>
    <row r="111" spans="1:3" x14ac:dyDescent="0.35">
      <c r="A111" s="10" t="s">
        <v>1044</v>
      </c>
      <c r="B111" s="15"/>
      <c r="C111" s="22">
        <v>6</v>
      </c>
    </row>
    <row r="112" spans="1:3" x14ac:dyDescent="0.35">
      <c r="A112" s="10" t="s">
        <v>1045</v>
      </c>
      <c r="B112" s="15"/>
      <c r="C112" s="22">
        <v>35</v>
      </c>
    </row>
    <row r="113" spans="1:1" x14ac:dyDescent="0.35">
      <c r="A113" s="17"/>
    </row>
  </sheetData>
  <sheetProtection algorithmName="SHA-512" hashValue="q8/m0RX8xZ1EfTn2nb2v2giAthwAsItCLS1J4WDQDBnaNMfJyieml2qNk6PsGb4ozhxlHGYM0DupcupBrWVTMw==" saltValue="5NUq/14PI2SMMQEcfn2d0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1" t="s">
        <v>1048</v>
      </c>
      <c r="B5" s="32" t="s">
        <v>1049</v>
      </c>
      <c r="C5" s="22">
        <v>41</v>
      </c>
    </row>
    <row r="6" spans="1:3" x14ac:dyDescent="0.35">
      <c r="A6" s="192"/>
      <c r="B6" s="32" t="s">
        <v>304</v>
      </c>
      <c r="C6" s="22">
        <v>114</v>
      </c>
    </row>
    <row r="7" spans="1:3" x14ac:dyDescent="0.35">
      <c r="A7" s="192"/>
      <c r="B7" s="32" t="s">
        <v>1050</v>
      </c>
      <c r="C7" s="22">
        <v>20</v>
      </c>
    </row>
    <row r="8" spans="1:3" x14ac:dyDescent="0.35">
      <c r="A8" s="192"/>
      <c r="B8" s="32" t="s">
        <v>1051</v>
      </c>
      <c r="C8" s="22">
        <v>1</v>
      </c>
    </row>
    <row r="9" spans="1:3" x14ac:dyDescent="0.35">
      <c r="A9" s="192"/>
      <c r="B9" s="32" t="s">
        <v>1052</v>
      </c>
      <c r="C9" s="21"/>
    </row>
    <row r="10" spans="1:3" x14ac:dyDescent="0.35">
      <c r="A10" s="192"/>
      <c r="B10" s="32" t="s">
        <v>1053</v>
      </c>
      <c r="C10" s="21"/>
    </row>
    <row r="11" spans="1:3" x14ac:dyDescent="0.35">
      <c r="A11" s="193"/>
      <c r="B11" s="32" t="s">
        <v>1054</v>
      </c>
      <c r="C11" s="21"/>
    </row>
    <row r="12" spans="1:3" x14ac:dyDescent="0.35">
      <c r="A12" s="191" t="s">
        <v>1055</v>
      </c>
      <c r="B12" s="32" t="s">
        <v>65</v>
      </c>
      <c r="C12" s="22">
        <v>198</v>
      </c>
    </row>
    <row r="13" spans="1:3" x14ac:dyDescent="0.35">
      <c r="A13" s="192"/>
      <c r="B13" s="32" t="s">
        <v>1056</v>
      </c>
      <c r="C13" s="22">
        <v>71</v>
      </c>
    </row>
    <row r="14" spans="1:3" x14ac:dyDescent="0.35">
      <c r="A14" s="192"/>
      <c r="B14" s="32" t="s">
        <v>1057</v>
      </c>
      <c r="C14" s="22">
        <v>23</v>
      </c>
    </row>
    <row r="15" spans="1:3" x14ac:dyDescent="0.35">
      <c r="A15" s="193"/>
      <c r="B15" s="32" t="s">
        <v>1058</v>
      </c>
      <c r="C15" s="22">
        <v>21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2">
        <v>3</v>
      </c>
    </row>
    <row r="20" spans="1:3" x14ac:dyDescent="0.35">
      <c r="A20" s="10" t="s">
        <v>1061</v>
      </c>
      <c r="B20" s="33"/>
      <c r="C20" s="22">
        <v>1</v>
      </c>
    </row>
    <row r="21" spans="1:3" x14ac:dyDescent="0.35">
      <c r="A21" s="10" t="s">
        <v>1062</v>
      </c>
      <c r="B21" s="33"/>
      <c r="C21" s="22">
        <v>11</v>
      </c>
    </row>
    <row r="22" spans="1:3" x14ac:dyDescent="0.35">
      <c r="A22" s="10" t="s">
        <v>1063</v>
      </c>
      <c r="B22" s="33"/>
      <c r="C22" s="22">
        <v>11</v>
      </c>
    </row>
    <row r="23" spans="1:3" x14ac:dyDescent="0.35">
      <c r="A23" s="10" t="s">
        <v>1064</v>
      </c>
      <c r="B23" s="33"/>
      <c r="C23" s="22">
        <v>110</v>
      </c>
    </row>
    <row r="24" spans="1:3" x14ac:dyDescent="0.35">
      <c r="A24" s="10" t="s">
        <v>1065</v>
      </c>
      <c r="B24" s="33"/>
      <c r="C24" s="22">
        <v>78</v>
      </c>
    </row>
    <row r="25" spans="1:3" x14ac:dyDescent="0.35">
      <c r="A25" s="10" t="s">
        <v>1066</v>
      </c>
      <c r="B25" s="33"/>
      <c r="C25" s="22">
        <v>25</v>
      </c>
    </row>
    <row r="26" spans="1:3" x14ac:dyDescent="0.35">
      <c r="A26" s="10" t="s">
        <v>1067</v>
      </c>
      <c r="B26" s="33"/>
      <c r="C26" s="22">
        <v>1</v>
      </c>
    </row>
    <row r="27" spans="1:3" x14ac:dyDescent="0.35">
      <c r="A27" s="10" t="s">
        <v>1068</v>
      </c>
      <c r="B27" s="33"/>
      <c r="C27" s="22">
        <v>0</v>
      </c>
    </row>
    <row r="28" spans="1:3" x14ac:dyDescent="0.35">
      <c r="A28" s="10" t="s">
        <v>1069</v>
      </c>
      <c r="B28" s="33"/>
      <c r="C28" s="22">
        <v>35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2">
        <v>9</v>
      </c>
    </row>
    <row r="33" spans="1:6" x14ac:dyDescent="0.35">
      <c r="A33" s="10" t="s">
        <v>1072</v>
      </c>
      <c r="B33" s="33"/>
      <c r="C33" s="22">
        <v>3</v>
      </c>
    </row>
    <row r="34" spans="1:6" x14ac:dyDescent="0.35">
      <c r="A34" s="10" t="s">
        <v>1073</v>
      </c>
      <c r="B34" s="33"/>
      <c r="C34" s="22">
        <v>4</v>
      </c>
    </row>
    <row r="35" spans="1:6" x14ac:dyDescent="0.35">
      <c r="A35" s="10" t="s">
        <v>1074</v>
      </c>
      <c r="B35" s="33"/>
      <c r="C35" s="22">
        <v>4</v>
      </c>
    </row>
    <row r="36" spans="1:6" x14ac:dyDescent="0.35">
      <c r="A36" s="10" t="s">
        <v>1075</v>
      </c>
      <c r="B36" s="33"/>
      <c r="C36" s="21"/>
    </row>
    <row r="37" spans="1:6" x14ac:dyDescent="0.35">
      <c r="A37" s="10" t="s">
        <v>1076</v>
      </c>
      <c r="B37" s="33"/>
      <c r="C37" s="22">
        <v>2</v>
      </c>
    </row>
    <row r="38" spans="1:6" x14ac:dyDescent="0.35">
      <c r="A38" s="10" t="s">
        <v>1077</v>
      </c>
      <c r="B38" s="33"/>
      <c r="C38" s="22">
        <v>1</v>
      </c>
    </row>
    <row r="39" spans="1:6" x14ac:dyDescent="0.35">
      <c r="A39" s="10" t="s">
        <v>1078</v>
      </c>
      <c r="B39" s="33"/>
      <c r="C39" s="22">
        <v>1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2">
        <v>1</v>
      </c>
    </row>
    <row r="44" spans="1:6" x14ac:dyDescent="0.35">
      <c r="A44" s="10" t="s">
        <v>114</v>
      </c>
      <c r="B44" s="33"/>
      <c r="C44" s="21"/>
    </row>
    <row r="45" spans="1:6" x14ac:dyDescent="0.35">
      <c r="A45" s="10" t="s">
        <v>1080</v>
      </c>
      <c r="B45" s="33"/>
      <c r="C45" s="22">
        <v>1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8" t="s">
        <v>960</v>
      </c>
      <c r="B48" s="11" t="s">
        <v>1083</v>
      </c>
      <c r="C48" s="16"/>
      <c r="D48" s="16"/>
      <c r="E48" s="16"/>
      <c r="F48" s="21"/>
    </row>
    <row r="49" spans="1:6" x14ac:dyDescent="0.35">
      <c r="A49" s="189"/>
      <c r="B49" s="11" t="s">
        <v>1084</v>
      </c>
      <c r="C49" s="16"/>
      <c r="D49" s="16"/>
      <c r="E49" s="16"/>
      <c r="F49" s="21"/>
    </row>
    <row r="50" spans="1:6" x14ac:dyDescent="0.35">
      <c r="A50" s="189"/>
      <c r="B50" s="11" t="s">
        <v>1085</v>
      </c>
      <c r="C50" s="16"/>
      <c r="D50" s="16"/>
      <c r="E50" s="16"/>
      <c r="F50" s="21"/>
    </row>
    <row r="51" spans="1:6" x14ac:dyDescent="0.35">
      <c r="A51" s="189"/>
      <c r="B51" s="11" t="s">
        <v>1086</v>
      </c>
      <c r="C51" s="16"/>
      <c r="D51" s="16"/>
      <c r="E51" s="16"/>
      <c r="F51" s="21"/>
    </row>
    <row r="52" spans="1:6" x14ac:dyDescent="0.35">
      <c r="A52" s="189"/>
      <c r="B52" s="11" t="s">
        <v>334</v>
      </c>
      <c r="C52" s="12">
        <v>22</v>
      </c>
      <c r="D52" s="12">
        <v>20</v>
      </c>
      <c r="E52" s="12">
        <v>8</v>
      </c>
      <c r="F52" s="22">
        <v>9</v>
      </c>
    </row>
    <row r="53" spans="1:6" x14ac:dyDescent="0.35">
      <c r="A53" s="189"/>
      <c r="B53" s="11" t="s">
        <v>1087</v>
      </c>
      <c r="C53" s="12">
        <v>145</v>
      </c>
      <c r="D53" s="12">
        <v>79</v>
      </c>
      <c r="E53" s="12">
        <v>12</v>
      </c>
      <c r="F53" s="22">
        <v>42</v>
      </c>
    </row>
    <row r="54" spans="1:6" x14ac:dyDescent="0.35">
      <c r="A54" s="189"/>
      <c r="B54" s="11" t="s">
        <v>1088</v>
      </c>
      <c r="C54" s="12">
        <v>54</v>
      </c>
      <c r="D54" s="12">
        <v>24</v>
      </c>
      <c r="E54" s="12">
        <v>5</v>
      </c>
      <c r="F54" s="22">
        <v>19</v>
      </c>
    </row>
    <row r="55" spans="1:6" x14ac:dyDescent="0.35">
      <c r="A55" s="189"/>
      <c r="B55" s="11" t="s">
        <v>1089</v>
      </c>
      <c r="C55" s="12">
        <v>1</v>
      </c>
      <c r="D55" s="12">
        <v>1</v>
      </c>
      <c r="E55" s="12">
        <v>1</v>
      </c>
      <c r="F55" s="22">
        <v>0</v>
      </c>
    </row>
    <row r="56" spans="1:6" x14ac:dyDescent="0.35">
      <c r="A56" s="189"/>
      <c r="B56" s="11" t="s">
        <v>1090</v>
      </c>
      <c r="C56" s="16"/>
      <c r="D56" s="16"/>
      <c r="E56" s="16"/>
      <c r="F56" s="21"/>
    </row>
    <row r="57" spans="1:6" x14ac:dyDescent="0.35">
      <c r="A57" s="189"/>
      <c r="B57" s="11" t="s">
        <v>1091</v>
      </c>
      <c r="C57" s="12">
        <v>11</v>
      </c>
      <c r="D57" s="12">
        <v>16</v>
      </c>
      <c r="E57" s="12">
        <v>6</v>
      </c>
      <c r="F57" s="22">
        <v>12</v>
      </c>
    </row>
    <row r="58" spans="1:6" x14ac:dyDescent="0.35">
      <c r="A58" s="189"/>
      <c r="B58" s="11" t="s">
        <v>1092</v>
      </c>
      <c r="C58" s="12">
        <v>1</v>
      </c>
      <c r="D58" s="12">
        <v>1</v>
      </c>
      <c r="E58" s="12">
        <v>0</v>
      </c>
      <c r="F58" s="22">
        <v>1</v>
      </c>
    </row>
    <row r="59" spans="1:6" x14ac:dyDescent="0.35">
      <c r="A59" s="189"/>
      <c r="B59" s="11" t="s">
        <v>1093</v>
      </c>
      <c r="C59" s="16"/>
      <c r="D59" s="16"/>
      <c r="E59" s="16"/>
      <c r="F59" s="21"/>
    </row>
    <row r="60" spans="1:6" x14ac:dyDescent="0.35">
      <c r="A60" s="189"/>
      <c r="B60" s="11" t="s">
        <v>405</v>
      </c>
      <c r="C60" s="16"/>
      <c r="D60" s="16"/>
      <c r="E60" s="16"/>
      <c r="F60" s="21"/>
    </row>
    <row r="61" spans="1:6" x14ac:dyDescent="0.35">
      <c r="A61" s="189"/>
      <c r="B61" s="11" t="s">
        <v>1094</v>
      </c>
      <c r="C61" s="16"/>
      <c r="D61" s="16"/>
      <c r="E61" s="16"/>
      <c r="F61" s="21"/>
    </row>
    <row r="62" spans="1:6" x14ac:dyDescent="0.35">
      <c r="A62" s="189"/>
      <c r="B62" s="11" t="s">
        <v>1095</v>
      </c>
      <c r="C62" s="16"/>
      <c r="D62" s="16"/>
      <c r="E62" s="16"/>
      <c r="F62" s="21"/>
    </row>
    <row r="63" spans="1:6" x14ac:dyDescent="0.35">
      <c r="A63" s="189"/>
      <c r="B63" s="11" t="s">
        <v>1096</v>
      </c>
      <c r="C63" s="16"/>
      <c r="D63" s="16"/>
      <c r="E63" s="16"/>
      <c r="F63" s="21"/>
    </row>
    <row r="64" spans="1:6" x14ac:dyDescent="0.35">
      <c r="A64" s="189"/>
      <c r="B64" s="11" t="s">
        <v>1097</v>
      </c>
      <c r="C64" s="12">
        <v>24</v>
      </c>
      <c r="D64" s="12">
        <v>27</v>
      </c>
      <c r="E64" s="12">
        <v>3</v>
      </c>
      <c r="F64" s="22">
        <v>13</v>
      </c>
    </row>
    <row r="65" spans="1:6" x14ac:dyDescent="0.35">
      <c r="A65" s="189"/>
      <c r="B65" s="11" t="s">
        <v>1098</v>
      </c>
      <c r="C65" s="16"/>
      <c r="D65" s="16"/>
      <c r="E65" s="16"/>
      <c r="F65" s="21"/>
    </row>
    <row r="66" spans="1:6" x14ac:dyDescent="0.35">
      <c r="A66" s="190"/>
      <c r="B66" s="11" t="s">
        <v>1099</v>
      </c>
      <c r="C66" s="16"/>
      <c r="D66" s="16"/>
      <c r="E66" s="16"/>
      <c r="F66" s="21"/>
    </row>
    <row r="67" spans="1:6" x14ac:dyDescent="0.35">
      <c r="A67" s="202" t="s">
        <v>1100</v>
      </c>
      <c r="B67" s="203"/>
      <c r="C67" s="29">
        <v>258</v>
      </c>
      <c r="D67" s="29">
        <v>168</v>
      </c>
      <c r="E67" s="29">
        <v>35</v>
      </c>
      <c r="F67" s="29">
        <v>96</v>
      </c>
    </row>
    <row r="68" spans="1:6" x14ac:dyDescent="0.35">
      <c r="A68" s="188" t="s">
        <v>977</v>
      </c>
      <c r="B68" s="11" t="s">
        <v>1101</v>
      </c>
      <c r="C68" s="12">
        <v>9</v>
      </c>
      <c r="D68" s="12">
        <v>0</v>
      </c>
      <c r="E68" s="12">
        <v>0</v>
      </c>
      <c r="F68" s="22">
        <v>0</v>
      </c>
    </row>
    <row r="69" spans="1:6" x14ac:dyDescent="0.35">
      <c r="A69" s="189"/>
      <c r="B69" s="11" t="s">
        <v>1102</v>
      </c>
      <c r="C69" s="16"/>
      <c r="D69" s="16"/>
      <c r="E69" s="16"/>
      <c r="F69" s="21"/>
    </row>
    <row r="70" spans="1:6" x14ac:dyDescent="0.35">
      <c r="A70" s="190"/>
      <c r="B70" s="11" t="s">
        <v>111</v>
      </c>
      <c r="C70" s="12">
        <v>3</v>
      </c>
      <c r="D70" s="12">
        <v>0</v>
      </c>
      <c r="E70" s="12">
        <v>0</v>
      </c>
      <c r="F70" s="22">
        <v>0</v>
      </c>
    </row>
    <row r="71" spans="1:6" x14ac:dyDescent="0.35">
      <c r="A71" s="202" t="s">
        <v>1103</v>
      </c>
      <c r="B71" s="203"/>
      <c r="C71" s="29">
        <v>12</v>
      </c>
      <c r="D71" s="29">
        <v>0</v>
      </c>
      <c r="E71" s="29">
        <v>0</v>
      </c>
      <c r="F71" s="29">
        <v>0</v>
      </c>
    </row>
    <row r="72" spans="1:6" x14ac:dyDescent="0.35">
      <c r="A72" s="17"/>
    </row>
  </sheetData>
  <sheetProtection algorithmName="SHA-512" hashValue="Mn6S5asb3EtiW1vWLyMo1vhQooi7GnjE0CX5gOdof95a+l5CtNDFzqObPHEbZLk/jW3EH4yM8HzptJH/b6twPw==" saltValue="1sEiFmh5LG2eTLg41tJuE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4" t="s">
        <v>15</v>
      </c>
      <c r="C4" s="9" t="s">
        <v>3</v>
      </c>
    </row>
    <row r="5" spans="1:3" x14ac:dyDescent="0.35">
      <c r="A5" s="188" t="s">
        <v>1106</v>
      </c>
      <c r="B5" s="11" t="s">
        <v>1107</v>
      </c>
      <c r="C5" s="22">
        <v>1895</v>
      </c>
    </row>
    <row r="6" spans="1:3" x14ac:dyDescent="0.35">
      <c r="A6" s="189"/>
      <c r="B6" s="11" t="s">
        <v>1049</v>
      </c>
      <c r="C6" s="22">
        <v>798</v>
      </c>
    </row>
    <row r="7" spans="1:3" x14ac:dyDescent="0.35">
      <c r="A7" s="189"/>
      <c r="B7" s="11" t="s">
        <v>1108</v>
      </c>
      <c r="C7" s="22">
        <v>2490</v>
      </c>
    </row>
    <row r="8" spans="1:3" x14ac:dyDescent="0.35">
      <c r="A8" s="189"/>
      <c r="B8" s="11" t="s">
        <v>1109</v>
      </c>
      <c r="C8" s="22">
        <v>390</v>
      </c>
    </row>
    <row r="9" spans="1:3" x14ac:dyDescent="0.35">
      <c r="A9" s="189"/>
      <c r="B9" s="11" t="s">
        <v>1051</v>
      </c>
      <c r="C9" s="22">
        <v>20</v>
      </c>
    </row>
    <row r="10" spans="1:3" x14ac:dyDescent="0.35">
      <c r="A10" s="189"/>
      <c r="B10" s="11" t="s">
        <v>1052</v>
      </c>
      <c r="C10" s="22">
        <v>6</v>
      </c>
    </row>
    <row r="11" spans="1:3" x14ac:dyDescent="0.35">
      <c r="A11" s="189"/>
      <c r="B11" s="11" t="s">
        <v>1110</v>
      </c>
      <c r="C11" s="22">
        <v>2</v>
      </c>
    </row>
    <row r="12" spans="1:3" x14ac:dyDescent="0.35">
      <c r="A12" s="190"/>
      <c r="B12" s="11" t="s">
        <v>1111</v>
      </c>
      <c r="C12" s="21"/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4" t="s">
        <v>15</v>
      </c>
      <c r="C15" s="9" t="s">
        <v>3</v>
      </c>
    </row>
    <row r="16" spans="1:3" x14ac:dyDescent="0.35">
      <c r="A16" s="20" t="s">
        <v>1113</v>
      </c>
      <c r="B16" s="15"/>
      <c r="C16" s="22">
        <v>3454</v>
      </c>
    </row>
    <row r="17" spans="1:3" x14ac:dyDescent="0.35">
      <c r="A17" s="20" t="s">
        <v>1114</v>
      </c>
      <c r="B17" s="15"/>
      <c r="C17" s="22">
        <v>250</v>
      </c>
    </row>
    <row r="18" spans="1:3" x14ac:dyDescent="0.35">
      <c r="A18" s="20" t="s">
        <v>1115</v>
      </c>
      <c r="B18" s="15"/>
      <c r="C18" s="22">
        <v>1238</v>
      </c>
    </row>
    <row r="19" spans="1:3" x14ac:dyDescent="0.35">
      <c r="A19" s="20" t="s">
        <v>1116</v>
      </c>
      <c r="B19" s="15"/>
      <c r="C19" s="22">
        <v>272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4" t="s">
        <v>15</v>
      </c>
      <c r="C22" s="9" t="s">
        <v>3</v>
      </c>
    </row>
    <row r="23" spans="1:3" x14ac:dyDescent="0.35">
      <c r="A23" s="20" t="s">
        <v>1118</v>
      </c>
      <c r="B23" s="15"/>
      <c r="C23" s="22">
        <v>22</v>
      </c>
    </row>
    <row r="24" spans="1:3" x14ac:dyDescent="0.35">
      <c r="A24" s="20" t="s">
        <v>1119</v>
      </c>
      <c r="B24" s="15"/>
      <c r="C24" s="22">
        <v>120</v>
      </c>
    </row>
    <row r="25" spans="1:3" x14ac:dyDescent="0.35">
      <c r="A25" s="20" t="s">
        <v>1120</v>
      </c>
      <c r="B25" s="15"/>
      <c r="C25" s="22">
        <v>13</v>
      </c>
    </row>
    <row r="26" spans="1:3" x14ac:dyDescent="0.35">
      <c r="A26" s="20" t="s">
        <v>1121</v>
      </c>
      <c r="B26" s="15"/>
      <c r="C26" s="21"/>
    </row>
    <row r="27" spans="1:3" x14ac:dyDescent="0.35">
      <c r="A27" s="20" t="s">
        <v>1122</v>
      </c>
      <c r="B27" s="15"/>
      <c r="C27" s="21"/>
    </row>
    <row r="28" spans="1:3" x14ac:dyDescent="0.35">
      <c r="A28" s="20" t="s">
        <v>1123</v>
      </c>
      <c r="B28" s="15"/>
      <c r="C28" s="21"/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4" t="s">
        <v>15</v>
      </c>
      <c r="C31" s="9" t="s">
        <v>3</v>
      </c>
    </row>
    <row r="32" spans="1:3" x14ac:dyDescent="0.35">
      <c r="A32" s="20" t="s">
        <v>1125</v>
      </c>
      <c r="B32" s="15"/>
      <c r="C32" s="22">
        <v>0</v>
      </c>
    </row>
    <row r="33" spans="1:3" x14ac:dyDescent="0.35">
      <c r="A33" s="20" t="s">
        <v>1126</v>
      </c>
      <c r="B33" s="15"/>
      <c r="C33" s="22">
        <v>0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4" t="s">
        <v>15</v>
      </c>
      <c r="C36" s="9" t="s">
        <v>3</v>
      </c>
    </row>
    <row r="37" spans="1:3" x14ac:dyDescent="0.35">
      <c r="A37" s="20" t="s">
        <v>1127</v>
      </c>
      <c r="B37" s="15"/>
      <c r="C37" s="22">
        <v>66</v>
      </c>
    </row>
    <row r="38" spans="1:3" x14ac:dyDescent="0.35">
      <c r="A38" s="20" t="s">
        <v>1128</v>
      </c>
      <c r="B38" s="15"/>
      <c r="C38" s="22">
        <v>920</v>
      </c>
    </row>
    <row r="39" spans="1:3" x14ac:dyDescent="0.35">
      <c r="A39" s="20" t="s">
        <v>1129</v>
      </c>
      <c r="B39" s="15"/>
      <c r="C39" s="22">
        <v>867</v>
      </c>
    </row>
    <row r="40" spans="1:3" x14ac:dyDescent="0.35">
      <c r="A40" s="20" t="s">
        <v>1130</v>
      </c>
      <c r="B40" s="15"/>
      <c r="C40" s="22">
        <v>32</v>
      </c>
    </row>
    <row r="41" spans="1:3" x14ac:dyDescent="0.35">
      <c r="A41" s="20" t="s">
        <v>1131</v>
      </c>
      <c r="B41" s="15"/>
      <c r="C41" s="22">
        <v>123</v>
      </c>
    </row>
    <row r="42" spans="1:3" x14ac:dyDescent="0.35">
      <c r="A42" s="20" t="s">
        <v>1132</v>
      </c>
      <c r="B42" s="15"/>
      <c r="C42" s="22">
        <v>713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4" t="s">
        <v>15</v>
      </c>
      <c r="C45" s="9" t="s">
        <v>3</v>
      </c>
    </row>
    <row r="46" spans="1:3" x14ac:dyDescent="0.35">
      <c r="A46" s="20" t="s">
        <v>1134</v>
      </c>
      <c r="B46" s="15"/>
      <c r="C46" s="22">
        <v>41</v>
      </c>
    </row>
    <row r="47" spans="1:3" x14ac:dyDescent="0.35">
      <c r="A47" s="20" t="s">
        <v>1135</v>
      </c>
      <c r="B47" s="15"/>
      <c r="C47" s="22">
        <v>82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4" t="s">
        <v>15</v>
      </c>
      <c r="C50" s="9" t="s">
        <v>3</v>
      </c>
    </row>
    <row r="51" spans="1:6" x14ac:dyDescent="0.35">
      <c r="A51" s="188" t="s">
        <v>1137</v>
      </c>
      <c r="B51" s="11" t="s">
        <v>1138</v>
      </c>
      <c r="C51" s="22">
        <v>292</v>
      </c>
    </row>
    <row r="52" spans="1:6" x14ac:dyDescent="0.35">
      <c r="A52" s="189"/>
      <c r="B52" s="11" t="s">
        <v>1139</v>
      </c>
      <c r="C52" s="22">
        <v>272</v>
      </c>
    </row>
    <row r="53" spans="1:6" x14ac:dyDescent="0.35">
      <c r="A53" s="189"/>
      <c r="B53" s="11" t="s">
        <v>1140</v>
      </c>
      <c r="C53" s="22">
        <v>130</v>
      </c>
    </row>
    <row r="54" spans="1:6" x14ac:dyDescent="0.35">
      <c r="A54" s="190"/>
      <c r="B54" s="11" t="s">
        <v>1141</v>
      </c>
      <c r="C54" s="22">
        <v>0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4" t="s">
        <v>15</v>
      </c>
      <c r="C57" s="9" t="s">
        <v>3</v>
      </c>
    </row>
    <row r="58" spans="1:6" x14ac:dyDescent="0.35">
      <c r="A58" s="20" t="s">
        <v>104</v>
      </c>
      <c r="B58" s="15"/>
      <c r="C58" s="22">
        <v>17</v>
      </c>
    </row>
    <row r="59" spans="1:6" x14ac:dyDescent="0.35">
      <c r="A59" s="20" t="s">
        <v>114</v>
      </c>
      <c r="B59" s="15"/>
      <c r="C59" s="22">
        <v>8</v>
      </c>
    </row>
    <row r="60" spans="1:6" x14ac:dyDescent="0.35">
      <c r="A60" s="20" t="s">
        <v>1080</v>
      </c>
      <c r="B60" s="15"/>
      <c r="C60" s="22">
        <v>6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8" t="s">
        <v>960</v>
      </c>
      <c r="B63" s="11" t="s">
        <v>1083</v>
      </c>
      <c r="C63" s="12">
        <v>1</v>
      </c>
      <c r="D63" s="12">
        <v>1</v>
      </c>
      <c r="E63" s="12">
        <v>0</v>
      </c>
      <c r="F63" s="22">
        <v>0</v>
      </c>
    </row>
    <row r="64" spans="1:6" x14ac:dyDescent="0.35">
      <c r="A64" s="189"/>
      <c r="B64" s="11" t="s">
        <v>1084</v>
      </c>
      <c r="C64" s="16"/>
      <c r="D64" s="16"/>
      <c r="E64" s="16"/>
      <c r="F64" s="21"/>
    </row>
    <row r="65" spans="1:6" x14ac:dyDescent="0.35">
      <c r="A65" s="189"/>
      <c r="B65" s="11" t="s">
        <v>1085</v>
      </c>
      <c r="C65" s="12">
        <v>1</v>
      </c>
      <c r="D65" s="12">
        <v>0</v>
      </c>
      <c r="E65" s="12">
        <v>0</v>
      </c>
      <c r="F65" s="22">
        <v>0</v>
      </c>
    </row>
    <row r="66" spans="1:6" x14ac:dyDescent="0.35">
      <c r="A66" s="189"/>
      <c r="B66" s="11" t="s">
        <v>1086</v>
      </c>
      <c r="C66" s="12">
        <v>1</v>
      </c>
      <c r="D66" s="12">
        <v>0</v>
      </c>
      <c r="E66" s="12">
        <v>0</v>
      </c>
      <c r="F66" s="22">
        <v>0</v>
      </c>
    </row>
    <row r="67" spans="1:6" x14ac:dyDescent="0.35">
      <c r="A67" s="189"/>
      <c r="B67" s="11" t="s">
        <v>334</v>
      </c>
      <c r="C67" s="12">
        <v>98</v>
      </c>
      <c r="D67" s="12">
        <v>88</v>
      </c>
      <c r="E67" s="12">
        <v>15</v>
      </c>
      <c r="F67" s="22">
        <v>51</v>
      </c>
    </row>
    <row r="68" spans="1:6" x14ac:dyDescent="0.35">
      <c r="A68" s="189"/>
      <c r="B68" s="11" t="s">
        <v>1142</v>
      </c>
      <c r="C68" s="12">
        <v>1373</v>
      </c>
      <c r="D68" s="12">
        <v>531</v>
      </c>
      <c r="E68" s="12">
        <v>68</v>
      </c>
      <c r="F68" s="22">
        <v>285</v>
      </c>
    </row>
    <row r="69" spans="1:6" x14ac:dyDescent="0.35">
      <c r="A69" s="189"/>
      <c r="B69" s="11" t="s">
        <v>1143</v>
      </c>
      <c r="C69" s="12">
        <v>449</v>
      </c>
      <c r="D69" s="12">
        <v>187</v>
      </c>
      <c r="E69" s="12">
        <v>33</v>
      </c>
      <c r="F69" s="22">
        <v>128</v>
      </c>
    </row>
    <row r="70" spans="1:6" x14ac:dyDescent="0.35">
      <c r="A70" s="189"/>
      <c r="B70" s="11" t="s">
        <v>1089</v>
      </c>
      <c r="C70" s="12">
        <v>5</v>
      </c>
      <c r="D70" s="12">
        <v>11</v>
      </c>
      <c r="E70" s="12">
        <v>3</v>
      </c>
      <c r="F70" s="22">
        <v>5</v>
      </c>
    </row>
    <row r="71" spans="1:6" x14ac:dyDescent="0.35">
      <c r="A71" s="189"/>
      <c r="B71" s="11" t="s">
        <v>1144</v>
      </c>
      <c r="C71" s="16"/>
      <c r="D71" s="16"/>
      <c r="E71" s="16"/>
      <c r="F71" s="21"/>
    </row>
    <row r="72" spans="1:6" x14ac:dyDescent="0.35">
      <c r="A72" s="189"/>
      <c r="B72" s="11" t="s">
        <v>1145</v>
      </c>
      <c r="C72" s="12">
        <v>106</v>
      </c>
      <c r="D72" s="12">
        <v>162</v>
      </c>
      <c r="E72" s="12">
        <v>35</v>
      </c>
      <c r="F72" s="22">
        <v>95</v>
      </c>
    </row>
    <row r="73" spans="1:6" x14ac:dyDescent="0.35">
      <c r="A73" s="189"/>
      <c r="B73" s="11" t="s">
        <v>1146</v>
      </c>
      <c r="C73" s="12">
        <v>23</v>
      </c>
      <c r="D73" s="12">
        <v>28</v>
      </c>
      <c r="E73" s="12">
        <v>11</v>
      </c>
      <c r="F73" s="22">
        <v>15</v>
      </c>
    </row>
    <row r="74" spans="1:6" x14ac:dyDescent="0.35">
      <c r="A74" s="189"/>
      <c r="B74" s="11" t="s">
        <v>1093</v>
      </c>
      <c r="C74" s="16"/>
      <c r="D74" s="16"/>
      <c r="E74" s="16"/>
      <c r="F74" s="21"/>
    </row>
    <row r="75" spans="1:6" x14ac:dyDescent="0.35">
      <c r="A75" s="189"/>
      <c r="B75" s="11" t="s">
        <v>405</v>
      </c>
      <c r="C75" s="12">
        <v>6</v>
      </c>
      <c r="D75" s="12">
        <v>1</v>
      </c>
      <c r="E75" s="12">
        <v>0</v>
      </c>
      <c r="F75" s="22">
        <v>0</v>
      </c>
    </row>
    <row r="76" spans="1:6" x14ac:dyDescent="0.35">
      <c r="A76" s="189"/>
      <c r="B76" s="11" t="s">
        <v>1094</v>
      </c>
      <c r="C76" s="16"/>
      <c r="D76" s="16"/>
      <c r="E76" s="16"/>
      <c r="F76" s="21"/>
    </row>
    <row r="77" spans="1:6" x14ac:dyDescent="0.35">
      <c r="A77" s="189"/>
      <c r="B77" s="11" t="s">
        <v>1095</v>
      </c>
      <c r="C77" s="12">
        <v>3</v>
      </c>
      <c r="D77" s="12">
        <v>1</v>
      </c>
      <c r="E77" s="12">
        <v>0</v>
      </c>
      <c r="F77" s="22">
        <v>0</v>
      </c>
    </row>
    <row r="78" spans="1:6" x14ac:dyDescent="0.35">
      <c r="A78" s="189"/>
      <c r="B78" s="11" t="s">
        <v>1096</v>
      </c>
      <c r="C78" s="16"/>
      <c r="D78" s="16"/>
      <c r="E78" s="16"/>
      <c r="F78" s="21"/>
    </row>
    <row r="79" spans="1:6" x14ac:dyDescent="0.35">
      <c r="A79" s="189"/>
      <c r="B79" s="11" t="s">
        <v>1097</v>
      </c>
      <c r="C79" s="12">
        <v>503</v>
      </c>
      <c r="D79" s="12">
        <v>368</v>
      </c>
      <c r="E79" s="12">
        <v>38</v>
      </c>
      <c r="F79" s="22">
        <v>131</v>
      </c>
    </row>
    <row r="80" spans="1:6" x14ac:dyDescent="0.35">
      <c r="A80" s="189"/>
      <c r="B80" s="11" t="s">
        <v>1098</v>
      </c>
      <c r="C80" s="12">
        <v>2</v>
      </c>
      <c r="D80" s="12">
        <v>3</v>
      </c>
      <c r="E80" s="12">
        <v>0</v>
      </c>
      <c r="F80" s="22">
        <v>0</v>
      </c>
    </row>
    <row r="81" spans="1:6" x14ac:dyDescent="0.35">
      <c r="A81" s="190"/>
      <c r="B81" s="11" t="s">
        <v>1099</v>
      </c>
      <c r="C81" s="12">
        <v>0</v>
      </c>
      <c r="D81" s="12">
        <v>1</v>
      </c>
      <c r="E81" s="12">
        <v>0</v>
      </c>
      <c r="F81" s="22">
        <v>0</v>
      </c>
    </row>
    <row r="82" spans="1:6" x14ac:dyDescent="0.35">
      <c r="A82" s="204" t="s">
        <v>1100</v>
      </c>
      <c r="B82" s="205"/>
      <c r="C82" s="29">
        <v>2571</v>
      </c>
      <c r="D82" s="29">
        <v>1382</v>
      </c>
      <c r="E82" s="29">
        <v>203</v>
      </c>
      <c r="F82" s="29">
        <v>710</v>
      </c>
    </row>
    <row r="83" spans="1:6" x14ac:dyDescent="0.35">
      <c r="A83" s="188" t="s">
        <v>1147</v>
      </c>
      <c r="B83" s="11" t="s">
        <v>1101</v>
      </c>
      <c r="C83" s="12">
        <v>8</v>
      </c>
      <c r="D83" s="12">
        <v>0</v>
      </c>
      <c r="E83" s="12">
        <v>0</v>
      </c>
      <c r="F83" s="22">
        <v>0</v>
      </c>
    </row>
    <row r="84" spans="1:6" x14ac:dyDescent="0.35">
      <c r="A84" s="189"/>
      <c r="B84" s="11" t="s">
        <v>1102</v>
      </c>
      <c r="C84" s="12">
        <v>8</v>
      </c>
      <c r="D84" s="12">
        <v>0</v>
      </c>
      <c r="E84" s="12">
        <v>0</v>
      </c>
      <c r="F84" s="22">
        <v>0</v>
      </c>
    </row>
    <row r="85" spans="1:6" x14ac:dyDescent="0.35">
      <c r="A85" s="190"/>
      <c r="B85" s="11" t="s">
        <v>111</v>
      </c>
      <c r="C85" s="12">
        <v>7</v>
      </c>
      <c r="D85" s="12">
        <v>0</v>
      </c>
      <c r="E85" s="12">
        <v>0</v>
      </c>
      <c r="F85" s="22">
        <v>0</v>
      </c>
    </row>
    <row r="86" spans="1:6" x14ac:dyDescent="0.35">
      <c r="A86" s="204" t="s">
        <v>1148</v>
      </c>
      <c r="B86" s="205"/>
      <c r="C86" s="29">
        <v>23</v>
      </c>
      <c r="D86" s="29">
        <v>0</v>
      </c>
      <c r="E86" s="29">
        <v>0</v>
      </c>
      <c r="F86" s="29">
        <v>0</v>
      </c>
    </row>
    <row r="87" spans="1:6" x14ac:dyDescent="0.35">
      <c r="A87" s="17"/>
    </row>
  </sheetData>
  <sheetProtection algorithmName="SHA-512" hashValue="oXPd8DQk2wNaoeRUwfoE9SOP3c7ggD3KM6uY39WbL6pvOhGQLyGcvHjEYoe4xmNu92J2BMI9L4sbShWyuyyiFA==" saltValue="0AdFEYzCfYZUOqQ3fxK3f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2">
        <v>10</v>
      </c>
    </row>
    <row r="6" spans="1:3" x14ac:dyDescent="0.35">
      <c r="A6" s="10" t="s">
        <v>1152</v>
      </c>
      <c r="B6" s="15"/>
      <c r="C6" s="22">
        <v>58</v>
      </c>
    </row>
    <row r="7" spans="1:3" x14ac:dyDescent="0.35">
      <c r="A7" s="10" t="s">
        <v>1153</v>
      </c>
      <c r="B7" s="15"/>
      <c r="C7" s="22">
        <v>1</v>
      </c>
    </row>
    <row r="8" spans="1:3" x14ac:dyDescent="0.35">
      <c r="A8" s="10" t="s">
        <v>1154</v>
      </c>
      <c r="B8" s="15"/>
      <c r="C8" s="21"/>
    </row>
    <row r="9" spans="1:3" x14ac:dyDescent="0.35">
      <c r="A9" s="10" t="s">
        <v>1155</v>
      </c>
      <c r="B9" s="15"/>
      <c r="C9" s="21"/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2">
        <v>18</v>
      </c>
    </row>
    <row r="14" spans="1:3" x14ac:dyDescent="0.35">
      <c r="A14" s="10" t="s">
        <v>1152</v>
      </c>
      <c r="B14" s="15"/>
      <c r="C14" s="22">
        <v>116</v>
      </c>
    </row>
    <row r="15" spans="1:3" x14ac:dyDescent="0.35">
      <c r="A15" s="10" t="s">
        <v>1157</v>
      </c>
      <c r="B15" s="15"/>
      <c r="C15" s="22">
        <v>5</v>
      </c>
    </row>
    <row r="16" spans="1:3" x14ac:dyDescent="0.35">
      <c r="A16" s="10" t="s">
        <v>1154</v>
      </c>
      <c r="B16" s="15"/>
      <c r="C16" s="21"/>
    </row>
    <row r="17" spans="1:3" x14ac:dyDescent="0.35">
      <c r="A17" s="10" t="s">
        <v>1155</v>
      </c>
      <c r="B17" s="15"/>
      <c r="C17" s="21"/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2">
        <v>45</v>
      </c>
    </row>
    <row r="22" spans="1:3" x14ac:dyDescent="0.35">
      <c r="A22" s="10" t="s">
        <v>1159</v>
      </c>
      <c r="B22" s="15"/>
      <c r="C22" s="22">
        <v>44</v>
      </c>
    </row>
    <row r="23" spans="1:3" x14ac:dyDescent="0.35">
      <c r="A23" s="10" t="s">
        <v>1160</v>
      </c>
      <c r="B23" s="15"/>
      <c r="C23" s="22">
        <v>8</v>
      </c>
    </row>
    <row r="24" spans="1:3" x14ac:dyDescent="0.35">
      <c r="A24" s="10" t="s">
        <v>1161</v>
      </c>
      <c r="B24" s="15"/>
      <c r="C24" s="22">
        <v>1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2">
        <v>21</v>
      </c>
    </row>
    <row r="29" spans="1:3" x14ac:dyDescent="0.35">
      <c r="A29" s="10" t="s">
        <v>1164</v>
      </c>
      <c r="B29" s="15"/>
      <c r="C29" s="22">
        <v>10</v>
      </c>
    </row>
    <row r="30" spans="1:3" x14ac:dyDescent="0.35">
      <c r="A30" s="10" t="s">
        <v>1165</v>
      </c>
      <c r="B30" s="15"/>
      <c r="C30" s="22">
        <v>10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2">
        <v>0</v>
      </c>
    </row>
    <row r="35" spans="1:3" x14ac:dyDescent="0.35">
      <c r="A35" s="10" t="s">
        <v>1168</v>
      </c>
      <c r="B35" s="15"/>
      <c r="C35" s="22">
        <v>10</v>
      </c>
    </row>
    <row r="36" spans="1:3" x14ac:dyDescent="0.35">
      <c r="A36" s="10" t="s">
        <v>1169</v>
      </c>
      <c r="B36" s="15"/>
      <c r="C36" s="22">
        <v>0</v>
      </c>
    </row>
    <row r="37" spans="1:3" x14ac:dyDescent="0.35">
      <c r="A37" s="17"/>
    </row>
  </sheetData>
  <sheetProtection algorithmName="SHA-512" hashValue="hKOMXsQZzIZi0znJU8HnG5Fg4KAie9/AWa0Jkh/Q5Bj1iFxo+iCCDUC0cMFB9mZoz7xVMEIRUHDWBanzF4a5XA==" saltValue="KP/qZwo17ayEfExKxdpcC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/>
    </row>
    <row r="6" spans="1:3" x14ac:dyDescent="0.35">
      <c r="A6" s="10" t="s">
        <v>1173</v>
      </c>
      <c r="B6" s="15"/>
      <c r="C6" s="21"/>
    </row>
    <row r="7" spans="1:3" x14ac:dyDescent="0.35">
      <c r="A7" s="10" t="s">
        <v>1174</v>
      </c>
      <c r="B7" s="15"/>
      <c r="C7" s="22">
        <v>1</v>
      </c>
    </row>
    <row r="8" spans="1:3" x14ac:dyDescent="0.35">
      <c r="A8" s="10" t="s">
        <v>1175</v>
      </c>
      <c r="B8" s="15"/>
      <c r="C8" s="21"/>
    </row>
    <row r="9" spans="1:3" x14ac:dyDescent="0.35">
      <c r="A9" s="10" t="s">
        <v>1176</v>
      </c>
      <c r="B9" s="15"/>
      <c r="C9" s="22">
        <v>0</v>
      </c>
    </row>
    <row r="10" spans="1:3" x14ac:dyDescent="0.35">
      <c r="A10" s="10" t="s">
        <v>1177</v>
      </c>
      <c r="B10" s="15"/>
      <c r="C10" s="22">
        <v>0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2">
        <v>35</v>
      </c>
    </row>
    <row r="15" spans="1:3" x14ac:dyDescent="0.35">
      <c r="A15" s="10" t="s">
        <v>1180</v>
      </c>
      <c r="B15" s="15"/>
      <c r="C15" s="22">
        <v>1</v>
      </c>
    </row>
    <row r="16" spans="1:3" x14ac:dyDescent="0.35">
      <c r="A16" s="10" t="s">
        <v>1181</v>
      </c>
      <c r="B16" s="15"/>
      <c r="C16" s="21"/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2">
        <v>169</v>
      </c>
    </row>
    <row r="21" spans="1:3" x14ac:dyDescent="0.35">
      <c r="A21" s="10" t="s">
        <v>1184</v>
      </c>
      <c r="B21" s="15"/>
      <c r="C21" s="22">
        <v>313</v>
      </c>
    </row>
    <row r="22" spans="1:3" x14ac:dyDescent="0.35">
      <c r="A22" s="10" t="s">
        <v>1185</v>
      </c>
      <c r="B22" s="15"/>
      <c r="C22" s="22">
        <v>43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2">
        <v>0</v>
      </c>
    </row>
    <row r="27" spans="1:3" x14ac:dyDescent="0.35">
      <c r="A27" s="10" t="s">
        <v>1188</v>
      </c>
      <c r="B27" s="15"/>
      <c r="C27" s="22">
        <v>0</v>
      </c>
    </row>
    <row r="28" spans="1:3" x14ac:dyDescent="0.35">
      <c r="A28" s="10" t="s">
        <v>1189</v>
      </c>
      <c r="B28" s="15"/>
      <c r="C28" s="22">
        <v>0</v>
      </c>
    </row>
    <row r="29" spans="1:3" x14ac:dyDescent="0.35">
      <c r="A29" s="10" t="s">
        <v>1190</v>
      </c>
      <c r="B29" s="15"/>
      <c r="C29" s="22">
        <v>0</v>
      </c>
    </row>
    <row r="30" spans="1:3" x14ac:dyDescent="0.35">
      <c r="A30" s="10" t="s">
        <v>1191</v>
      </c>
      <c r="B30" s="15"/>
      <c r="C30" s="22">
        <v>0</v>
      </c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2">
        <v>1</v>
      </c>
    </row>
    <row r="35" spans="1:3" x14ac:dyDescent="0.35">
      <c r="A35" s="10" t="s">
        <v>1194</v>
      </c>
      <c r="B35" s="15"/>
      <c r="C35" s="22">
        <v>0</v>
      </c>
    </row>
    <row r="36" spans="1:3" x14ac:dyDescent="0.35">
      <c r="A36" s="10" t="s">
        <v>1195</v>
      </c>
      <c r="B36" s="15"/>
      <c r="C36" s="22">
        <v>2</v>
      </c>
    </row>
    <row r="37" spans="1:3" x14ac:dyDescent="0.35">
      <c r="A37" s="10" t="s">
        <v>1113</v>
      </c>
      <c r="B37" s="15"/>
      <c r="C37" s="22">
        <v>1</v>
      </c>
    </row>
    <row r="38" spans="1:3" x14ac:dyDescent="0.35">
      <c r="A38" s="10" t="s">
        <v>1196</v>
      </c>
      <c r="B38" s="15"/>
      <c r="C38" s="22">
        <v>0</v>
      </c>
    </row>
    <row r="39" spans="1:3" x14ac:dyDescent="0.35">
      <c r="A39" s="10" t="s">
        <v>1197</v>
      </c>
      <c r="B39" s="15"/>
      <c r="C39" s="22">
        <v>20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2">
        <v>0</v>
      </c>
    </row>
    <row r="44" spans="1:3" x14ac:dyDescent="0.35">
      <c r="A44" s="10" t="s">
        <v>1194</v>
      </c>
      <c r="B44" s="15"/>
      <c r="C44" s="22">
        <v>0</v>
      </c>
    </row>
    <row r="45" spans="1:3" x14ac:dyDescent="0.35">
      <c r="A45" s="10" t="s">
        <v>1195</v>
      </c>
      <c r="B45" s="15"/>
      <c r="C45" s="22">
        <v>41</v>
      </c>
    </row>
    <row r="46" spans="1:3" x14ac:dyDescent="0.35">
      <c r="A46" s="10" t="s">
        <v>1113</v>
      </c>
      <c r="B46" s="15"/>
      <c r="C46" s="22">
        <v>25</v>
      </c>
    </row>
    <row r="47" spans="1:3" x14ac:dyDescent="0.35">
      <c r="A47" s="10" t="s">
        <v>1196</v>
      </c>
      <c r="B47" s="15"/>
      <c r="C47" s="22">
        <v>31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2">
        <v>4</v>
      </c>
    </row>
    <row r="52" spans="1:3" x14ac:dyDescent="0.35">
      <c r="A52" s="10" t="s">
        <v>1194</v>
      </c>
      <c r="B52" s="15"/>
      <c r="C52" s="22">
        <v>2</v>
      </c>
    </row>
    <row r="53" spans="1:3" x14ac:dyDescent="0.35">
      <c r="A53" s="10" t="s">
        <v>1195</v>
      </c>
      <c r="B53" s="15"/>
      <c r="C53" s="22">
        <v>4</v>
      </c>
    </row>
    <row r="54" spans="1:3" x14ac:dyDescent="0.35">
      <c r="A54" s="10" t="s">
        <v>1113</v>
      </c>
      <c r="B54" s="15"/>
      <c r="C54" s="22">
        <v>1</v>
      </c>
    </row>
    <row r="55" spans="1:3" x14ac:dyDescent="0.35">
      <c r="A55" s="10" t="s">
        <v>1196</v>
      </c>
      <c r="B55" s="15"/>
      <c r="C55" s="22">
        <v>7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2">
        <v>0</v>
      </c>
    </row>
    <row r="60" spans="1:3" x14ac:dyDescent="0.35">
      <c r="A60" s="10" t="s">
        <v>1194</v>
      </c>
      <c r="B60" s="15"/>
      <c r="C60" s="22">
        <v>0</v>
      </c>
    </row>
    <row r="61" spans="1:3" x14ac:dyDescent="0.35">
      <c r="A61" s="10" t="s">
        <v>1195</v>
      </c>
      <c r="B61" s="15"/>
      <c r="C61" s="22">
        <v>1</v>
      </c>
    </row>
    <row r="62" spans="1:3" x14ac:dyDescent="0.35">
      <c r="A62" s="10" t="s">
        <v>1113</v>
      </c>
      <c r="B62" s="15"/>
      <c r="C62" s="22">
        <v>3</v>
      </c>
    </row>
    <row r="63" spans="1:3" x14ac:dyDescent="0.35">
      <c r="A63" s="10" t="s">
        <v>1196</v>
      </c>
      <c r="B63" s="15"/>
      <c r="C63" s="22">
        <v>0</v>
      </c>
    </row>
    <row r="64" spans="1:3" x14ac:dyDescent="0.35">
      <c r="A64" s="17"/>
    </row>
  </sheetData>
  <sheetProtection algorithmName="SHA-512" hashValue="uaYWSuXXVLZboG5jyGDLik7dUOZtXdqka2znV8KQ6Gcz2uFmoLGIwVV9mcRf/npYtuLsE9TtPhHszJhSijUbRw==" saltValue="prK09Oy+XhFA75l1O+E0V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2" t="s">
        <v>645</v>
      </c>
      <c r="B4" s="203"/>
      <c r="C4" s="29">
        <v>218</v>
      </c>
      <c r="D4" s="29">
        <v>274</v>
      </c>
      <c r="E4" s="30">
        <v>-1</v>
      </c>
      <c r="F4" s="29">
        <v>1237</v>
      </c>
      <c r="G4" s="29">
        <v>1262</v>
      </c>
      <c r="H4" s="29">
        <v>269</v>
      </c>
      <c r="I4" s="29">
        <v>246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1458</v>
      </c>
    </row>
    <row r="5" spans="1:16" ht="42" x14ac:dyDescent="0.35">
      <c r="A5" s="35" t="s">
        <v>646</v>
      </c>
      <c r="B5" s="35" t="s">
        <v>647</v>
      </c>
      <c r="C5" s="12">
        <v>1</v>
      </c>
      <c r="D5" s="12">
        <v>1</v>
      </c>
      <c r="E5" s="28">
        <v>0</v>
      </c>
      <c r="F5" s="12">
        <v>6</v>
      </c>
      <c r="G5" s="12">
        <v>7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5</v>
      </c>
    </row>
    <row r="6" spans="1:16" ht="31.5" x14ac:dyDescent="0.35">
      <c r="A6" s="35" t="s">
        <v>648</v>
      </c>
      <c r="B6" s="35" t="s">
        <v>649</v>
      </c>
      <c r="C6" s="12">
        <v>50</v>
      </c>
      <c r="D6" s="12">
        <v>92</v>
      </c>
      <c r="E6" s="28">
        <v>-1</v>
      </c>
      <c r="F6" s="12">
        <v>442</v>
      </c>
      <c r="G6" s="12">
        <v>432</v>
      </c>
      <c r="H6" s="12">
        <v>91</v>
      </c>
      <c r="I6" s="12">
        <v>92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493</v>
      </c>
    </row>
    <row r="7" spans="1:16" ht="21" x14ac:dyDescent="0.35">
      <c r="A7" s="35" t="s">
        <v>650</v>
      </c>
      <c r="B7" s="35" t="s">
        <v>651</v>
      </c>
      <c r="C7" s="12">
        <v>18</v>
      </c>
      <c r="D7" s="12">
        <v>72</v>
      </c>
      <c r="E7" s="28">
        <v>-1</v>
      </c>
      <c r="F7" s="12">
        <v>13</v>
      </c>
      <c r="G7" s="12">
        <v>19</v>
      </c>
      <c r="H7" s="12">
        <v>17</v>
      </c>
      <c r="I7" s="12">
        <v>16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33</v>
      </c>
    </row>
    <row r="8" spans="1:16" ht="31.5" x14ac:dyDescent="0.35">
      <c r="A8" s="35" t="s">
        <v>652</v>
      </c>
      <c r="B8" s="35" t="s">
        <v>653</v>
      </c>
      <c r="C8" s="12">
        <v>0</v>
      </c>
      <c r="D8" s="12">
        <v>0</v>
      </c>
      <c r="E8" s="28">
        <v>0</v>
      </c>
      <c r="F8" s="12">
        <v>2</v>
      </c>
      <c r="G8" s="12">
        <v>3</v>
      </c>
      <c r="H8" s="12">
        <v>0</v>
      </c>
      <c r="I8" s="12">
        <v>3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3</v>
      </c>
    </row>
    <row r="9" spans="1:16" ht="42" x14ac:dyDescent="0.35">
      <c r="A9" s="35" t="s">
        <v>654</v>
      </c>
      <c r="B9" s="35" t="s">
        <v>655</v>
      </c>
      <c r="C9" s="12">
        <v>2</v>
      </c>
      <c r="D9" s="12">
        <v>2</v>
      </c>
      <c r="E9" s="28">
        <v>0</v>
      </c>
      <c r="F9" s="12">
        <v>10</v>
      </c>
      <c r="G9" s="12">
        <v>23</v>
      </c>
      <c r="H9" s="12">
        <v>6</v>
      </c>
      <c r="I9" s="12">
        <v>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34</v>
      </c>
    </row>
    <row r="10" spans="1:16" ht="21" x14ac:dyDescent="0.35">
      <c r="A10" s="35" t="s">
        <v>656</v>
      </c>
      <c r="B10" s="35" t="s">
        <v>657</v>
      </c>
      <c r="C10" s="12">
        <v>145</v>
      </c>
      <c r="D10" s="12">
        <v>104</v>
      </c>
      <c r="E10" s="28">
        <v>0</v>
      </c>
      <c r="F10" s="12">
        <v>764</v>
      </c>
      <c r="G10" s="12">
        <v>778</v>
      </c>
      <c r="H10" s="12">
        <v>155</v>
      </c>
      <c r="I10" s="12">
        <v>128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888</v>
      </c>
    </row>
    <row r="11" spans="1:16" ht="31.5" x14ac:dyDescent="0.35">
      <c r="A11" s="35" t="s">
        <v>658</v>
      </c>
      <c r="B11" s="35" t="s">
        <v>659</v>
      </c>
      <c r="C11" s="12">
        <v>2</v>
      </c>
      <c r="D11" s="12">
        <v>3</v>
      </c>
      <c r="E11" s="28">
        <v>-1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2</v>
      </c>
    </row>
    <row r="12" spans="1:16" x14ac:dyDescent="0.35">
      <c r="A12" s="17"/>
    </row>
  </sheetData>
  <sheetProtection algorithmName="SHA-512" hashValue="kOzvVU4AEJM+AdBw2V3YOkcthkaN/qtawrPtLSr7loSagCb6HsLHNiYP1NAn1Q4wKPfVeKVo7DZgZ6AFdMFJcA==" saltValue="bcXl8Q6hOwXHlQTTkprIP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2025-05-27T11:50:31Z</dcterms:created>
  <dcterms:modified xsi:type="dcterms:W3CDTF">2025-06-23T09:52:34Z</dcterms:modified>
</cp:coreProperties>
</file>