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6" documentId="13_ncr:1_{1793C32E-3496-46E7-AC0A-ED82A7DF50FA}" xr6:coauthVersionLast="47" xr6:coauthVersionMax="47" xr10:uidLastSave="{7738531F-C250-4DC3-931A-EB22966F689B}"/>
  <workbookProtection workbookAlgorithmName="SHA-512" workbookHashValue="BJhBpBHplx8ZACYP1JfdBbpvEcoRKuZC09IL0rmrCYKa2tifDYQf2Ap6ISk67gGj0EXLmlaWp8tg4SfS2aFHRg==" workbookSaltValue="a5KwwgI/cQs/IH+N/AU+h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K43" i="18" s="1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J43" i="18"/>
  <c r="I43" i="18"/>
  <c r="H43" i="18"/>
  <c r="G43" i="18"/>
  <c r="F43" i="18"/>
  <c r="E43" i="18"/>
  <c r="D43" i="18"/>
  <c r="V7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B261443-E833-439B-BE4E-F6BF5E3DA2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862CFB-AEF7-4AD0-B05B-59BF915C6A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25AFA7-716A-49C5-9F34-51B22422C3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B50A391-5E76-4452-9AAD-2B53FA6E98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C13F78C-C42B-4A2B-BC2A-AC3B7B8216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5E2C5F2-94BD-4C34-B9ED-2FDA665BCC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3C5D949-C47C-4783-AE75-CD66239BFE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845A2D0-3A8D-4907-9B8F-4FE8060758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9D607A1-FCCD-47F4-9F7C-259BEF2229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356BD1C-6D6E-4687-91AC-8A72F1BA3A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7A284F4-6FA3-4C6F-864A-029A32D155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A3CCC95-D779-419A-8D3D-8435D8C4FB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ABA2252-C0B9-4565-9FA4-C4BE0B08BB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348D9B2-21EA-4D49-9936-11530B6E2E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49CE6E6-CDEA-42B1-B4DB-54A1BBC703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2ED9112-D9FF-4097-B4F6-E62517AA06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C323DF6-BE44-45DD-ABF3-D220482551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4A596CB-60D4-4CB3-B82E-660765D837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A6507C-196B-427E-9E1F-58D8E59006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70D17AF-DEBE-4496-8A72-D027CE2BB6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FE4E31B-ED41-4D10-AE77-909D79F3A7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5F16424-BE63-4BA3-B7AF-D7070ABE44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529F9F5-1B73-44D3-AED1-6351190439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8371006-9429-400A-8E62-0104ADC896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4B6C7F5-F60E-4301-88A6-91D53C23CF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167D0F7-D0F7-489E-AB11-4F173E041A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C992E07-1670-45FC-BCA0-0C7E87E83D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4ACF68D-BE96-46A0-9E47-2E12EDC888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7756828-7D77-465F-916D-1F58945C37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C5B61DC-F794-4EA3-886B-C9FBCBA0CC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68CAC9B-CEBF-4378-A764-26464FCB85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4E398D-A80D-4637-A963-A92AF49253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<sst xmlns="http://schemas.openxmlformats.org/spreadsheetml/2006/main" count="2579" uniqueCount="1527">
  <si>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</si>
  <si>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</si>
  <si>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</si>
  <si>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</si>
  <si>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</si>
  <si>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</si>
  <si>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</si>
  <si>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Valladolid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</si>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</sst>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3174D0E9-3AB4-4EE8-9229-D6177DF319E7}"/>
    <cellStyle name="Normal" xfId="0" builtinId="0"/>
    <cellStyle name="Normal 2" xfId="1" xr:uid="{F429EEDE-AF6B-44B7-BD99-E09EDB56D4B0}"/>
    <cellStyle name="Normal 3" xfId="3" xr:uid="{7369692E-D6E1-4892-9843-2FFA3D8138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56-4BA2-AC4E-4FCB567421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56-4BA2-AC4E-4FCB567421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3048</c:v>
                </c:pt>
                <c:pt idx="1">
                  <c:v>11315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6-4BA2-AC4E-4FCB56742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88-4FB6-A2E7-47E5D9D07D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88-4FB6-A2E7-47E5D9D07D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88-4FB6-A2E7-47E5D9D07D6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464</c:v>
                </c:pt>
                <c:pt idx="2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88-4FB6-A2E7-47E5D9D07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EA-4B47-97BB-4013BBD04A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EA-4B47-97BB-4013BBD04A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EA-4B47-97BB-4013BBD04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85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EA-4B47-97BB-4013BBD0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F5-4CA0-8FDF-A14343A48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F5-4CA0-8FDF-A14343A48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5-4CA0-8FDF-A14343A4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F6-4044-9538-D4F8E037EB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6-4044-9538-D4F8E037E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2772</c:v>
                </c:pt>
                <c:pt idx="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6-4044-9538-D4F8E037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1502</c:v>
              </c:pt>
              <c:pt idx="1">
                <c:v>1364</c:v>
              </c:pt>
              <c:pt idx="2">
                <c:v>28</c:v>
              </c:pt>
              <c:pt idx="3">
                <c:v>3</c:v>
              </c:pt>
              <c:pt idx="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29F4-40C9-9C87-661D6F8B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897</c:v>
              </c:pt>
              <c:pt idx="1">
                <c:v>989</c:v>
              </c:pt>
              <c:pt idx="2">
                <c:v>45</c:v>
              </c:pt>
              <c:pt idx="3">
                <c:v>19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B4-4F50-8B5E-8F3D9440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8</c:v>
              </c:pt>
              <c:pt idx="2">
                <c:v>14</c:v>
              </c:pt>
              <c:pt idx="3">
                <c:v>32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0C-41E8-89F7-54B90C12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51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1BA4-44E8-8225-2D23496A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1678</c:v>
              </c:pt>
              <c:pt idx="1">
                <c:v>17</c:v>
              </c:pt>
              <c:pt idx="2">
                <c:v>540</c:v>
              </c:pt>
              <c:pt idx="3">
                <c:v>12</c:v>
              </c:pt>
              <c:pt idx="4">
                <c:v>86</c:v>
              </c:pt>
              <c:pt idx="5">
                <c:v>4</c:v>
              </c:pt>
              <c:pt idx="6">
                <c:v>1</c:v>
              </c:pt>
              <c:pt idx="7">
                <c:v>22</c:v>
              </c:pt>
              <c:pt idx="8">
                <c:v>227</c:v>
              </c:pt>
              <c:pt idx="9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0470-44CE-B2C0-C5F86A123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178</c:v>
              </c:pt>
              <c:pt idx="1">
                <c:v>135</c:v>
              </c:pt>
              <c:pt idx="2">
                <c:v>35</c:v>
              </c:pt>
              <c:pt idx="3">
                <c:v>269</c:v>
              </c:pt>
              <c:pt idx="4">
                <c:v>76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EDB-4C2A-9DDB-D9B5123C8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1D-4E5C-B748-C15A70F515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1D-4E5C-B748-C15A70F515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1D-4E5C-B748-C15A70F515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275</c:v>
                </c:pt>
                <c:pt idx="1">
                  <c:v>36</c:v>
                </c:pt>
                <c:pt idx="2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D-4E5C-B748-C15A70F5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4447</c:v>
              </c:pt>
              <c:pt idx="1">
                <c:v>1146</c:v>
              </c:pt>
              <c:pt idx="2">
                <c:v>995</c:v>
              </c:pt>
              <c:pt idx="3">
                <c:v>235</c:v>
              </c:pt>
              <c:pt idx="4">
                <c:v>127</c:v>
              </c:pt>
              <c:pt idx="5">
                <c:v>237</c:v>
              </c:pt>
              <c:pt idx="6">
                <c:v>4497</c:v>
              </c:pt>
              <c:pt idx="7">
                <c:v>329</c:v>
              </c:pt>
              <c:pt idx="8">
                <c:v>200</c:v>
              </c:pt>
              <c:pt idx="9">
                <c:v>495</c:v>
              </c:pt>
              <c:pt idx="10">
                <c:v>140</c:v>
              </c:pt>
              <c:pt idx="11">
                <c:v>2812</c:v>
              </c:pt>
              <c:pt idx="12">
                <c:v>419</c:v>
              </c:pt>
            </c:numLit>
          </c:val>
          <c:extLst>
            <c:ext xmlns:c16="http://schemas.microsoft.com/office/drawing/2014/chart" uri="{C3380CC4-5D6E-409C-BE32-E72D297353CC}">
              <c16:uniqueId val="{00000000-2CC7-456B-B1B6-26586A36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682</c:v>
              </c:pt>
              <c:pt idx="1">
                <c:v>90</c:v>
              </c:pt>
              <c:pt idx="2">
                <c:v>572</c:v>
              </c:pt>
              <c:pt idx="3">
                <c:v>113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9C3C-4EB4-B182-7F1C7C31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57</c:v>
              </c:pt>
              <c:pt idx="1">
                <c:v>204</c:v>
              </c:pt>
              <c:pt idx="2">
                <c:v>183</c:v>
              </c:pt>
              <c:pt idx="3">
                <c:v>26</c:v>
              </c:pt>
              <c:pt idx="4">
                <c:v>64</c:v>
              </c:pt>
              <c:pt idx="5">
                <c:v>496</c:v>
              </c:pt>
              <c:pt idx="6">
                <c:v>77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18F-4428-8AD7-61E6D10AB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225</c:v>
              </c:pt>
              <c:pt idx="1">
                <c:v>127</c:v>
              </c:pt>
              <c:pt idx="2">
                <c:v>68</c:v>
              </c:pt>
              <c:pt idx="3">
                <c:v>53</c:v>
              </c:pt>
              <c:pt idx="4">
                <c:v>701</c:v>
              </c:pt>
              <c:pt idx="5">
                <c:v>64</c:v>
              </c:pt>
              <c:pt idx="6">
                <c:v>121</c:v>
              </c:pt>
              <c:pt idx="7">
                <c:v>152</c:v>
              </c:pt>
              <c:pt idx="8">
                <c:v>136</c:v>
              </c:pt>
              <c:pt idx="9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B367-4C40-9386-D5D0F333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249</c:v>
              </c:pt>
              <c:pt idx="1">
                <c:v>59</c:v>
              </c:pt>
              <c:pt idx="2">
                <c:v>274</c:v>
              </c:pt>
              <c:pt idx="3">
                <c:v>453</c:v>
              </c:pt>
              <c:pt idx="4">
                <c:v>112</c:v>
              </c:pt>
              <c:pt idx="5">
                <c:v>185</c:v>
              </c:pt>
              <c:pt idx="6">
                <c:v>111</c:v>
              </c:pt>
              <c:pt idx="7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3C42-43C1-850C-01AE6C2F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19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B3-4634-BF1A-763FEB635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2</c:v>
              </c:pt>
              <c:pt idx="2">
                <c:v>19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DC4-41F2-AD44-49E52797A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53-4C99-94B7-0378BFAA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FF-4E1F-8FFD-FD880B97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C2E0-4204-9420-F5F10D91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BC-4E43-99E6-F673333983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BC-4E43-99E6-F673333983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568</c:v>
                </c:pt>
                <c:pt idx="1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C-4E43-99E6-F6733339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3</c:v>
              </c:pt>
              <c:pt idx="2">
                <c:v>2</c:v>
              </c:pt>
              <c:pt idx="3">
                <c:v>5</c:v>
              </c:pt>
              <c:pt idx="4">
                <c:v>40</c:v>
              </c:pt>
              <c:pt idx="5">
                <c:v>1</c:v>
              </c:pt>
              <c:pt idx="6">
                <c:v>36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CCD-49DF-BC29-A03C9930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228</c:v>
              </c:pt>
              <c:pt idx="1">
                <c:v>239</c:v>
              </c:pt>
              <c:pt idx="2">
                <c:v>191</c:v>
              </c:pt>
              <c:pt idx="3">
                <c:v>421</c:v>
              </c:pt>
              <c:pt idx="4">
                <c:v>655</c:v>
              </c:pt>
              <c:pt idx="5">
                <c:v>240</c:v>
              </c:pt>
              <c:pt idx="6">
                <c:v>134</c:v>
              </c:pt>
              <c:pt idx="7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B1DB-41AA-A9B8-EFC833AD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B7-40B9-A3CD-FE55E42DD2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B7-40B9-A3CD-FE55E42DD2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B7-40B9-A3CD-FE55E42DD2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B7-40B9-A3CD-FE55E42DD2F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7-40B9-A3CD-FE55E42DD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14</c:v>
                </c:pt>
                <c:pt idx="2">
                  <c:v>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7-40B9-A3CD-FE55E42DD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A1-4798-8574-2097F57CC6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A1-4798-8574-2097F57CC6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A1-4798-8574-2097F57CC6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A1-4798-8574-2097F57CC6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DA1-4798-8574-2097F57CC69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A1-4798-8574-2097F57CC69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A1-4798-8574-2097F57CC69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A1-4798-8574-2097F57CC6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A1-4798-8574-2097F57CC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</c:v>
                </c:pt>
                <c:pt idx="1">
                  <c:v>85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A1-4798-8574-2097F57C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753</c:v>
              </c:pt>
              <c:pt idx="1">
                <c:v>22</c:v>
              </c:pt>
              <c:pt idx="2">
                <c:v>50</c:v>
              </c:pt>
              <c:pt idx="3">
                <c:v>182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0E6E-4E57-906C-5ACC1AF0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360</c:v>
              </c:pt>
              <c:pt idx="1">
                <c:v>44</c:v>
              </c:pt>
              <c:pt idx="2">
                <c:v>10</c:v>
              </c:pt>
              <c:pt idx="3">
                <c:v>224</c:v>
              </c:pt>
              <c:pt idx="4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A78F-41B3-8E19-3345FECF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21417322834646E-2"/>
          <c:y val="0.10572874015748031"/>
          <c:w val="0.81214308211473563"/>
          <c:h val="0.6702059055118110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53</c:v>
              </c:pt>
              <c:pt idx="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D5D2-4149-A97E-705E9245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1DF-4E7C-9D05-D3001948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197</c:v>
              </c:pt>
              <c:pt idx="1">
                <c:v>30</c:v>
              </c:pt>
              <c:pt idx="2">
                <c:v>18</c:v>
              </c:pt>
              <c:pt idx="3">
                <c:v>96</c:v>
              </c:pt>
              <c:pt idx="4">
                <c:v>38</c:v>
              </c:pt>
              <c:pt idx="5">
                <c:v>12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A92-433E-B03D-32D66405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11</c:v>
              </c:pt>
              <c:pt idx="2">
                <c:v>7</c:v>
              </c:pt>
              <c:pt idx="3">
                <c:v>2</c:v>
              </c:pt>
              <c:pt idx="4">
                <c:v>11</c:v>
              </c:pt>
              <c:pt idx="5">
                <c:v>30</c:v>
              </c:pt>
              <c:pt idx="6">
                <c:v>6</c:v>
              </c:pt>
              <c:pt idx="7">
                <c:v>7</c:v>
              </c:pt>
              <c:pt idx="8">
                <c:v>2</c:v>
              </c:pt>
              <c:pt idx="9">
                <c:v>2</c:v>
              </c:pt>
              <c:pt idx="10">
                <c:v>14</c:v>
              </c:pt>
              <c:pt idx="11">
                <c:v>17</c:v>
              </c:pt>
              <c:pt idx="12">
                <c:v>3</c:v>
              </c:pt>
              <c:pt idx="13">
                <c:v>100</c:v>
              </c:pt>
              <c:pt idx="14">
                <c:v>8</c:v>
              </c:pt>
              <c:pt idx="1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90A-4971-BE46-0FC65316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BB-48F4-8AE6-ACEA7B6BBF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BB-48F4-8AE6-ACEA7B6BBF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712</c:v>
                </c:pt>
                <c:pt idx="1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B-48F4-8AE6-ACEA7B6B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11</c:v>
              </c:pt>
              <c:pt idx="2">
                <c:v>60</c:v>
              </c:pt>
              <c:pt idx="3">
                <c:v>28</c:v>
              </c:pt>
              <c:pt idx="4">
                <c:v>23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F6D-445C-B033-3934A863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FC-45DB-AAA4-82CF945461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FC-45DB-AAA4-82CF945461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C-45DB-AAA4-82CF9454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B1-491D-B904-4E096072F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B1-491D-B904-4E096072F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B1-491D-B904-4E096072F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B1-491D-B904-4E096072FE8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B1-491D-B904-4E096072FE8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26</c:v>
                </c:pt>
                <c:pt idx="1">
                  <c:v>29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1-491D-B904-4E096072FE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295</c:v>
              </c:pt>
              <c:pt idx="1">
                <c:v>41</c:v>
              </c:pt>
              <c:pt idx="2">
                <c:v>3</c:v>
              </c:pt>
              <c:pt idx="3">
                <c:v>4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E4D-41EB-A203-004B459A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90</c:v>
              </c:pt>
              <c:pt idx="1">
                <c:v>9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AB9-4BEA-9900-C9FDE49B0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</c:v>
              </c:pt>
              <c:pt idx="1">
                <c:v>14</c:v>
              </c:pt>
              <c:pt idx="2">
                <c:v>29</c:v>
              </c:pt>
              <c:pt idx="3">
                <c:v>40</c:v>
              </c:pt>
              <c:pt idx="4">
                <c:v>117</c:v>
              </c:pt>
              <c:pt idx="5">
                <c:v>98</c:v>
              </c:pt>
              <c:pt idx="6">
                <c:v>43</c:v>
              </c:pt>
              <c:pt idx="7">
                <c:v>7</c:v>
              </c:pt>
              <c:pt idx="8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24C4-4C7E-A311-23735CC2E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38E-4E3C-ACB7-27C3C5B57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92-451E-BF87-8F2A8A5D1E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92-451E-BF87-8F2A8A5D1E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92-451E-BF87-8F2A8A5D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3E-4943-913A-AACA0A6D35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3E-4943-913A-AACA0A6D35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3E-4943-913A-AACA0A6D35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3E-4943-913A-AACA0A6D35C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3E-4943-913A-AACA0A6D35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240</c:v>
                </c:pt>
                <c:pt idx="1">
                  <c:v>159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E-4943-913A-AACA0A6D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853</c:v>
              </c:pt>
              <c:pt idx="1">
                <c:v>67</c:v>
              </c:pt>
              <c:pt idx="2">
                <c:v>14</c:v>
              </c:pt>
              <c:pt idx="3">
                <c:v>10</c:v>
              </c:pt>
              <c:pt idx="4">
                <c:v>1</c:v>
              </c:pt>
              <c:pt idx="5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01B-49F6-9D06-25AD00898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79-4B97-9C7D-A9B4DC1D2B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79-4B97-9C7D-A9B4DC1D2B1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702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9-4B97-9C7D-A9B4DC1D2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261</c:v>
              </c:pt>
              <c:pt idx="1">
                <c:v>200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1</c:v>
              </c:pt>
              <c:pt idx="6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0D5F-407B-B656-F2C93591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F75-45A6-A9EE-55748B99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310</c:v>
              </c:pt>
            </c:numLit>
          </c:val>
          <c:extLst>
            <c:ext xmlns:c16="http://schemas.microsoft.com/office/drawing/2014/chart" uri="{C3380CC4-5D6E-409C-BE32-E72D297353CC}">
              <c16:uniqueId val="{00000000-F9BE-468A-94F7-CEE6F96D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7AA3-4ADF-9476-A6153C1D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EAF-4F67-A518-E9E913B7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FD4-40A1-9B8B-470C79EF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F6-4024-B738-D2B48D1D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198</c:v>
              </c:pt>
              <c:pt idx="2">
                <c:v>18</c:v>
              </c:pt>
              <c:pt idx="3">
                <c:v>5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548E-4654-9716-C0A7AA4D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E6-4E79-AB47-A9013BB836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E6-4E79-AB47-A9013BB8363C}"/>
              </c:ext>
            </c:extLst>
          </c:dPt>
          <c:dLbls>
            <c:dLbl>
              <c:idx val="0"/>
              <c:layout>
                <c:manualLayout>
                  <c:x val="-1.489957259874247E-2"/>
                  <c:y val="-0.216797370025716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E6-4E79-AB47-A9013BB836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6-4E79-AB47-A9013BB83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E6-4E79-AB47-A9013BB8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346</c:v>
              </c:pt>
              <c:pt idx="2">
                <c:v>3</c:v>
              </c:pt>
              <c:pt idx="3">
                <c:v>8</c:v>
              </c:pt>
              <c:pt idx="4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04D1-49E9-800A-D7258832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298</c:v>
              </c:pt>
              <c:pt idx="2">
                <c:v>4</c:v>
              </c:pt>
              <c:pt idx="3">
                <c:v>9</c:v>
              </c:pt>
              <c:pt idx="4">
                <c:v>181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53-420F-9ED3-4D40B15A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62</c:v>
              </c:pt>
              <c:pt idx="2">
                <c:v>7</c:v>
              </c:pt>
              <c:pt idx="3">
                <c:v>5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951D-48CD-8F24-6BD879DA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46</c:v>
              </c:pt>
              <c:pt idx="2">
                <c:v>8</c:v>
              </c:pt>
              <c:pt idx="3">
                <c:v>10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946B-47C3-83B2-46BC522D5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0F9-4478-AE93-0FF32E1A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381</c:v>
              </c:pt>
              <c:pt idx="2">
                <c:v>17</c:v>
              </c:pt>
              <c:pt idx="3">
                <c:v>19</c:v>
              </c:pt>
              <c:pt idx="4">
                <c:v>232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E57-4259-9C8B-14FB3CE2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121-4CB9-8B80-F9863D64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46BC-42CF-9915-B278BFE4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81D-4366-8DD2-F60145037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3D5-4484-9344-66E13D95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C1-4629-8ACC-58D277F741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C1-4629-8ACC-58D277F741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1-4629-8ACC-58D277F7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1D-4CAE-8C3A-99D56716E5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1D-4CAE-8C3A-99D56716E5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1D-4CAE-8C3A-99D56716E53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D-4CAE-8C3A-99D56716E5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1D-4CAE-8C3A-99D56716E5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1D-4CAE-8C3A-99D56716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B3-40EA-B785-1E61DAA031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B3-40EA-B785-1E61DAA03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360</c:v>
                </c:pt>
                <c:pt idx="1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0EA-B785-1E61DAA03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85725</xdr:rowOff>
    </xdr:from>
    <xdr:to>
      <xdr:col>3</xdr:col>
      <xdr:colOff>828675</xdr:colOff>
      <xdr:row>18</xdr:row>
      <xdr:rowOff>116205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C44237-4473-48E6-A8E6-C986B8084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9811451-451A-409E-9DA4-D17CCB8A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98A9B0D-24ED-4DC7-9B24-AC5568C46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4011AC4-F9A2-4C3D-87B6-9B956490C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F7E6F29-A5C6-4F98-8BF9-4FE77B085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32456E2-9A9F-48B3-84D8-3A3454477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917DC52-0770-4117-BC31-C62015029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76200</xdr:rowOff>
    </xdr:from>
    <xdr:to>
      <xdr:col>44</xdr:col>
      <xdr:colOff>537210</xdr:colOff>
      <xdr:row>19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9423856-F099-40E7-9DF9-96C5EB4D4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48C6A38-6BCE-412E-951D-1008B5261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FB4EF2C-ACFA-4C01-B358-0A9F091FD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4466220-9708-44D4-B672-94CB062E2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304800</xdr:colOff>
      <xdr:row>6</xdr:row>
      <xdr:rowOff>152400</xdr:rowOff>
    </xdr:from>
    <xdr:to>
      <xdr:col>87</xdr:col>
      <xdr:colOff>24765</xdr:colOff>
      <xdr:row>16</xdr:row>
      <xdr:rowOff>53340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E4D2602-7D38-4CF1-B337-6CDCFD54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52617E3-134F-49F2-9ECC-232F83EC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425450</xdr:colOff>
      <xdr:row>7</xdr:row>
      <xdr:rowOff>3175</xdr:rowOff>
    </xdr:from>
    <xdr:to>
      <xdr:col>5</xdr:col>
      <xdr:colOff>241300</xdr:colOff>
      <xdr:row>21</xdr:row>
      <xdr:rowOff>22225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6A1F7CA-6F32-6FDD-8C1D-0276ED084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298450</xdr:colOff>
      <xdr:row>6</xdr:row>
      <xdr:rowOff>152400</xdr:rowOff>
    </xdr:from>
    <xdr:to>
      <xdr:col>21</xdr:col>
      <xdr:colOff>742950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F600072-DC24-0BF2-101E-A006C32A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355600</xdr:colOff>
      <xdr:row>7</xdr:row>
      <xdr:rowOff>66675</xdr:rowOff>
    </xdr:from>
    <xdr:to>
      <xdr:col>54</xdr:col>
      <xdr:colOff>117475</xdr:colOff>
      <xdr:row>16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AEC15C2-7493-6E2A-F35A-D301A88CC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203200</xdr:rowOff>
    </xdr:from>
    <xdr:to>
      <xdr:col>60</xdr:col>
      <xdr:colOff>400050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D1267B7-2A71-AE43-F991-6137B4ABD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949B33C-D680-295D-BAAB-2ADE7B7A2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95A6304-4247-BF47-3707-D6DB1559D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2295562-DC4D-822B-A40C-91CB0E559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05A2355-1255-6216-B147-2BBC273B4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9721155-6CA1-3B2D-1EFE-ED512977A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7F98621-20C7-6048-6C51-C54FD29F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4CD0A7E-1C08-E676-83FD-38ED83021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7650929-5058-1CD9-E372-057CE6193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07CCF8C-3F1A-B875-A035-0848ABF79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77C8DB0-46D4-B479-18A2-A5A970839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13C694B-8C24-F1F6-1F77-A8DA5BC93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DD49C14-B58A-6019-3C32-B9288989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4C954D0-3B77-6EE1-F2F0-53D88ECA5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2D80F1E-85E2-63B1-6D88-A1CFA9D75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0702F9-5D71-4798-A54E-DEE82C38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A74960-E6C6-4D97-9551-584882EBC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67CDD5A-FB0C-06C4-7062-C591E0CC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FE501AD-94FE-81C5-1640-E7307775F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3175</xdr:colOff>
      <xdr:row>9</xdr:row>
      <xdr:rowOff>53975</xdr:rowOff>
    </xdr:from>
    <xdr:to>
      <xdr:col>13</xdr:col>
      <xdr:colOff>1371600</xdr:colOff>
      <xdr:row>23</xdr:row>
      <xdr:rowOff>98425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751BCB6-D557-4D1B-2823-F738BDDD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520700</xdr:colOff>
      <xdr:row>8</xdr:row>
      <xdr:rowOff>149225</xdr:rowOff>
    </xdr:from>
    <xdr:to>
      <xdr:col>18</xdr:col>
      <xdr:colOff>307975</xdr:colOff>
      <xdr:row>23</xdr:row>
      <xdr:rowOff>12700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0A9C7A9-2446-3E2F-7D2A-DD16FE841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755650</xdr:colOff>
      <xdr:row>5</xdr:row>
      <xdr:rowOff>171450</xdr:rowOff>
    </xdr:from>
    <xdr:to>
      <xdr:col>26</xdr:col>
      <xdr:colOff>450850</xdr:colOff>
      <xdr:row>28</xdr:row>
      <xdr:rowOff>130175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370BCED-08F1-8A0B-354D-71AC75861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89747DB-3AF0-22FB-0E3D-F2EB2D1CF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8B2C9FA-1E85-C9EB-502E-A0874B77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C042883-5149-41A2-A47F-DF31F88D8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95683A3-C62D-472F-A876-4F645C34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D6E9234-D837-7E39-DFCE-7B8E6FCA1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0ED3C00-BF24-4855-16E1-4100C9A74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3AAC8FB-B335-E4D2-AE90-E94469ADC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1EBDC6C-FD41-1936-93BE-EBA72EDE5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3BB250A-FA0A-4926-9F84-BB4F6DB09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0EA081E-B949-445A-B326-D699E134F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017C176-7D57-C16B-EFE1-D3703772D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4492EAB-1FC3-AA1C-7873-01D952597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B05E28B-58D1-72E7-29A6-0EC480A33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798E8AD-03DF-4A93-B3EE-514901E6A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7A36808-2177-4256-B001-95BB97925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680078C-32F0-268B-9A5E-23EDA5A3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CE8E34B-7919-DE3D-BDCE-331641197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FB42C14-2A92-B60A-13BB-CDDB1FFC9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92450A0-5DC7-4AAD-76A1-EA8EA03B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F40D4A1-34BB-A325-C79D-8D82938CD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D28EB85-7399-55AF-EC57-5C8CB6785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B6FD6AD-0714-E5CF-5ECB-4A0F2D80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1DAFA49-1536-5617-F71B-CBE5341BA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BBA44BE-94BF-8DF3-A0FB-BC547107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B068DC8-B67A-9C00-1B01-48F5BBC2B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93DC930-1F45-6E1F-9D21-3531D5D89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FB40EFD-5A25-C4C5-3C0C-97FAA8247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93DD2D8-C261-F0D8-9AFA-A08F27308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2772638-8681-B3CC-6A1C-2957C6FC3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ED3FF61-00BA-1D3A-05A9-15C43403C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EF93E3B-A66C-0D65-21A0-6DE751C06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X7a0qeDuWp5yScyc3lvantO9+ebvhQzpDG+0U2xPnjKffbt/hxNGJ05ZenhbCXhxzbBfFlDBDCX4lKtXnRqq5g==" saltValue="1DFV03JdfjF8eYABSCetZ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3</v>
      </c>
      <c r="D5" s="14">
        <v>0</v>
      </c>
      <c r="E5" s="23">
        <v>1</v>
      </c>
    </row>
    <row r="6" spans="1:5" x14ac:dyDescent="0.25">
      <c r="A6" s="21" t="s">
        <v>1185</v>
      </c>
      <c r="B6" s="16"/>
      <c r="C6" s="14">
        <v>3</v>
      </c>
      <c r="D6" s="14">
        <v>1</v>
      </c>
      <c r="E6" s="23">
        <v>2</v>
      </c>
    </row>
    <row r="7" spans="1:5" x14ac:dyDescent="0.25">
      <c r="A7" s="21" t="s">
        <v>1186</v>
      </c>
      <c r="B7" s="16"/>
      <c r="C7" s="14">
        <v>0</v>
      </c>
      <c r="D7" s="14">
        <v>0</v>
      </c>
      <c r="E7" s="23">
        <v>0</v>
      </c>
    </row>
    <row r="8" spans="1:5" x14ac:dyDescent="0.25">
      <c r="A8" s="21" t="s">
        <v>1187</v>
      </c>
      <c r="B8" s="16"/>
      <c r="C8" s="14">
        <v>3</v>
      </c>
      <c r="D8" s="14">
        <v>1</v>
      </c>
      <c r="E8" s="23">
        <v>2</v>
      </c>
    </row>
    <row r="9" spans="1:5" x14ac:dyDescent="0.25">
      <c r="A9" s="21" t="s">
        <v>615</v>
      </c>
      <c r="B9" s="16"/>
      <c r="C9" s="14">
        <v>0</v>
      </c>
      <c r="D9" s="14">
        <v>0</v>
      </c>
      <c r="E9" s="23">
        <v>0</v>
      </c>
    </row>
    <row r="10" spans="1:5" x14ac:dyDescent="0.25">
      <c r="A10" s="21" t="s">
        <v>1188</v>
      </c>
      <c r="B10" s="16"/>
      <c r="C10" s="14">
        <v>0</v>
      </c>
      <c r="D10" s="14">
        <v>0</v>
      </c>
      <c r="E10" s="23">
        <v>0</v>
      </c>
    </row>
    <row r="11" spans="1:5" x14ac:dyDescent="0.25">
      <c r="A11" s="194" t="s">
        <v>956</v>
      </c>
      <c r="B11" s="195"/>
      <c r="C11" s="30">
        <v>9</v>
      </c>
      <c r="D11" s="30">
        <v>2</v>
      </c>
      <c r="E11" s="30">
        <v>5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0</v>
      </c>
    </row>
    <row r="15" spans="1:5" x14ac:dyDescent="0.25">
      <c r="A15" s="21" t="s">
        <v>1191</v>
      </c>
      <c r="B15" s="16"/>
      <c r="C15" s="23">
        <v>0</v>
      </c>
    </row>
    <row r="16" spans="1:5" x14ac:dyDescent="0.25">
      <c r="A16" s="21" t="s">
        <v>1192</v>
      </c>
      <c r="B16" s="16"/>
      <c r="C16" s="23">
        <v>0</v>
      </c>
    </row>
    <row r="17" spans="1:3" x14ac:dyDescent="0.25">
      <c r="A17" s="194" t="s">
        <v>956</v>
      </c>
      <c r="B17" s="195"/>
      <c r="C17" s="30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12</v>
      </c>
    </row>
    <row r="22" spans="1:3" x14ac:dyDescent="0.25">
      <c r="A22" s="21" t="s">
        <v>1185</v>
      </c>
      <c r="B22" s="16"/>
      <c r="C22" s="23">
        <v>3</v>
      </c>
    </row>
    <row r="23" spans="1:3" x14ac:dyDescent="0.25">
      <c r="A23" s="21" t="s">
        <v>1186</v>
      </c>
      <c r="B23" s="16"/>
      <c r="C23" s="23">
        <v>1</v>
      </c>
    </row>
    <row r="24" spans="1:3" x14ac:dyDescent="0.25">
      <c r="A24" s="21" t="s">
        <v>1187</v>
      </c>
      <c r="B24" s="16"/>
      <c r="C24" s="23">
        <v>8</v>
      </c>
    </row>
    <row r="25" spans="1:3" x14ac:dyDescent="0.25">
      <c r="A25" s="21" t="s">
        <v>615</v>
      </c>
      <c r="B25" s="16"/>
      <c r="C25" s="23">
        <v>10</v>
      </c>
    </row>
    <row r="26" spans="1:3" x14ac:dyDescent="0.25">
      <c r="A26" s="21" t="s">
        <v>1188</v>
      </c>
      <c r="B26" s="16"/>
      <c r="C26" s="23">
        <v>33</v>
      </c>
    </row>
    <row r="27" spans="1:3" x14ac:dyDescent="0.25">
      <c r="A27" s="194" t="s">
        <v>956</v>
      </c>
      <c r="B27" s="195"/>
      <c r="C27" s="30">
        <v>67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0</v>
      </c>
    </row>
    <row r="32" spans="1:3" x14ac:dyDescent="0.25">
      <c r="A32" s="21" t="s">
        <v>1029</v>
      </c>
      <c r="B32" s="16"/>
      <c r="C32" s="23">
        <v>0</v>
      </c>
    </row>
    <row r="33" spans="1:3" x14ac:dyDescent="0.25">
      <c r="A33" s="21" t="s">
        <v>1194</v>
      </c>
      <c r="B33" s="16"/>
      <c r="C33" s="23">
        <v>62</v>
      </c>
    </row>
    <row r="34" spans="1:3" x14ac:dyDescent="0.25">
      <c r="A34" s="21" t="s">
        <v>1127</v>
      </c>
      <c r="B34" s="16"/>
      <c r="C34" s="23">
        <v>0</v>
      </c>
    </row>
    <row r="35" spans="1:3" x14ac:dyDescent="0.25">
      <c r="A35" s="21" t="s">
        <v>1195</v>
      </c>
      <c r="B35" s="16"/>
      <c r="C35" s="23">
        <v>5</v>
      </c>
    </row>
    <row r="36" spans="1:3" x14ac:dyDescent="0.25">
      <c r="A36" s="21" t="s">
        <v>1031</v>
      </c>
      <c r="B36" s="16"/>
      <c r="C36" s="23">
        <v>0</v>
      </c>
    </row>
    <row r="37" spans="1:3" x14ac:dyDescent="0.25">
      <c r="A37" s="21" t="s">
        <v>1032</v>
      </c>
      <c r="B37" s="16"/>
      <c r="C37" s="23">
        <v>0</v>
      </c>
    </row>
    <row r="38" spans="1:3" x14ac:dyDescent="0.25">
      <c r="A38" s="21" t="s">
        <v>1090</v>
      </c>
      <c r="B38" s="16"/>
      <c r="C38" s="23">
        <v>0</v>
      </c>
    </row>
    <row r="39" spans="1:3" x14ac:dyDescent="0.25">
      <c r="A39" s="21" t="s">
        <v>1091</v>
      </c>
      <c r="B39" s="16"/>
      <c r="C39" s="23">
        <v>0</v>
      </c>
    </row>
    <row r="40" spans="1:3" x14ac:dyDescent="0.25">
      <c r="A40" s="194" t="s">
        <v>956</v>
      </c>
      <c r="B40" s="195"/>
      <c r="C40" s="30">
        <v>67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0</v>
      </c>
    </row>
    <row r="45" spans="1:3" x14ac:dyDescent="0.25">
      <c r="A45" s="21" t="s">
        <v>1185</v>
      </c>
      <c r="B45" s="16"/>
      <c r="C45" s="23">
        <v>0</v>
      </c>
    </row>
    <row r="46" spans="1:3" x14ac:dyDescent="0.25">
      <c r="A46" s="21" t="s">
        <v>1186</v>
      </c>
      <c r="B46" s="16"/>
      <c r="C46" s="23">
        <v>0</v>
      </c>
    </row>
    <row r="47" spans="1:3" x14ac:dyDescent="0.25">
      <c r="A47" s="21" t="s">
        <v>1187</v>
      </c>
      <c r="B47" s="16"/>
      <c r="C47" s="23">
        <v>1</v>
      </c>
    </row>
    <row r="48" spans="1:3" x14ac:dyDescent="0.25">
      <c r="A48" s="21" t="s">
        <v>615</v>
      </c>
      <c r="B48" s="16"/>
      <c r="C48" s="23">
        <v>0</v>
      </c>
    </row>
    <row r="49" spans="1:3" x14ac:dyDescent="0.25">
      <c r="A49" s="21" t="s">
        <v>1188</v>
      </c>
      <c r="B49" s="16"/>
      <c r="C49" s="23">
        <v>4</v>
      </c>
    </row>
    <row r="50" spans="1:3" x14ac:dyDescent="0.25">
      <c r="A50" s="194" t="s">
        <v>956</v>
      </c>
      <c r="B50" s="195"/>
      <c r="C50" s="30">
        <v>5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7" t="s">
        <v>1184</v>
      </c>
      <c r="B53" s="13" t="s">
        <v>81</v>
      </c>
      <c r="C53" s="23">
        <v>0</v>
      </c>
    </row>
    <row r="54" spans="1:3" x14ac:dyDescent="0.25">
      <c r="A54" s="179"/>
      <c r="B54" s="13" t="s">
        <v>82</v>
      </c>
      <c r="C54" s="23">
        <v>0</v>
      </c>
    </row>
    <row r="55" spans="1:3" x14ac:dyDescent="0.25">
      <c r="A55" s="177" t="s">
        <v>1185</v>
      </c>
      <c r="B55" s="13" t="s">
        <v>81</v>
      </c>
      <c r="C55" s="23">
        <v>0</v>
      </c>
    </row>
    <row r="56" spans="1:3" x14ac:dyDescent="0.25">
      <c r="A56" s="179"/>
      <c r="B56" s="13" t="s">
        <v>82</v>
      </c>
      <c r="C56" s="23">
        <v>0</v>
      </c>
    </row>
    <row r="57" spans="1:3" x14ac:dyDescent="0.25">
      <c r="A57" s="177" t="s">
        <v>1186</v>
      </c>
      <c r="B57" s="13" t="s">
        <v>81</v>
      </c>
      <c r="C57" s="23">
        <v>0</v>
      </c>
    </row>
    <row r="58" spans="1:3" x14ac:dyDescent="0.25">
      <c r="A58" s="179"/>
      <c r="B58" s="13" t="s">
        <v>82</v>
      </c>
      <c r="C58" s="23">
        <v>0</v>
      </c>
    </row>
    <row r="59" spans="1:3" x14ac:dyDescent="0.25">
      <c r="A59" s="177" t="s">
        <v>1187</v>
      </c>
      <c r="B59" s="13" t="s">
        <v>81</v>
      </c>
      <c r="C59" s="23">
        <v>0</v>
      </c>
    </row>
    <row r="60" spans="1:3" x14ac:dyDescent="0.25">
      <c r="A60" s="179"/>
      <c r="B60" s="13" t="s">
        <v>82</v>
      </c>
      <c r="C60" s="23">
        <v>0</v>
      </c>
    </row>
    <row r="61" spans="1:3" x14ac:dyDescent="0.25">
      <c r="A61" s="177" t="s">
        <v>615</v>
      </c>
      <c r="B61" s="13" t="s">
        <v>81</v>
      </c>
      <c r="C61" s="23">
        <v>0</v>
      </c>
    </row>
    <row r="62" spans="1:3" x14ac:dyDescent="0.25">
      <c r="A62" s="179"/>
      <c r="B62" s="13" t="s">
        <v>82</v>
      </c>
      <c r="C62" s="23">
        <v>0</v>
      </c>
    </row>
    <row r="63" spans="1:3" x14ac:dyDescent="0.25">
      <c r="A63" s="177" t="s">
        <v>1188</v>
      </c>
      <c r="B63" s="13" t="s">
        <v>81</v>
      </c>
      <c r="C63" s="23">
        <v>5</v>
      </c>
    </row>
    <row r="64" spans="1:3" x14ac:dyDescent="0.25">
      <c r="A64" s="179"/>
      <c r="B64" s="13" t="s">
        <v>82</v>
      </c>
      <c r="C64" s="23">
        <v>1</v>
      </c>
    </row>
    <row r="65" spans="1:3" x14ac:dyDescent="0.25">
      <c r="A65" s="194" t="s">
        <v>956</v>
      </c>
      <c r="B65" s="195"/>
      <c r="C65" s="30">
        <v>6</v>
      </c>
    </row>
    <row r="66" spans="1:3" x14ac:dyDescent="0.25">
      <c r="A66" s="6"/>
    </row>
  </sheetData>
  <sheetProtection algorithmName="SHA-512" hashValue="JPcKy2iWD2LZ6k4IzD5HFWNxrCzgmJrtUOGYnmdWtxoSWLMSG8rNL5tinDe1XnJQbRcfJ19mfHPLMpmE11PjDQ==" saltValue="ZGOaindeL7kGN4fStplMy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6" t="s">
        <v>1202</v>
      </c>
      <c r="B5" s="36" t="s">
        <v>1203</v>
      </c>
      <c r="C5" s="42">
        <v>7</v>
      </c>
      <c r="D5" s="42">
        <v>0</v>
      </c>
      <c r="E5" s="42">
        <v>2</v>
      </c>
      <c r="F5" s="37">
        <v>0</v>
      </c>
    </row>
    <row r="6" spans="1:6" x14ac:dyDescent="0.25">
      <c r="A6" s="188"/>
      <c r="B6" s="36" t="s">
        <v>1204</v>
      </c>
      <c r="C6" s="42">
        <v>2</v>
      </c>
      <c r="D6" s="42">
        <v>0</v>
      </c>
      <c r="E6" s="42">
        <v>0</v>
      </c>
      <c r="F6" s="37">
        <v>0</v>
      </c>
    </row>
    <row r="7" spans="1:6" x14ac:dyDescent="0.25">
      <c r="A7" s="35" t="s">
        <v>1205</v>
      </c>
      <c r="B7" s="36" t="s">
        <v>1206</v>
      </c>
      <c r="C7" s="17"/>
      <c r="D7" s="17"/>
      <c r="E7" s="17"/>
      <c r="F7" s="22"/>
    </row>
    <row r="8" spans="1:6" ht="22.5" x14ac:dyDescent="0.25">
      <c r="A8" s="186" t="s">
        <v>1207</v>
      </c>
      <c r="B8" s="36" t="s">
        <v>1208</v>
      </c>
      <c r="C8" s="42">
        <v>10</v>
      </c>
      <c r="D8" s="42">
        <v>3</v>
      </c>
      <c r="E8" s="42">
        <v>7</v>
      </c>
      <c r="F8" s="37">
        <v>0</v>
      </c>
    </row>
    <row r="9" spans="1:6" x14ac:dyDescent="0.25">
      <c r="A9" s="187"/>
      <c r="B9" s="36" t="s">
        <v>1209</v>
      </c>
      <c r="C9" s="17"/>
      <c r="D9" s="17"/>
      <c r="E9" s="17"/>
      <c r="F9" s="22"/>
    </row>
    <row r="10" spans="1:6" ht="22.5" x14ac:dyDescent="0.25">
      <c r="A10" s="188"/>
      <c r="B10" s="36" t="s">
        <v>1210</v>
      </c>
      <c r="C10" s="42">
        <v>20</v>
      </c>
      <c r="D10" s="42">
        <v>0</v>
      </c>
      <c r="E10" s="42">
        <v>12</v>
      </c>
      <c r="F10" s="37">
        <v>0</v>
      </c>
    </row>
    <row r="11" spans="1:6" ht="22.5" x14ac:dyDescent="0.25">
      <c r="A11" s="186" t="s">
        <v>1211</v>
      </c>
      <c r="B11" s="36" t="s">
        <v>1212</v>
      </c>
      <c r="C11" s="17"/>
      <c r="D11" s="17"/>
      <c r="E11" s="17"/>
      <c r="F11" s="22"/>
    </row>
    <row r="12" spans="1:6" x14ac:dyDescent="0.25">
      <c r="A12" s="187"/>
      <c r="B12" s="36" t="s">
        <v>1213</v>
      </c>
      <c r="C12" s="17"/>
      <c r="D12" s="17"/>
      <c r="E12" s="17"/>
      <c r="F12" s="22"/>
    </row>
    <row r="13" spans="1:6" ht="22.5" x14ac:dyDescent="0.25">
      <c r="A13" s="188"/>
      <c r="B13" s="36" t="s">
        <v>1214</v>
      </c>
      <c r="C13" s="42">
        <v>1</v>
      </c>
      <c r="D13" s="42">
        <v>1</v>
      </c>
      <c r="E13" s="42">
        <v>1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11</v>
      </c>
      <c r="D14" s="42">
        <v>0</v>
      </c>
      <c r="E14" s="42">
        <v>0</v>
      </c>
      <c r="F14" s="37">
        <v>0</v>
      </c>
    </row>
    <row r="15" spans="1:6" x14ac:dyDescent="0.25">
      <c r="A15" s="186" t="s">
        <v>1217</v>
      </c>
      <c r="B15" s="36" t="s">
        <v>1218</v>
      </c>
      <c r="C15" s="42">
        <v>998</v>
      </c>
      <c r="D15" s="42">
        <v>5</v>
      </c>
      <c r="E15" s="42">
        <v>64</v>
      </c>
      <c r="F15" s="37">
        <v>0</v>
      </c>
    </row>
    <row r="16" spans="1:6" x14ac:dyDescent="0.25">
      <c r="A16" s="187"/>
      <c r="B16" s="36" t="s">
        <v>1219</v>
      </c>
      <c r="C16" s="17"/>
      <c r="D16" s="17"/>
      <c r="E16" s="17"/>
      <c r="F16" s="22"/>
    </row>
    <row r="17" spans="1:6" x14ac:dyDescent="0.25">
      <c r="A17" s="187"/>
      <c r="B17" s="36" t="s">
        <v>1220</v>
      </c>
      <c r="C17" s="17"/>
      <c r="D17" s="17"/>
      <c r="E17" s="17"/>
      <c r="F17" s="22"/>
    </row>
    <row r="18" spans="1:6" x14ac:dyDescent="0.25">
      <c r="A18" s="187"/>
      <c r="B18" s="36" t="s">
        <v>1221</v>
      </c>
      <c r="C18" s="17"/>
      <c r="D18" s="17"/>
      <c r="E18" s="17"/>
      <c r="F18" s="22"/>
    </row>
    <row r="19" spans="1:6" ht="22.5" x14ac:dyDescent="0.25">
      <c r="A19" s="188"/>
      <c r="B19" s="36" t="s">
        <v>1222</v>
      </c>
      <c r="C19" s="17"/>
      <c r="D19" s="17"/>
      <c r="E19" s="17"/>
      <c r="F19" s="22"/>
    </row>
    <row r="20" spans="1:6" x14ac:dyDescent="0.25">
      <c r="A20" s="35" t="s">
        <v>1223</v>
      </c>
      <c r="B20" s="36" t="s">
        <v>1224</v>
      </c>
      <c r="C20" s="42">
        <v>0</v>
      </c>
      <c r="D20" s="42">
        <v>0</v>
      </c>
      <c r="E20" s="42">
        <v>2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1</v>
      </c>
    </row>
    <row r="22" spans="1:6" x14ac:dyDescent="0.25">
      <c r="A22" s="184" t="s">
        <v>956</v>
      </c>
      <c r="B22" s="185"/>
      <c r="C22" s="43">
        <v>1049</v>
      </c>
      <c r="D22" s="43">
        <v>9</v>
      </c>
      <c r="E22" s="43">
        <v>88</v>
      </c>
      <c r="F22" s="43">
        <v>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</v>
      </c>
    </row>
    <row r="26" spans="1:6" x14ac:dyDescent="0.25">
      <c r="A26" s="40" t="s">
        <v>114</v>
      </c>
      <c r="B26" s="16"/>
      <c r="C26" s="22"/>
    </row>
    <row r="27" spans="1:6" x14ac:dyDescent="0.25">
      <c r="A27" s="40" t="s">
        <v>1060</v>
      </c>
      <c r="B27" s="16"/>
      <c r="C27" s="22"/>
    </row>
    <row r="28" spans="1:6" x14ac:dyDescent="0.25">
      <c r="A28" s="184" t="s">
        <v>956</v>
      </c>
      <c r="B28" s="185"/>
      <c r="C28" s="43">
        <v>1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11</v>
      </c>
    </row>
    <row r="33" spans="1:3" x14ac:dyDescent="0.25">
      <c r="A33" s="40" t="s">
        <v>1229</v>
      </c>
      <c r="B33" s="16"/>
      <c r="C33" s="37">
        <v>40</v>
      </c>
    </row>
    <row r="34" spans="1:3" x14ac:dyDescent="0.25">
      <c r="A34" s="40" t="s">
        <v>82</v>
      </c>
      <c r="B34" s="16"/>
      <c r="C34" s="37">
        <v>42</v>
      </c>
    </row>
    <row r="35" spans="1:3" x14ac:dyDescent="0.25">
      <c r="A35" s="184" t="s">
        <v>956</v>
      </c>
      <c r="B35" s="185"/>
      <c r="C35" s="43">
        <v>93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108</v>
      </c>
    </row>
    <row r="40" spans="1:3" x14ac:dyDescent="0.25">
      <c r="A40" s="40" t="s">
        <v>1232</v>
      </c>
      <c r="B40" s="16"/>
      <c r="C40" s="37">
        <v>93</v>
      </c>
    </row>
    <row r="41" spans="1:3" x14ac:dyDescent="0.25">
      <c r="A41" s="184" t="s">
        <v>956</v>
      </c>
      <c r="B41" s="185"/>
      <c r="C41" s="43">
        <v>201</v>
      </c>
    </row>
    <row r="42" spans="1:3" x14ac:dyDescent="0.25">
      <c r="A42" s="6"/>
    </row>
  </sheetData>
  <sheetProtection algorithmName="SHA-512" hashValue="JueVdExBWYU6QZXzGIsN12v5zLSIJncxjOTd/3lgZuC0R/iIIuMiNklGU8jDHKOf7dNALijz2cLa/URTNv+YcQ==" saltValue="Cwt3XVcuPQeOxwuXotaXH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1235</v>
      </c>
      <c r="B5" s="13" t="s">
        <v>1236</v>
      </c>
      <c r="C5" s="14">
        <v>517</v>
      </c>
      <c r="D5" s="14">
        <v>589</v>
      </c>
      <c r="E5" s="15">
        <v>-0.122241086587436</v>
      </c>
    </row>
    <row r="6" spans="1:5" x14ac:dyDescent="0.25">
      <c r="A6" s="172"/>
      <c r="B6" s="13" t="s">
        <v>1237</v>
      </c>
      <c r="C6" s="14">
        <v>35</v>
      </c>
      <c r="D6" s="14">
        <v>66</v>
      </c>
      <c r="E6" s="15">
        <v>-0.46969696969697</v>
      </c>
    </row>
    <row r="7" spans="1:5" x14ac:dyDescent="0.25">
      <c r="A7" s="173"/>
      <c r="B7" s="13" t="s">
        <v>1238</v>
      </c>
      <c r="C7" s="14">
        <v>68</v>
      </c>
      <c r="D7" s="14">
        <v>49</v>
      </c>
      <c r="E7" s="15">
        <v>0.38775510204081598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1" t="s">
        <v>1240</v>
      </c>
      <c r="B11" s="13" t="s">
        <v>1241</v>
      </c>
      <c r="C11" s="14">
        <v>20</v>
      </c>
      <c r="D11" s="14">
        <v>0</v>
      </c>
      <c r="E11" s="15">
        <v>20</v>
      </c>
    </row>
    <row r="12" spans="1:5" x14ac:dyDescent="0.25">
      <c r="A12" s="172"/>
      <c r="B12" s="13" t="s">
        <v>1242</v>
      </c>
      <c r="C12" s="14">
        <v>10</v>
      </c>
      <c r="D12" s="14">
        <v>67</v>
      </c>
      <c r="E12" s="15">
        <v>-0.85074626865671599</v>
      </c>
    </row>
    <row r="13" spans="1:5" x14ac:dyDescent="0.25">
      <c r="A13" s="172"/>
      <c r="B13" s="13" t="s">
        <v>1243</v>
      </c>
      <c r="C13" s="14">
        <v>52</v>
      </c>
      <c r="D13" s="14">
        <v>84</v>
      </c>
      <c r="E13" s="15">
        <v>-0.38095238095238099</v>
      </c>
    </row>
    <row r="14" spans="1:5" x14ac:dyDescent="0.25">
      <c r="A14" s="172"/>
      <c r="B14" s="13" t="s">
        <v>1244</v>
      </c>
      <c r="C14" s="14">
        <v>43</v>
      </c>
      <c r="D14" s="14">
        <v>151</v>
      </c>
      <c r="E14" s="15">
        <v>-0.71523178807946997</v>
      </c>
    </row>
    <row r="15" spans="1:5" x14ac:dyDescent="0.25">
      <c r="A15" s="172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2"/>
      <c r="B16" s="13" t="s">
        <v>1246</v>
      </c>
      <c r="C16" s="14">
        <v>2</v>
      </c>
      <c r="D16" s="14">
        <v>12</v>
      </c>
      <c r="E16" s="15">
        <v>-0.83333333333333304</v>
      </c>
    </row>
    <row r="17" spans="1:5" x14ac:dyDescent="0.25">
      <c r="A17" s="172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2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3"/>
      <c r="B19" s="13" t="s">
        <v>1249</v>
      </c>
      <c r="C19" s="14">
        <v>1</v>
      </c>
      <c r="D19" s="14">
        <v>0</v>
      </c>
      <c r="E19" s="15">
        <v>1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2"/>
      <c r="B24" s="13" t="s">
        <v>1253</v>
      </c>
      <c r="C24" s="14">
        <v>12</v>
      </c>
      <c r="D24" s="14">
        <v>0</v>
      </c>
      <c r="E24" s="15">
        <v>12</v>
      </c>
    </row>
    <row r="25" spans="1:5" x14ac:dyDescent="0.25">
      <c r="A25" s="172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3"/>
      <c r="B26" s="13" t="s">
        <v>1254</v>
      </c>
      <c r="C26" s="14">
        <v>1</v>
      </c>
      <c r="D26" s="14">
        <v>0</v>
      </c>
      <c r="E26" s="15">
        <v>1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1" t="s">
        <v>1256</v>
      </c>
      <c r="B30" s="13" t="s">
        <v>1257</v>
      </c>
      <c r="C30" s="14">
        <v>16</v>
      </c>
      <c r="D30" s="14">
        <v>0</v>
      </c>
      <c r="E30" s="15">
        <v>16</v>
      </c>
    </row>
    <row r="31" spans="1:5" x14ac:dyDescent="0.25">
      <c r="A31" s="172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ptXep4XoXjWWGpesPcjzaiYpRkv+mvk2qwViCeL3OU6LQIvDxB22v9MdBF3t/9eO00aMj+51MdB8a/DFH2QVAw==" saltValue="i+tgMizSrx0SzHQpOtDre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2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2"/>
      <c r="B7" s="13" t="s">
        <v>1265</v>
      </c>
      <c r="C7" s="14">
        <v>5</v>
      </c>
      <c r="D7" s="14">
        <v>7</v>
      </c>
      <c r="E7" s="15">
        <v>-0.28571428571428598</v>
      </c>
    </row>
    <row r="8" spans="1:5" x14ac:dyDescent="0.25">
      <c r="A8" s="172"/>
      <c r="B8" s="13" t="s">
        <v>1266</v>
      </c>
      <c r="C8" s="14">
        <v>73</v>
      </c>
      <c r="D8" s="14">
        <v>41</v>
      </c>
      <c r="E8" s="15">
        <v>0.78048780487804903</v>
      </c>
    </row>
    <row r="9" spans="1:5" x14ac:dyDescent="0.25">
      <c r="A9" s="172"/>
      <c r="B9" s="13" t="s">
        <v>1267</v>
      </c>
      <c r="C9" s="14">
        <v>11</v>
      </c>
      <c r="D9" s="14">
        <v>1</v>
      </c>
      <c r="E9" s="15">
        <v>10</v>
      </c>
    </row>
    <row r="10" spans="1:5" x14ac:dyDescent="0.25">
      <c r="A10" s="172"/>
      <c r="B10" s="13" t="s">
        <v>1268</v>
      </c>
      <c r="C10" s="14">
        <v>2</v>
      </c>
      <c r="D10" s="14">
        <v>1</v>
      </c>
      <c r="E10" s="15">
        <v>1</v>
      </c>
    </row>
    <row r="11" spans="1:5" x14ac:dyDescent="0.25">
      <c r="A11" s="172"/>
      <c r="B11" s="13" t="s">
        <v>1269</v>
      </c>
      <c r="C11" s="14">
        <v>88</v>
      </c>
      <c r="D11" s="14">
        <v>82</v>
      </c>
      <c r="E11" s="15">
        <v>7.3170731707317097E-2</v>
      </c>
    </row>
    <row r="12" spans="1:5" x14ac:dyDescent="0.25">
      <c r="A12" s="172"/>
      <c r="B12" s="13" t="s">
        <v>1270</v>
      </c>
      <c r="C12" s="14">
        <v>6</v>
      </c>
      <c r="D12" s="14">
        <v>4</v>
      </c>
      <c r="E12" s="15">
        <v>0.5</v>
      </c>
    </row>
    <row r="13" spans="1:5" x14ac:dyDescent="0.25">
      <c r="A13" s="172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25">
      <c r="A14" s="172"/>
      <c r="B14" s="13" t="s">
        <v>1272</v>
      </c>
      <c r="C14" s="14">
        <v>10</v>
      </c>
      <c r="D14" s="14">
        <v>1</v>
      </c>
      <c r="E14" s="15">
        <v>9</v>
      </c>
    </row>
    <row r="15" spans="1:5" x14ac:dyDescent="0.25">
      <c r="A15" s="172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111</v>
      </c>
      <c r="C16" s="14">
        <v>100</v>
      </c>
      <c r="D16" s="14">
        <v>70</v>
      </c>
      <c r="E16" s="15">
        <v>0.42857142857142799</v>
      </c>
    </row>
    <row r="17" spans="1:1" x14ac:dyDescent="0.25">
      <c r="A17" s="6"/>
    </row>
  </sheetData>
  <sheetProtection algorithmName="SHA-512" hashValue="vnjX2wcvAXUdaat0MIeE2UZT6nAIyyzt0vBXU7frpbaPFPcKi4+t3qGq+4QkVD80k07sUoUtRoLcP5tLCI+oTg==" saltValue="//zacfVEncr7ZGTm8ffoe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14</v>
      </c>
      <c r="D5" s="42">
        <v>0</v>
      </c>
      <c r="E5" s="48">
        <v>0</v>
      </c>
    </row>
    <row r="6" spans="1:5" x14ac:dyDescent="0.25">
      <c r="A6" s="35" t="s">
        <v>1278</v>
      </c>
      <c r="B6" s="41" t="s">
        <v>1279</v>
      </c>
      <c r="C6" s="42">
        <v>150</v>
      </c>
      <c r="D6" s="42">
        <v>113</v>
      </c>
      <c r="E6" s="48">
        <v>0.32743362831858402</v>
      </c>
    </row>
    <row r="7" spans="1:5" ht="22.5" x14ac:dyDescent="0.25">
      <c r="A7" s="35" t="s">
        <v>1280</v>
      </c>
      <c r="B7" s="41" t="s">
        <v>1281</v>
      </c>
      <c r="C7" s="42">
        <v>0</v>
      </c>
      <c r="D7" s="17"/>
      <c r="E7" s="48">
        <v>0</v>
      </c>
    </row>
    <row r="8" spans="1:5" ht="22.5" x14ac:dyDescent="0.25">
      <c r="A8" s="35" t="s">
        <v>1282</v>
      </c>
      <c r="B8" s="41" t="s">
        <v>1283</v>
      </c>
      <c r="C8" s="42">
        <v>1</v>
      </c>
      <c r="D8" s="42">
        <v>26</v>
      </c>
      <c r="E8" s="48">
        <v>-0.96153846153846101</v>
      </c>
    </row>
    <row r="9" spans="1:5" ht="22.5" x14ac:dyDescent="0.25">
      <c r="A9" s="35" t="s">
        <v>1284</v>
      </c>
      <c r="B9" s="41" t="s">
        <v>1285</v>
      </c>
      <c r="C9" s="42">
        <v>0</v>
      </c>
      <c r="D9" s="17"/>
      <c r="E9" s="48">
        <v>0</v>
      </c>
    </row>
    <row r="10" spans="1:5" ht="22.5" x14ac:dyDescent="0.25">
      <c r="A10" s="35" t="s">
        <v>1286</v>
      </c>
      <c r="B10" s="41" t="s">
        <v>1287</v>
      </c>
      <c r="C10" s="42">
        <v>1</v>
      </c>
      <c r="D10" s="42">
        <v>27</v>
      </c>
      <c r="E10" s="48">
        <v>-0.96296296296296302</v>
      </c>
    </row>
    <row r="11" spans="1:5" ht="22.5" x14ac:dyDescent="0.25">
      <c r="A11" s="35" t="s">
        <v>1288</v>
      </c>
      <c r="B11" s="16"/>
      <c r="C11" s="42">
        <v>8</v>
      </c>
      <c r="D11" s="42">
        <v>4</v>
      </c>
      <c r="E11" s="48">
        <v>1</v>
      </c>
    </row>
    <row r="12" spans="1:5" x14ac:dyDescent="0.25">
      <c r="A12" s="35" t="s">
        <v>1289</v>
      </c>
      <c r="B12" s="16"/>
      <c r="C12" s="42">
        <v>423</v>
      </c>
      <c r="D12" s="42">
        <v>343</v>
      </c>
      <c r="E12" s="48">
        <v>0.233236151603499</v>
      </c>
    </row>
    <row r="13" spans="1:5" x14ac:dyDescent="0.25">
      <c r="A13" s="186" t="s">
        <v>1290</v>
      </c>
      <c r="B13" s="41" t="s">
        <v>1291</v>
      </c>
      <c r="C13" s="42">
        <v>8</v>
      </c>
      <c r="D13" s="17"/>
      <c r="E13" s="48">
        <v>0</v>
      </c>
    </row>
    <row r="14" spans="1:5" x14ac:dyDescent="0.25">
      <c r="A14" s="188"/>
      <c r="B14" s="41" t="s">
        <v>1292</v>
      </c>
      <c r="C14" s="42">
        <v>32</v>
      </c>
      <c r="D14" s="42">
        <v>2</v>
      </c>
      <c r="E14" s="48">
        <v>15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1294</v>
      </c>
      <c r="B17" s="41" t="s">
        <v>1295</v>
      </c>
      <c r="C17" s="17"/>
      <c r="D17" s="17"/>
      <c r="E17" s="22"/>
    </row>
    <row r="18" spans="1:5" x14ac:dyDescent="0.25">
      <c r="A18" s="190"/>
      <c r="B18" s="41" t="s">
        <v>1296</v>
      </c>
      <c r="C18" s="42">
        <v>172</v>
      </c>
      <c r="D18" s="42">
        <v>342</v>
      </c>
      <c r="E18" s="37">
        <v>14</v>
      </c>
    </row>
    <row r="19" spans="1:5" x14ac:dyDescent="0.25">
      <c r="A19" s="190"/>
      <c r="B19" s="41" t="s">
        <v>1297</v>
      </c>
      <c r="C19" s="17"/>
      <c r="D19" s="17"/>
      <c r="E19" s="22"/>
    </row>
    <row r="20" spans="1:5" x14ac:dyDescent="0.25">
      <c r="A20" s="190"/>
      <c r="B20" s="41" t="s">
        <v>1298</v>
      </c>
      <c r="C20" s="17"/>
      <c r="D20" s="17"/>
      <c r="E20" s="22"/>
    </row>
    <row r="21" spans="1:5" x14ac:dyDescent="0.25">
      <c r="A21" s="190"/>
      <c r="B21" s="41" t="s">
        <v>1299</v>
      </c>
      <c r="C21" s="17"/>
      <c r="D21" s="17"/>
      <c r="E21" s="22"/>
    </row>
    <row r="22" spans="1:5" x14ac:dyDescent="0.25">
      <c r="A22" s="190"/>
      <c r="B22" s="41" t="s">
        <v>980</v>
      </c>
      <c r="C22" s="42">
        <v>539</v>
      </c>
      <c r="D22" s="42">
        <v>548</v>
      </c>
      <c r="E22" s="37">
        <v>0</v>
      </c>
    </row>
    <row r="23" spans="1:5" x14ac:dyDescent="0.25">
      <c r="A23" s="190"/>
      <c r="B23" s="41" t="s">
        <v>1300</v>
      </c>
      <c r="C23" s="42">
        <v>25</v>
      </c>
      <c r="D23" s="42">
        <v>11</v>
      </c>
      <c r="E23" s="37">
        <v>14</v>
      </c>
    </row>
    <row r="24" spans="1:5" x14ac:dyDescent="0.25">
      <c r="A24" s="190"/>
      <c r="B24" s="41" t="s">
        <v>1301</v>
      </c>
      <c r="C24" s="17"/>
      <c r="D24" s="17"/>
      <c r="E24" s="22"/>
    </row>
    <row r="25" spans="1:5" x14ac:dyDescent="0.25">
      <c r="A25" s="190"/>
      <c r="B25" s="41" t="s">
        <v>1302</v>
      </c>
      <c r="C25" s="42">
        <v>12</v>
      </c>
      <c r="D25" s="42">
        <v>10</v>
      </c>
      <c r="E25" s="37">
        <v>2</v>
      </c>
    </row>
    <row r="26" spans="1:5" x14ac:dyDescent="0.25">
      <c r="A26" s="190"/>
      <c r="B26" s="41" t="s">
        <v>1303</v>
      </c>
      <c r="C26" s="42">
        <v>0</v>
      </c>
      <c r="D26" s="42">
        <v>2</v>
      </c>
      <c r="E26" s="37">
        <v>0</v>
      </c>
    </row>
    <row r="27" spans="1:5" x14ac:dyDescent="0.25">
      <c r="A27" s="190"/>
      <c r="B27" s="41" t="s">
        <v>1304</v>
      </c>
      <c r="C27" s="42">
        <v>37</v>
      </c>
      <c r="D27" s="42">
        <v>13</v>
      </c>
      <c r="E27" s="37">
        <v>22</v>
      </c>
    </row>
    <row r="28" spans="1:5" x14ac:dyDescent="0.25">
      <c r="A28" s="190"/>
      <c r="B28" s="41" t="s">
        <v>1305</v>
      </c>
      <c r="C28" s="42">
        <v>369</v>
      </c>
      <c r="D28" s="42">
        <v>782</v>
      </c>
      <c r="E28" s="37">
        <v>5</v>
      </c>
    </row>
    <row r="29" spans="1:5" x14ac:dyDescent="0.25">
      <c r="A29" s="190"/>
      <c r="B29" s="41" t="s">
        <v>1306</v>
      </c>
      <c r="C29" s="42">
        <v>217</v>
      </c>
      <c r="D29" s="42">
        <v>108</v>
      </c>
      <c r="E29" s="37">
        <v>153</v>
      </c>
    </row>
    <row r="30" spans="1:5" x14ac:dyDescent="0.25">
      <c r="A30" s="191"/>
      <c r="B30" s="41" t="s">
        <v>1307</v>
      </c>
      <c r="C30" s="17"/>
      <c r="D30" s="17"/>
      <c r="E30" s="22"/>
    </row>
    <row r="31" spans="1:5" x14ac:dyDescent="0.25">
      <c r="A31" s="6"/>
    </row>
  </sheetData>
  <sheetProtection algorithmName="SHA-512" hashValue="unFngUjZxhJF6Dr5BTAFuJcKlTE0IgNTYbMgQf7fDHQKfnjwGNwZ081FrbBMRkvUCODqX0dOI2y77DlFKHsZeA==" saltValue="+Nvu0PDKTxkz0CKRtelsd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28D5-EB31-4CDF-A6E0-FBA111610F03}">
  <dimension ref="A1:CO66"/>
  <sheetViews>
    <sheetView showGridLines="0" workbookViewId="0">
      <selection activeCell="D32" sqref="D32"/>
    </sheetView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1.25" x14ac:dyDescent="0.25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15592</v>
      </c>
      <c r="D7" s="120">
        <f>SUM(DatosGenerales!C15:C19)</f>
        <v>3048</v>
      </c>
      <c r="E7" s="119">
        <f>SUM(DatosGenerales!C12:C14)</f>
        <v>11315</v>
      </c>
      <c r="I7" s="121">
        <f>DatosGenerales!C31</f>
        <v>1582</v>
      </c>
      <c r="J7" s="120">
        <f>DatosGenerales!C32</f>
        <v>275</v>
      </c>
      <c r="K7" s="119">
        <f>SUM(DatosGenerales!C33:C34)</f>
        <v>36</v>
      </c>
      <c r="L7" s="120">
        <f>DatosGenerales!C36</f>
        <v>897</v>
      </c>
      <c r="M7" s="119">
        <f>DatosGenerales!C95</f>
        <v>568</v>
      </c>
      <c r="N7" s="122">
        <f>L7-M7</f>
        <v>329</v>
      </c>
      <c r="O7" s="122"/>
      <c r="Q7" s="121">
        <f>DatosGenerales!C36</f>
        <v>897</v>
      </c>
      <c r="R7" s="120">
        <f>DatosGenerales!C49</f>
        <v>989</v>
      </c>
      <c r="S7" s="120">
        <f>DatosGenerales!C50</f>
        <v>45</v>
      </c>
      <c r="T7" s="120">
        <f>DatosGenerales!C62</f>
        <v>19</v>
      </c>
      <c r="U7" s="120">
        <f>DatosGenerales!C78</f>
        <v>2</v>
      </c>
      <c r="V7" s="123">
        <f>SUM(Q7:U7)</f>
        <v>1952</v>
      </c>
      <c r="Z7" s="121">
        <f>SUM(DatosGenerales!C106,DatosGenerales!C107,DatosGenerales!C109)</f>
        <v>712</v>
      </c>
      <c r="AA7" s="120">
        <f>SUM(DatosGenerales!C108,DatosGenerales!C110)</f>
        <v>603</v>
      </c>
      <c r="AB7" s="120">
        <f>DatosGenerales!C106</f>
        <v>702</v>
      </c>
      <c r="AC7" s="123">
        <f>DatosGenerales!C107</f>
        <v>1</v>
      </c>
      <c r="AH7" s="121">
        <f>SUM(DatosGenerales!C115,DatosGenerales!C116,DatosGenerales!C118)</f>
        <v>34</v>
      </c>
      <c r="AI7" s="120">
        <f>SUM(DatosGenerales!C117,DatosGenerales!C119)</f>
        <v>39</v>
      </c>
      <c r="AJ7" s="120">
        <f>DatosGenerales!C115</f>
        <v>34</v>
      </c>
      <c r="AK7" s="123">
        <f>DatosGenerales!C116</f>
        <v>0</v>
      </c>
      <c r="AP7" s="121">
        <f>SUM(DatosGenerales!C135:C136)</f>
        <v>110</v>
      </c>
      <c r="AQ7" s="120">
        <f>SUM(DatosGenerales!C137:C138)</f>
        <v>0</v>
      </c>
      <c r="AR7" s="123">
        <f>SUM(DatosGenerales!C139:C140)</f>
        <v>0</v>
      </c>
      <c r="AV7" s="121">
        <f>DatosGenerales!C145</f>
        <v>0</v>
      </c>
      <c r="AW7" s="120">
        <f>DatosGenerales!C146</f>
        <v>24</v>
      </c>
      <c r="AX7" s="120">
        <f>DatosGenerales!C147</f>
        <v>8</v>
      </c>
      <c r="AY7" s="120">
        <f>DatosGenerales!C148</f>
        <v>14</v>
      </c>
      <c r="AZ7" s="120">
        <f>DatosGenerales!C149</f>
        <v>32</v>
      </c>
      <c r="BA7" s="123">
        <f>DatosGenerales!C150</f>
        <v>1</v>
      </c>
      <c r="BE7" s="121">
        <f>DatosGenerales!C151</f>
        <v>28</v>
      </c>
      <c r="BF7" s="120">
        <f>DatosGenerales!C152</f>
        <v>51</v>
      </c>
      <c r="BG7" s="123">
        <f>DatosGenerales!C154</f>
        <v>20</v>
      </c>
      <c r="BK7" s="121">
        <f>SUM(DatosGenerales!C297:C311)</f>
        <v>1678</v>
      </c>
      <c r="BL7" s="120">
        <f>SUM(DatosGenerales!C294:C296)</f>
        <v>17</v>
      </c>
      <c r="BM7" s="120">
        <f>SUM(DatosGenerales!C312:C344)</f>
        <v>540</v>
      </c>
      <c r="BN7" s="120">
        <f>SUM(DatosGenerales!C289)</f>
        <v>12</v>
      </c>
      <c r="BO7" s="120">
        <f>SUM(DatosGenerales!C356:C364)</f>
        <v>86</v>
      </c>
      <c r="BP7" s="120">
        <f>SUM(DatosGenerales!C286:C288)</f>
        <v>4</v>
      </c>
      <c r="BQ7" s="120">
        <f>SUM(DatosGenerales!C345:C355)</f>
        <v>1</v>
      </c>
      <c r="BR7" s="120">
        <f>SUM(DatosGenerales!C290:C292)</f>
        <v>22</v>
      </c>
      <c r="BS7" s="123">
        <f>SUM(DatosGenerales!C283:C285)</f>
        <v>227</v>
      </c>
      <c r="BT7" s="123">
        <f>SUM(DatosGenerales!C293)</f>
        <v>0</v>
      </c>
      <c r="BU7" s="123">
        <f>SUM(DatosGenerales!C365:C377)</f>
        <v>273</v>
      </c>
      <c r="BY7" s="121">
        <f>DatosGenerales!C246</f>
        <v>1</v>
      </c>
      <c r="BZ7" s="120">
        <f>DatosGenerales!C247</f>
        <v>85</v>
      </c>
      <c r="CA7" s="123">
        <f>DatosGenerales!C248</f>
        <v>40</v>
      </c>
      <c r="CF7" s="121">
        <f>DatosDiscapacidad!C5</f>
        <v>14</v>
      </c>
      <c r="CG7" s="123">
        <f>DatosDiscapacidad!C11</f>
        <v>8</v>
      </c>
      <c r="CM7" s="121">
        <f>DatosGenerales!C40</f>
        <v>2772</v>
      </c>
      <c r="CN7" s="123">
        <f>DatosGenerales!C41</f>
        <v>1429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360</v>
      </c>
      <c r="BL53" s="131">
        <f>SUM(DatosGenerales!C311,DatosGenerales!C300,DatosGenerales!C309)</f>
        <v>432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15</v>
      </c>
      <c r="BL66" s="131">
        <f>SUM(DatosGenerales!C299:C300)</f>
        <v>464</v>
      </c>
      <c r="BM66" s="131">
        <f>SUM(DatosGenerales!C308:C309)</f>
        <v>313</v>
      </c>
      <c r="BN66" s="131"/>
      <c r="BO66" s="118"/>
      <c r="BP66" s="118"/>
      <c r="BQ66" s="118"/>
      <c r="BR66" s="118"/>
      <c r="BS66" s="118"/>
    </row>
  </sheetData>
  <sheetProtection algorithmName="SHA-512" hashValue="qUuGaWE5yd15CgpURy1i+QBI4vVPfAdHPPLgOcYwopzd97vlH0xJmXerL+HBwVP8mfxPld2rTCLtoL8Vlq3jvg==" saltValue="RhVunm6mTi+JQcNH9CHv7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77DA-C8CA-4733-9FEB-254EF67DBC07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YfAq9EG8dGZOEsXfjoXSJBM6/RX49SEHBuZyxS5W6DUcxO290IhnxZiHmgaHwgD350y7wdqp3pI4YUsyNjbH+Q==" saltValue="a+iyFjYt/2yP186cW7yW2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BD15-11D0-467E-9D73-304A7D8AD84D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50</v>
      </c>
    </row>
    <row r="8" spans="1:50" s="118" customFormat="1" ht="14.85" customHeight="1" x14ac:dyDescent="0.25">
      <c r="C8" s="204"/>
      <c r="D8" s="120">
        <f>DatosMenores!C56</f>
        <v>753</v>
      </c>
      <c r="E8" s="120">
        <f>DatosMenores!C57</f>
        <v>22</v>
      </c>
      <c r="F8" s="120">
        <f>DatosMenores!C58</f>
        <v>50</v>
      </c>
      <c r="G8" s="120">
        <f>DatosMenores!C59</f>
        <v>182</v>
      </c>
      <c r="H8" s="119">
        <f>DatosMenores!C60</f>
        <v>19</v>
      </c>
      <c r="I8" s="99"/>
      <c r="L8" s="119">
        <f>DatosMenores!C48</f>
        <v>8</v>
      </c>
      <c r="M8" s="120">
        <f>DatosMenores!C49</f>
        <v>53</v>
      </c>
      <c r="N8" s="120">
        <f>DatosMenores!C50</f>
        <v>145</v>
      </c>
      <c r="O8" s="120">
        <f>DatosMenores!C51</f>
        <v>14</v>
      </c>
      <c r="P8" s="119">
        <f>DatosMenores!C52</f>
        <v>0</v>
      </c>
      <c r="S8" s="119">
        <f>DatosMenores!C28</f>
        <v>197</v>
      </c>
      <c r="T8" s="120">
        <f>SUM(DatosMenores!C29:C32)</f>
        <v>30</v>
      </c>
      <c r="U8" s="120">
        <f>DatosMenores!C33</f>
        <v>18</v>
      </c>
      <c r="V8" s="120">
        <f>DatosMenores!C34</f>
        <v>96</v>
      </c>
      <c r="W8" s="120">
        <f>DatosMenores!C35</f>
        <v>38</v>
      </c>
      <c r="X8" s="120">
        <f>DatosMenores!C36</f>
        <v>0</v>
      </c>
      <c r="Y8" s="120">
        <f>DatosMenores!C38</f>
        <v>12</v>
      </c>
      <c r="Z8" s="120">
        <f>DatosMenores!C37</f>
        <v>20</v>
      </c>
      <c r="AA8" s="119">
        <f>DatosMenores!C39</f>
        <v>0</v>
      </c>
      <c r="AC8" s="101"/>
      <c r="AE8" s="121">
        <f>DatosMenores!C5</f>
        <v>2</v>
      </c>
      <c r="AF8" s="120">
        <f>DatosMenores!C6</f>
        <v>11</v>
      </c>
      <c r="AG8" s="120">
        <f>DatosMenores!C7</f>
        <v>7</v>
      </c>
      <c r="AH8" s="120">
        <f>DatosMenores!C8</f>
        <v>2</v>
      </c>
      <c r="AI8" s="120">
        <f>DatosMenores!C9</f>
        <v>11</v>
      </c>
      <c r="AJ8" s="119">
        <f>DatosMenores!C10</f>
        <v>30</v>
      </c>
      <c r="AK8" s="120">
        <f>DatosMenores!C11</f>
        <v>6</v>
      </c>
      <c r="AL8" s="120">
        <f>DatosMenores!C12</f>
        <v>7</v>
      </c>
      <c r="AM8" s="119">
        <f>DatosMenores!C13</f>
        <v>2</v>
      </c>
      <c r="AN8" s="101"/>
      <c r="AP8" s="121">
        <f>DatosMenores!C69</f>
        <v>50</v>
      </c>
      <c r="AQ8" s="121">
        <f>DatosMenores!C70</f>
        <v>11</v>
      </c>
      <c r="AR8" s="120">
        <f>DatosMenores!C71</f>
        <v>60</v>
      </c>
      <c r="AS8" s="120">
        <f>DatosMenores!C74</f>
        <v>23</v>
      </c>
      <c r="AT8" s="120">
        <f>DatosMenores!C75</f>
        <v>0</v>
      </c>
      <c r="AU8" s="119">
        <f>DatosMenores!C76</f>
        <v>0</v>
      </c>
      <c r="AW8" s="139" t="s">
        <v>1358</v>
      </c>
      <c r="AX8" s="140">
        <f>DatosMenores!C70</f>
        <v>11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60</v>
      </c>
    </row>
    <row r="10" spans="1:50" ht="29.85" customHeight="1" x14ac:dyDescent="0.25">
      <c r="C10" s="204"/>
      <c r="D10" s="119">
        <f>DatosMenores!C61</f>
        <v>360</v>
      </c>
      <c r="E10" s="120">
        <f>DatosMenores!C62</f>
        <v>44</v>
      </c>
      <c r="F10" s="123">
        <f>DatosMenores!C63</f>
        <v>10</v>
      </c>
      <c r="G10" s="123">
        <f>DatosMenores!C64</f>
        <v>224</v>
      </c>
      <c r="H10" s="123">
        <f>DatosMenores!C65</f>
        <v>237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2</v>
      </c>
      <c r="AG11" s="120">
        <f>DatosMenores!C16</f>
        <v>14</v>
      </c>
      <c r="AH11" s="120">
        <f>DatosMenores!C17</f>
        <v>17</v>
      </c>
      <c r="AI11" s="120">
        <f>DatosMenores!C18</f>
        <v>3</v>
      </c>
      <c r="AJ11" s="120">
        <f>DatosMenores!C20</f>
        <v>8</v>
      </c>
      <c r="AK11" s="120">
        <f>DatosMenores!C21</f>
        <v>10</v>
      </c>
      <c r="AL11" s="119">
        <f>DatosMenores!C19</f>
        <v>100</v>
      </c>
      <c r="AP11" s="121">
        <f>DatosMenores!C78</f>
        <v>0</v>
      </c>
      <c r="AQ11" s="120">
        <f>DatosMenores!C77</f>
        <v>6</v>
      </c>
      <c r="AR11" s="120">
        <f>DatosMenores!C79</f>
        <v>0</v>
      </c>
      <c r="AS11" s="121">
        <f>DatosMenores!C72</f>
        <v>0</v>
      </c>
      <c r="AT11" s="119">
        <f>DatosMenores!C73</f>
        <v>28</v>
      </c>
      <c r="AW11" s="139" t="s">
        <v>1500</v>
      </c>
      <c r="AX11" s="140">
        <f>DatosMenores!C73</f>
        <v>28</v>
      </c>
    </row>
    <row r="12" spans="1:50" ht="12.75" customHeight="1" x14ac:dyDescent="0.25">
      <c r="AW12" s="139" t="s">
        <v>1360</v>
      </c>
      <c r="AX12" s="140">
        <f>DatosMenores!C74</f>
        <v>23</v>
      </c>
    </row>
    <row r="13" spans="1:50" ht="12.75" customHeight="1" x14ac:dyDescent="0.25">
      <c r="AW13" s="139" t="s">
        <v>1021</v>
      </c>
      <c r="AX13" s="140">
        <f>DatosMenores!C75</f>
        <v>0</v>
      </c>
    </row>
    <row r="14" spans="1:50" ht="12.75" customHeight="1" x14ac:dyDescent="0.25">
      <c r="AW14" s="139" t="s">
        <v>1361</v>
      </c>
      <c r="AX14" s="140">
        <f>DatosMenores!C76</f>
        <v>0</v>
      </c>
    </row>
    <row r="15" spans="1:50" ht="12.75" customHeight="1" x14ac:dyDescent="0.25">
      <c r="AW15" s="139" t="s">
        <v>1362</v>
      </c>
      <c r="AX15" s="140">
        <f>DatosMenores!C77</f>
        <v>6</v>
      </c>
    </row>
    <row r="16" spans="1:50" ht="12.75" customHeight="1" x14ac:dyDescent="0.25">
      <c r="AW16" s="139" t="s">
        <v>265</v>
      </c>
      <c r="AX16" s="140">
        <f>DatosMenores!C78</f>
        <v>0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kdMJZ6OFD1s9SXLgra0c+BGhIQTBIRb858NAkV+DaoSKoRTAqiAUQUwXdt6b3naXGV7i5qNy8Wub7cxfOUar2Q==" saltValue="QeZar/TjesqZu4nK6zze/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FCE-585F-45EB-AC18-8E64CABC632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13</v>
      </c>
      <c r="F4" s="153" t="s">
        <v>1508</v>
      </c>
      <c r="G4" s="155">
        <f>DatosViolenciaDoméstica!E67</f>
        <v>39</v>
      </c>
      <c r="H4" s="156"/>
    </row>
    <row r="5" spans="1:30" x14ac:dyDescent="0.2">
      <c r="C5" s="153" t="s">
        <v>13</v>
      </c>
      <c r="D5" s="154">
        <f>DatosViolenciaDoméstica!C6</f>
        <v>469</v>
      </c>
      <c r="F5" s="153" t="s">
        <v>1509</v>
      </c>
      <c r="G5" s="157">
        <f>DatosViolenciaDoméstica!F67</f>
        <v>19</v>
      </c>
      <c r="H5" s="156"/>
    </row>
    <row r="6" spans="1:30" x14ac:dyDescent="0.2">
      <c r="C6" s="153" t="s">
        <v>1510</v>
      </c>
      <c r="D6" s="154">
        <f>DatosViolenciaDoméstica!C7</f>
        <v>33</v>
      </c>
    </row>
    <row r="7" spans="1:30" x14ac:dyDescent="0.2">
      <c r="C7" s="153" t="s">
        <v>60</v>
      </c>
      <c r="D7" s="154">
        <f>DatosViolenciaDoméstica!C8</f>
        <v>2</v>
      </c>
    </row>
    <row r="8" spans="1:30" x14ac:dyDescent="0.2">
      <c r="C8" s="153" t="s">
        <v>1511</v>
      </c>
      <c r="D8" s="154">
        <f>DatosViolenciaDoméstica!C9</f>
        <v>3</v>
      </c>
    </row>
    <row r="9" spans="1:30" x14ac:dyDescent="0.2">
      <c r="C9" s="153" t="s">
        <v>1512</v>
      </c>
      <c r="D9" s="154">
        <f>SUM(DatosViolenciaDoméstica!C10:C11)</f>
        <v>2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ZqMiaO+F+ZRtjizwfxmV/F3T8wY9+LEWTN1+lAIOQNOCLb0q1bVm49BY/S5TiFer2yspQdDVukBYvIf8XgeGKw==" saltValue="kb2paGtdFIdid5ENW58C1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7A37-47B9-4185-95E3-0412A8E0E05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850</v>
      </c>
      <c r="F4" s="153" t="s">
        <v>1508</v>
      </c>
      <c r="G4" s="155">
        <f>DatosViolenciaGénero!E82</f>
        <v>452</v>
      </c>
      <c r="H4" s="156"/>
    </row>
    <row r="5" spans="1:30" x14ac:dyDescent="0.2">
      <c r="C5" s="153" t="s">
        <v>40</v>
      </c>
      <c r="D5" s="154">
        <f>DatosViolenciaGénero!C5</f>
        <v>803</v>
      </c>
      <c r="F5" s="153" t="s">
        <v>1509</v>
      </c>
      <c r="G5" s="155">
        <f>DatosViolenciaGénero!F82</f>
        <v>240</v>
      </c>
      <c r="H5" s="156"/>
    </row>
    <row r="6" spans="1:30" x14ac:dyDescent="0.2">
      <c r="C6" s="153" t="s">
        <v>1510</v>
      </c>
      <c r="D6" s="163">
        <f>DatosViolenciaGénero!C8</f>
        <v>84</v>
      </c>
    </row>
    <row r="7" spans="1:30" x14ac:dyDescent="0.2">
      <c r="C7" s="153" t="s">
        <v>60</v>
      </c>
      <c r="D7" s="163">
        <f>DatosViolenciaGénero!C9</f>
        <v>6</v>
      </c>
    </row>
    <row r="8" spans="1:30" x14ac:dyDescent="0.2">
      <c r="C8" s="153" t="s">
        <v>1514</v>
      </c>
      <c r="D8" s="154">
        <f>DatosViolenciaGénero!C11</f>
        <v>2</v>
      </c>
    </row>
    <row r="9" spans="1:30" x14ac:dyDescent="0.2">
      <c r="C9" s="153" t="s">
        <v>1515</v>
      </c>
      <c r="D9" s="154">
        <f>DatosViolenciaGénero!C12</f>
        <v>2</v>
      </c>
    </row>
    <row r="10" spans="1:30" x14ac:dyDescent="0.2">
      <c r="C10" s="153" t="s">
        <v>1507</v>
      </c>
      <c r="D10" s="163">
        <f>DatosViolenciaGénero!C6</f>
        <v>284</v>
      </c>
    </row>
    <row r="11" spans="1:30" x14ac:dyDescent="0.2">
      <c r="C11" s="153" t="s">
        <v>1511</v>
      </c>
      <c r="D11" s="163">
        <f>DatosViolenciaGénero!C10</f>
        <v>4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5HtBi96B+2GRu3YuZQys0Fl6gRPKKOY7Tq+ohAHSlvI01SRvGz63d///MMjOXwl4oMh6tW8s0jNOfMvGWwrUfQ==" saltValue="Bae7p8qlqLuPI52OQu6Qe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topLeftCell="A263" workbookViewId="0">
      <selection activeCell="A280" sqref="A280:E377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1" t="s">
        <v>18</v>
      </c>
      <c r="B7" s="13" t="s">
        <v>19</v>
      </c>
      <c r="C7" s="14">
        <v>3961</v>
      </c>
      <c r="D7" s="14">
        <v>3420</v>
      </c>
      <c r="E7" s="15">
        <v>0.15818713450292399</v>
      </c>
    </row>
    <row r="8" spans="1:5" x14ac:dyDescent="0.25">
      <c r="A8" s="172"/>
      <c r="B8" s="13" t="s">
        <v>20</v>
      </c>
      <c r="C8" s="14">
        <v>15592</v>
      </c>
      <c r="D8" s="14">
        <v>14431</v>
      </c>
      <c r="E8" s="15">
        <v>8.0451805141708799E-2</v>
      </c>
    </row>
    <row r="9" spans="1:5" x14ac:dyDescent="0.25">
      <c r="A9" s="172"/>
      <c r="B9" s="13" t="s">
        <v>21</v>
      </c>
      <c r="C9" s="14">
        <v>14908</v>
      </c>
      <c r="D9" s="14">
        <v>13853</v>
      </c>
      <c r="E9" s="15">
        <v>7.61567891431459E-2</v>
      </c>
    </row>
    <row r="10" spans="1:5" x14ac:dyDescent="0.25">
      <c r="A10" s="172"/>
      <c r="B10" s="13" t="s">
        <v>22</v>
      </c>
      <c r="C10" s="14">
        <v>449</v>
      </c>
      <c r="D10" s="14">
        <v>534</v>
      </c>
      <c r="E10" s="15">
        <v>-0.15917602996254701</v>
      </c>
    </row>
    <row r="11" spans="1:5" x14ac:dyDescent="0.25">
      <c r="A11" s="173"/>
      <c r="B11" s="13" t="s">
        <v>23</v>
      </c>
      <c r="C11" s="14">
        <v>5018</v>
      </c>
      <c r="D11" s="14">
        <v>3110</v>
      </c>
      <c r="E11" s="15">
        <v>0.61350482315112498</v>
      </c>
    </row>
    <row r="12" spans="1:5" x14ac:dyDescent="0.25">
      <c r="A12" s="171" t="s">
        <v>24</v>
      </c>
      <c r="B12" s="13" t="s">
        <v>25</v>
      </c>
      <c r="C12" s="14">
        <v>3205</v>
      </c>
      <c r="D12" s="14">
        <v>2465</v>
      </c>
      <c r="E12" s="15">
        <v>0.30020283975659201</v>
      </c>
    </row>
    <row r="13" spans="1:5" x14ac:dyDescent="0.25">
      <c r="A13" s="172"/>
      <c r="B13" s="13" t="s">
        <v>26</v>
      </c>
      <c r="C13" s="14">
        <v>817</v>
      </c>
      <c r="D13" s="14">
        <v>1451</v>
      </c>
      <c r="E13" s="15">
        <v>-0.43694004135079201</v>
      </c>
    </row>
    <row r="14" spans="1:5" x14ac:dyDescent="0.25">
      <c r="A14" s="173"/>
      <c r="B14" s="13" t="s">
        <v>27</v>
      </c>
      <c r="C14" s="14">
        <v>7293</v>
      </c>
      <c r="D14" s="14">
        <v>7361</v>
      </c>
      <c r="E14" s="15">
        <v>-9.2378752886835992E-3</v>
      </c>
    </row>
    <row r="15" spans="1:5" x14ac:dyDescent="0.25">
      <c r="A15" s="171" t="s">
        <v>28</v>
      </c>
      <c r="B15" s="13" t="s">
        <v>29</v>
      </c>
      <c r="C15" s="14">
        <v>1502</v>
      </c>
      <c r="D15" s="14">
        <v>1183</v>
      </c>
      <c r="E15" s="15">
        <v>0.26965342349957699</v>
      </c>
    </row>
    <row r="16" spans="1:5" x14ac:dyDescent="0.25">
      <c r="A16" s="172"/>
      <c r="B16" s="13" t="s">
        <v>30</v>
      </c>
      <c r="C16" s="14">
        <v>1364</v>
      </c>
      <c r="D16" s="14">
        <v>1669</v>
      </c>
      <c r="E16" s="15">
        <v>-0.18274415817855</v>
      </c>
    </row>
    <row r="17" spans="1:5" x14ac:dyDescent="0.25">
      <c r="A17" s="172"/>
      <c r="B17" s="13" t="s">
        <v>31</v>
      </c>
      <c r="C17" s="14">
        <v>28</v>
      </c>
      <c r="D17" s="14">
        <v>19</v>
      </c>
      <c r="E17" s="15">
        <v>0.47368421052631599</v>
      </c>
    </row>
    <row r="18" spans="1:5" x14ac:dyDescent="0.25">
      <c r="A18" s="172"/>
      <c r="B18" s="13" t="s">
        <v>32</v>
      </c>
      <c r="C18" s="14">
        <v>3</v>
      </c>
      <c r="D18" s="14">
        <v>5</v>
      </c>
      <c r="E18" s="15">
        <v>-0.4</v>
      </c>
    </row>
    <row r="19" spans="1:5" x14ac:dyDescent="0.25">
      <c r="A19" s="173"/>
      <c r="B19" s="13" t="s">
        <v>33</v>
      </c>
      <c r="C19" s="14">
        <v>151</v>
      </c>
      <c r="D19" s="14">
        <v>189</v>
      </c>
      <c r="E19" s="15">
        <v>-0.20105820105820099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7"/>
      <c r="E23" s="15">
        <v>0</v>
      </c>
    </row>
    <row r="24" spans="1:5" x14ac:dyDescent="0.25">
      <c r="A24" s="12" t="s">
        <v>36</v>
      </c>
      <c r="B24" s="16"/>
      <c r="C24" s="14">
        <v>0</v>
      </c>
      <c r="D24" s="17"/>
      <c r="E24" s="15">
        <v>0</v>
      </c>
    </row>
    <row r="25" spans="1:5" x14ac:dyDescent="0.25">
      <c r="A25" s="12" t="s">
        <v>37</v>
      </c>
      <c r="B25" s="16"/>
      <c r="C25" s="14">
        <v>253</v>
      </c>
      <c r="D25" s="14">
        <v>149</v>
      </c>
      <c r="E25" s="15">
        <v>0.69798657718120805</v>
      </c>
    </row>
    <row r="26" spans="1:5" x14ac:dyDescent="0.25">
      <c r="A26" s="12" t="s">
        <v>38</v>
      </c>
      <c r="B26" s="16"/>
      <c r="C26" s="14">
        <v>287</v>
      </c>
      <c r="D26" s="14">
        <v>168</v>
      </c>
      <c r="E26" s="15">
        <v>0.70833333333333304</v>
      </c>
    </row>
    <row r="27" spans="1:5" x14ac:dyDescent="0.25">
      <c r="A27" s="12" t="s">
        <v>39</v>
      </c>
      <c r="B27" s="16"/>
      <c r="C27" s="14">
        <v>16</v>
      </c>
      <c r="D27" s="14">
        <v>12</v>
      </c>
      <c r="E27" s="15">
        <v>0.33333333333333298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1582</v>
      </c>
      <c r="D31" s="14">
        <v>1520</v>
      </c>
      <c r="E31" s="15">
        <v>4.07894736842105E-2</v>
      </c>
    </row>
    <row r="32" spans="1:5" x14ac:dyDescent="0.25">
      <c r="A32" s="171" t="s">
        <v>42</v>
      </c>
      <c r="B32" s="13" t="s">
        <v>43</v>
      </c>
      <c r="C32" s="14">
        <v>275</v>
      </c>
      <c r="D32" s="14">
        <v>269</v>
      </c>
      <c r="E32" s="15">
        <v>2.2304832713754601E-2</v>
      </c>
    </row>
    <row r="33" spans="1:5" x14ac:dyDescent="0.25">
      <c r="A33" s="172"/>
      <c r="B33" s="13" t="s">
        <v>44</v>
      </c>
      <c r="C33" s="14">
        <v>34</v>
      </c>
      <c r="D33" s="14">
        <v>26</v>
      </c>
      <c r="E33" s="15">
        <v>0.30769230769230799</v>
      </c>
    </row>
    <row r="34" spans="1:5" x14ac:dyDescent="0.25">
      <c r="A34" s="172"/>
      <c r="B34" s="13" t="s">
        <v>45</v>
      </c>
      <c r="C34" s="14">
        <v>2</v>
      </c>
      <c r="D34" s="17"/>
      <c r="E34" s="15">
        <v>0</v>
      </c>
    </row>
    <row r="35" spans="1:5" x14ac:dyDescent="0.25">
      <c r="A35" s="172"/>
      <c r="B35" s="13" t="s">
        <v>46</v>
      </c>
      <c r="C35" s="14">
        <v>127</v>
      </c>
      <c r="D35" s="14">
        <v>95</v>
      </c>
      <c r="E35" s="15">
        <v>0.336842105263158</v>
      </c>
    </row>
    <row r="36" spans="1:5" x14ac:dyDescent="0.25">
      <c r="A36" s="173"/>
      <c r="B36" s="13" t="s">
        <v>47</v>
      </c>
      <c r="C36" s="14">
        <v>897</v>
      </c>
      <c r="D36" s="14">
        <v>910</v>
      </c>
      <c r="E36" s="15">
        <v>-1.4285714285714299E-2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2772</v>
      </c>
      <c r="D40" s="14">
        <v>3024</v>
      </c>
      <c r="E40" s="15">
        <v>-8.3333333333333301E-2</v>
      </c>
    </row>
    <row r="41" spans="1:5" x14ac:dyDescent="0.25">
      <c r="A41" s="12" t="s">
        <v>50</v>
      </c>
      <c r="B41" s="16"/>
      <c r="C41" s="14">
        <v>1429</v>
      </c>
      <c r="D41" s="14">
        <v>1977</v>
      </c>
      <c r="E41" s="15">
        <v>-0.27718765806777901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1" t="s">
        <v>52</v>
      </c>
      <c r="B45" s="13" t="s">
        <v>19</v>
      </c>
      <c r="C45" s="14">
        <v>790</v>
      </c>
      <c r="D45" s="14">
        <v>781</v>
      </c>
      <c r="E45" s="15">
        <v>1.15236875800256E-2</v>
      </c>
    </row>
    <row r="46" spans="1:5" x14ac:dyDescent="0.25">
      <c r="A46" s="172"/>
      <c r="B46" s="13" t="s">
        <v>53</v>
      </c>
      <c r="C46" s="14">
        <v>107</v>
      </c>
      <c r="D46" s="14">
        <v>139</v>
      </c>
      <c r="E46" s="15">
        <v>-0.23021582733812901</v>
      </c>
    </row>
    <row r="47" spans="1:5" x14ac:dyDescent="0.25">
      <c r="A47" s="172"/>
      <c r="B47" s="13" t="s">
        <v>54</v>
      </c>
      <c r="C47" s="14">
        <v>1364</v>
      </c>
      <c r="D47" s="14">
        <v>1669</v>
      </c>
      <c r="E47" s="15">
        <v>-0.18274415817855</v>
      </c>
    </row>
    <row r="48" spans="1:5" x14ac:dyDescent="0.25">
      <c r="A48" s="173"/>
      <c r="B48" s="13" t="s">
        <v>23</v>
      </c>
      <c r="C48" s="14">
        <v>578</v>
      </c>
      <c r="D48" s="14">
        <v>437</v>
      </c>
      <c r="E48" s="15">
        <v>0.322654462242563</v>
      </c>
    </row>
    <row r="49" spans="1:5" x14ac:dyDescent="0.25">
      <c r="A49" s="171" t="s">
        <v>55</v>
      </c>
      <c r="B49" s="13" t="s">
        <v>56</v>
      </c>
      <c r="C49" s="14">
        <v>989</v>
      </c>
      <c r="D49" s="14">
        <v>1364</v>
      </c>
      <c r="E49" s="15">
        <v>-0.274926686217009</v>
      </c>
    </row>
    <row r="50" spans="1:5" x14ac:dyDescent="0.25">
      <c r="A50" s="172"/>
      <c r="B50" s="13" t="s">
        <v>57</v>
      </c>
      <c r="C50" s="14">
        <v>45</v>
      </c>
      <c r="D50" s="14">
        <v>59</v>
      </c>
      <c r="E50" s="15">
        <v>-0.23728813559322001</v>
      </c>
    </row>
    <row r="51" spans="1:5" x14ac:dyDescent="0.25">
      <c r="A51" s="172"/>
      <c r="B51" s="13" t="s">
        <v>58</v>
      </c>
      <c r="C51" s="14">
        <v>63</v>
      </c>
      <c r="D51" s="14">
        <v>95</v>
      </c>
      <c r="E51" s="15">
        <v>-0.336842105263158</v>
      </c>
    </row>
    <row r="52" spans="1:5" x14ac:dyDescent="0.25">
      <c r="A52" s="173"/>
      <c r="B52" s="13" t="s">
        <v>59</v>
      </c>
      <c r="C52" s="14">
        <v>22</v>
      </c>
      <c r="D52" s="14">
        <v>22</v>
      </c>
      <c r="E52" s="15">
        <v>0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1" t="s">
        <v>61</v>
      </c>
      <c r="B56" s="13" t="s">
        <v>54</v>
      </c>
      <c r="C56" s="14">
        <v>29</v>
      </c>
      <c r="D56" s="14">
        <v>23</v>
      </c>
      <c r="E56" s="15">
        <v>0.26086956521739102</v>
      </c>
    </row>
    <row r="57" spans="1:5" x14ac:dyDescent="0.25">
      <c r="A57" s="172"/>
      <c r="B57" s="13" t="s">
        <v>53</v>
      </c>
      <c r="C57" s="14">
        <v>0</v>
      </c>
      <c r="D57" s="14">
        <v>1</v>
      </c>
      <c r="E57" s="15">
        <v>-1</v>
      </c>
    </row>
    <row r="58" spans="1:5" x14ac:dyDescent="0.25">
      <c r="A58" s="172"/>
      <c r="B58" s="13" t="s">
        <v>19</v>
      </c>
      <c r="C58" s="14">
        <v>19</v>
      </c>
      <c r="D58" s="14">
        <v>14</v>
      </c>
      <c r="E58" s="15">
        <v>0.35714285714285698</v>
      </c>
    </row>
    <row r="59" spans="1:5" x14ac:dyDescent="0.25">
      <c r="A59" s="172"/>
      <c r="B59" s="13" t="s">
        <v>23</v>
      </c>
      <c r="C59" s="14">
        <v>24</v>
      </c>
      <c r="D59" s="14">
        <v>16</v>
      </c>
      <c r="E59" s="15">
        <v>0.5</v>
      </c>
    </row>
    <row r="60" spans="1:5" x14ac:dyDescent="0.25">
      <c r="A60" s="172"/>
      <c r="B60" s="13" t="s">
        <v>62</v>
      </c>
      <c r="C60" s="14">
        <v>22</v>
      </c>
      <c r="D60" s="14">
        <v>21</v>
      </c>
      <c r="E60" s="15">
        <v>4.7619047619047603E-2</v>
      </c>
    </row>
    <row r="61" spans="1:5" x14ac:dyDescent="0.25">
      <c r="A61" s="173"/>
      <c r="B61" s="13" t="s">
        <v>63</v>
      </c>
      <c r="C61" s="14">
        <v>0</v>
      </c>
      <c r="D61" s="17"/>
      <c r="E61" s="15">
        <v>0</v>
      </c>
    </row>
    <row r="62" spans="1:5" x14ac:dyDescent="0.25">
      <c r="A62" s="171" t="s">
        <v>64</v>
      </c>
      <c r="B62" s="13" t="s">
        <v>65</v>
      </c>
      <c r="C62" s="14">
        <v>19</v>
      </c>
      <c r="D62" s="14">
        <v>18</v>
      </c>
      <c r="E62" s="15">
        <v>5.5555555555555601E-2</v>
      </c>
    </row>
    <row r="63" spans="1:5" x14ac:dyDescent="0.25">
      <c r="A63" s="172"/>
      <c r="B63" s="13" t="s">
        <v>58</v>
      </c>
      <c r="C63" s="14">
        <v>1</v>
      </c>
      <c r="D63" s="17"/>
      <c r="E63" s="15">
        <v>0</v>
      </c>
    </row>
    <row r="64" spans="1:5" x14ac:dyDescent="0.25">
      <c r="A64" s="173"/>
      <c r="B64" s="13" t="s">
        <v>66</v>
      </c>
      <c r="C64" s="14">
        <v>1</v>
      </c>
      <c r="D64" s="14">
        <v>3</v>
      </c>
      <c r="E64" s="15">
        <v>-0.66666666666666696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7"/>
      <c r="E68" s="15">
        <v>0</v>
      </c>
    </row>
    <row r="69" spans="1:5" x14ac:dyDescent="0.25">
      <c r="A69" s="12" t="s">
        <v>36</v>
      </c>
      <c r="B69" s="16"/>
      <c r="C69" s="14">
        <v>0</v>
      </c>
      <c r="D69" s="17"/>
      <c r="E69" s="15">
        <v>0</v>
      </c>
    </row>
    <row r="70" spans="1:5" x14ac:dyDescent="0.25">
      <c r="A70" s="12" t="s">
        <v>37</v>
      </c>
      <c r="B70" s="16"/>
      <c r="C70" s="14">
        <v>5</v>
      </c>
      <c r="D70" s="14">
        <v>2</v>
      </c>
      <c r="E70" s="15">
        <v>1.5</v>
      </c>
    </row>
    <row r="71" spans="1:5" x14ac:dyDescent="0.25">
      <c r="A71" s="12" t="s">
        <v>38</v>
      </c>
      <c r="B71" s="16"/>
      <c r="C71" s="14">
        <v>7</v>
      </c>
      <c r="D71" s="14">
        <v>3</v>
      </c>
      <c r="E71" s="15">
        <v>1.3333333333333299</v>
      </c>
    </row>
    <row r="72" spans="1:5" x14ac:dyDescent="0.25">
      <c r="A72" s="12" t="s">
        <v>39</v>
      </c>
      <c r="B72" s="16"/>
      <c r="C72" s="14">
        <v>1</v>
      </c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4"/>
      <c r="B76" s="13" t="s">
        <v>49</v>
      </c>
      <c r="C76" s="14">
        <v>5</v>
      </c>
      <c r="D76" s="14">
        <v>4</v>
      </c>
      <c r="E76" s="15">
        <v>0.25</v>
      </c>
    </row>
    <row r="77" spans="1:5" x14ac:dyDescent="0.25">
      <c r="A77" s="175"/>
      <c r="B77" s="13" t="s">
        <v>58</v>
      </c>
      <c r="C77" s="14">
        <v>1</v>
      </c>
      <c r="D77" s="17"/>
      <c r="E77" s="15">
        <v>0</v>
      </c>
    </row>
    <row r="78" spans="1:5" x14ac:dyDescent="0.25">
      <c r="A78" s="175"/>
      <c r="B78" s="13" t="s">
        <v>65</v>
      </c>
      <c r="C78" s="14">
        <v>2</v>
      </c>
      <c r="D78" s="14">
        <v>3</v>
      </c>
      <c r="E78" s="15">
        <v>-0.33333333333333298</v>
      </c>
    </row>
    <row r="79" spans="1:5" x14ac:dyDescent="0.25">
      <c r="A79" s="175"/>
      <c r="B79" s="13" t="s">
        <v>69</v>
      </c>
      <c r="C79" s="14">
        <v>3</v>
      </c>
      <c r="D79" s="14">
        <v>2</v>
      </c>
      <c r="E79" s="15">
        <v>0.5</v>
      </c>
    </row>
    <row r="80" spans="1:5" x14ac:dyDescent="0.25">
      <c r="A80" s="176"/>
      <c r="B80" s="13" t="s">
        <v>70</v>
      </c>
      <c r="C80" s="14">
        <v>0</v>
      </c>
      <c r="D80" s="17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1" t="s">
        <v>72</v>
      </c>
      <c r="B84" s="13" t="s">
        <v>73</v>
      </c>
      <c r="C84" s="14">
        <v>1429</v>
      </c>
      <c r="D84" s="14">
        <v>1977</v>
      </c>
      <c r="E84" s="15">
        <v>-0.27718765806777901</v>
      </c>
    </row>
    <row r="85" spans="1:5" x14ac:dyDescent="0.25">
      <c r="A85" s="173"/>
      <c r="B85" s="13" t="s">
        <v>74</v>
      </c>
      <c r="C85" s="14">
        <v>1376</v>
      </c>
      <c r="D85" s="14">
        <v>926</v>
      </c>
      <c r="E85" s="15">
        <v>0.48596112311015099</v>
      </c>
    </row>
    <row r="86" spans="1:5" x14ac:dyDescent="0.25">
      <c r="A86" s="171" t="s">
        <v>75</v>
      </c>
      <c r="B86" s="13" t="s">
        <v>73</v>
      </c>
      <c r="C86" s="14">
        <v>1307</v>
      </c>
      <c r="D86" s="14">
        <v>1691</v>
      </c>
      <c r="E86" s="15">
        <v>-0.22708456534594901</v>
      </c>
    </row>
    <row r="87" spans="1:5" x14ac:dyDescent="0.25">
      <c r="A87" s="173"/>
      <c r="B87" s="13" t="s">
        <v>74</v>
      </c>
      <c r="C87" s="14">
        <v>1046</v>
      </c>
      <c r="D87" s="14">
        <v>936</v>
      </c>
      <c r="E87" s="15">
        <v>0.11752136752136701</v>
      </c>
    </row>
    <row r="88" spans="1:5" x14ac:dyDescent="0.25">
      <c r="A88" s="171" t="s">
        <v>76</v>
      </c>
      <c r="B88" s="13" t="s">
        <v>73</v>
      </c>
      <c r="C88" s="14">
        <v>75</v>
      </c>
      <c r="D88" s="14">
        <v>103</v>
      </c>
      <c r="E88" s="15">
        <v>-0.27184466019417503</v>
      </c>
    </row>
    <row r="89" spans="1:5" x14ac:dyDescent="0.25">
      <c r="A89" s="173"/>
      <c r="B89" s="13" t="s">
        <v>74</v>
      </c>
      <c r="C89" s="14">
        <v>56</v>
      </c>
      <c r="D89" s="14">
        <v>34</v>
      </c>
      <c r="E89" s="15">
        <v>0.64705882352941202</v>
      </c>
    </row>
    <row r="90" spans="1:5" x14ac:dyDescent="0.25">
      <c r="A90" s="171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25">
      <c r="A91" s="173"/>
      <c r="B91" s="13" t="s">
        <v>74</v>
      </c>
      <c r="C91" s="14">
        <v>0</v>
      </c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568</v>
      </c>
      <c r="D95" s="14">
        <v>609</v>
      </c>
      <c r="E95" s="15">
        <v>-6.7323481116584594E-2</v>
      </c>
    </row>
    <row r="96" spans="1:5" x14ac:dyDescent="0.25">
      <c r="A96" s="12" t="s">
        <v>79</v>
      </c>
      <c r="B96" s="16"/>
      <c r="C96" s="14">
        <v>0</v>
      </c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880</v>
      </c>
      <c r="D100" s="14">
        <v>1120</v>
      </c>
      <c r="E100" s="15">
        <v>-0.214285714285714</v>
      </c>
    </row>
    <row r="101" spans="1:5" x14ac:dyDescent="0.25">
      <c r="A101" s="12" t="s">
        <v>82</v>
      </c>
      <c r="B101" s="16"/>
      <c r="C101" s="14">
        <v>443</v>
      </c>
      <c r="D101" s="14">
        <v>692</v>
      </c>
      <c r="E101" s="15">
        <v>-0.359826589595376</v>
      </c>
    </row>
    <row r="102" spans="1:5" x14ac:dyDescent="0.25">
      <c r="A102" s="12" t="s">
        <v>79</v>
      </c>
      <c r="B102" s="16"/>
      <c r="C102" s="14">
        <v>3</v>
      </c>
      <c r="D102" s="14">
        <v>7</v>
      </c>
      <c r="E102" s="15">
        <v>-0.57142857142857095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1" t="s">
        <v>81</v>
      </c>
      <c r="B106" s="13" t="s">
        <v>84</v>
      </c>
      <c r="C106" s="14">
        <v>702</v>
      </c>
      <c r="D106" s="14">
        <v>836</v>
      </c>
      <c r="E106" s="15">
        <v>-0.16028708133971301</v>
      </c>
    </row>
    <row r="107" spans="1:5" x14ac:dyDescent="0.25">
      <c r="A107" s="172"/>
      <c r="B107" s="13" t="s">
        <v>85</v>
      </c>
      <c r="C107" s="14">
        <v>1</v>
      </c>
      <c r="D107" s="14">
        <v>3</v>
      </c>
      <c r="E107" s="15">
        <v>-0.66666666666666696</v>
      </c>
    </row>
    <row r="108" spans="1:5" x14ac:dyDescent="0.25">
      <c r="A108" s="173"/>
      <c r="B108" s="13" t="s">
        <v>86</v>
      </c>
      <c r="C108" s="14">
        <v>372</v>
      </c>
      <c r="D108" s="14">
        <v>455</v>
      </c>
      <c r="E108" s="15">
        <v>-0.18241758241758199</v>
      </c>
    </row>
    <row r="109" spans="1:5" x14ac:dyDescent="0.25">
      <c r="A109" s="171" t="s">
        <v>82</v>
      </c>
      <c r="B109" s="13" t="s">
        <v>87</v>
      </c>
      <c r="C109" s="14">
        <v>9</v>
      </c>
      <c r="D109" s="14">
        <v>21</v>
      </c>
      <c r="E109" s="15">
        <v>-0.57142857142857095</v>
      </c>
    </row>
    <row r="110" spans="1:5" x14ac:dyDescent="0.25">
      <c r="A110" s="173"/>
      <c r="B110" s="13" t="s">
        <v>86</v>
      </c>
      <c r="C110" s="14">
        <v>231</v>
      </c>
      <c r="D110" s="14">
        <v>369</v>
      </c>
      <c r="E110" s="15">
        <v>-0.37398373983739802</v>
      </c>
    </row>
    <row r="111" spans="1:5" x14ac:dyDescent="0.25">
      <c r="A111" s="12" t="s">
        <v>79</v>
      </c>
      <c r="B111" s="16"/>
      <c r="C111" s="14">
        <v>32</v>
      </c>
      <c r="D111" s="14">
        <v>23</v>
      </c>
      <c r="E111" s="15">
        <v>0.39130434782608697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1" t="s">
        <v>81</v>
      </c>
      <c r="B115" s="13" t="s">
        <v>84</v>
      </c>
      <c r="C115" s="14">
        <v>34</v>
      </c>
      <c r="D115" s="14">
        <v>45</v>
      </c>
      <c r="E115" s="15">
        <v>-0.24444444444444399</v>
      </c>
    </row>
    <row r="116" spans="1:5" x14ac:dyDescent="0.25">
      <c r="A116" s="172"/>
      <c r="B116" s="13" t="s">
        <v>85</v>
      </c>
      <c r="C116" s="14">
        <v>0</v>
      </c>
      <c r="D116" s="14">
        <v>1</v>
      </c>
      <c r="E116" s="15">
        <v>-1</v>
      </c>
    </row>
    <row r="117" spans="1:5" x14ac:dyDescent="0.25">
      <c r="A117" s="173"/>
      <c r="B117" s="13" t="s">
        <v>86</v>
      </c>
      <c r="C117" s="14">
        <v>26</v>
      </c>
      <c r="D117" s="14">
        <v>42</v>
      </c>
      <c r="E117" s="15">
        <v>-0.38095238095238099</v>
      </c>
    </row>
    <row r="118" spans="1:5" x14ac:dyDescent="0.25">
      <c r="A118" s="171" t="s">
        <v>82</v>
      </c>
      <c r="B118" s="13" t="s">
        <v>87</v>
      </c>
      <c r="C118" s="14">
        <v>0</v>
      </c>
      <c r="D118" s="17"/>
      <c r="E118" s="15">
        <v>0</v>
      </c>
    </row>
    <row r="119" spans="1:5" x14ac:dyDescent="0.25">
      <c r="A119" s="173"/>
      <c r="B119" s="13" t="s">
        <v>86</v>
      </c>
      <c r="C119" s="14">
        <v>13</v>
      </c>
      <c r="D119" s="14">
        <v>16</v>
      </c>
      <c r="E119" s="15">
        <v>-0.1875</v>
      </c>
    </row>
    <row r="120" spans="1:5" x14ac:dyDescent="0.25">
      <c r="A120" s="12" t="s">
        <v>79</v>
      </c>
      <c r="B120" s="16"/>
      <c r="C120" s="14">
        <v>2</v>
      </c>
      <c r="D120" s="14">
        <v>3</v>
      </c>
      <c r="E120" s="15">
        <v>-0.33333333333333298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1" t="s">
        <v>90</v>
      </c>
      <c r="B124" s="13" t="s">
        <v>91</v>
      </c>
      <c r="C124" s="14">
        <v>0</v>
      </c>
      <c r="D124" s="17"/>
      <c r="E124" s="15">
        <v>0</v>
      </c>
    </row>
    <row r="125" spans="1:5" x14ac:dyDescent="0.25">
      <c r="A125" s="173"/>
      <c r="B125" s="13" t="s">
        <v>92</v>
      </c>
      <c r="C125" s="14">
        <v>0</v>
      </c>
      <c r="D125" s="17"/>
      <c r="E125" s="15">
        <v>0</v>
      </c>
    </row>
    <row r="126" spans="1:5" x14ac:dyDescent="0.25">
      <c r="A126" s="171" t="s">
        <v>93</v>
      </c>
      <c r="B126" s="13" t="s">
        <v>91</v>
      </c>
      <c r="C126" s="14">
        <v>57</v>
      </c>
      <c r="D126" s="14">
        <v>84</v>
      </c>
      <c r="E126" s="15">
        <v>-0.32142857142857101</v>
      </c>
    </row>
    <row r="127" spans="1:5" x14ac:dyDescent="0.25">
      <c r="A127" s="173"/>
      <c r="B127" s="13" t="s">
        <v>92</v>
      </c>
      <c r="C127" s="14">
        <v>1538</v>
      </c>
      <c r="D127" s="14">
        <v>1851</v>
      </c>
      <c r="E127" s="15">
        <v>-0.16909778498109099</v>
      </c>
    </row>
    <row r="128" spans="1:5" x14ac:dyDescent="0.25">
      <c r="A128" s="171" t="s">
        <v>94</v>
      </c>
      <c r="B128" s="13" t="s">
        <v>91</v>
      </c>
      <c r="C128" s="14">
        <v>3975</v>
      </c>
      <c r="D128" s="14">
        <v>3912</v>
      </c>
      <c r="E128" s="15">
        <v>1.6104294478527601E-2</v>
      </c>
    </row>
    <row r="129" spans="1:5" x14ac:dyDescent="0.25">
      <c r="A129" s="173"/>
      <c r="B129" s="13" t="s">
        <v>92</v>
      </c>
      <c r="C129" s="14">
        <v>8931</v>
      </c>
      <c r="D129" s="14">
        <v>9330</v>
      </c>
      <c r="E129" s="15">
        <v>-4.2765273311897098E-2</v>
      </c>
    </row>
    <row r="130" spans="1:5" x14ac:dyDescent="0.25">
      <c r="A130" s="171" t="s">
        <v>95</v>
      </c>
      <c r="B130" s="13" t="s">
        <v>91</v>
      </c>
      <c r="C130" s="14">
        <v>1216</v>
      </c>
      <c r="D130" s="14">
        <v>1702</v>
      </c>
      <c r="E130" s="15">
        <v>-0.28554641598119901</v>
      </c>
    </row>
    <row r="131" spans="1:5" x14ac:dyDescent="0.25">
      <c r="A131" s="173"/>
      <c r="B131" s="13" t="s">
        <v>92</v>
      </c>
      <c r="C131" s="14">
        <v>2106</v>
      </c>
      <c r="D131" s="14">
        <v>3173</v>
      </c>
      <c r="E131" s="15">
        <v>-0.33627481878348597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1" t="s">
        <v>97</v>
      </c>
      <c r="B135" s="13" t="s">
        <v>98</v>
      </c>
      <c r="C135" s="14">
        <v>110</v>
      </c>
      <c r="D135" s="14">
        <v>104</v>
      </c>
      <c r="E135" s="15">
        <v>5.7692307692307702E-2</v>
      </c>
    </row>
    <row r="136" spans="1:5" x14ac:dyDescent="0.25">
      <c r="A136" s="173"/>
      <c r="B136" s="13" t="s">
        <v>99</v>
      </c>
      <c r="C136" s="14">
        <v>0</v>
      </c>
      <c r="D136" s="17"/>
      <c r="E136" s="15">
        <v>0</v>
      </c>
    </row>
    <row r="137" spans="1:5" x14ac:dyDescent="0.25">
      <c r="A137" s="171" t="s">
        <v>100</v>
      </c>
      <c r="B137" s="13" t="s">
        <v>98</v>
      </c>
      <c r="C137" s="14">
        <v>0</v>
      </c>
      <c r="D137" s="17"/>
      <c r="E137" s="15">
        <v>0</v>
      </c>
    </row>
    <row r="138" spans="1:5" x14ac:dyDescent="0.25">
      <c r="A138" s="173"/>
      <c r="B138" s="13" t="s">
        <v>99</v>
      </c>
      <c r="C138" s="14">
        <v>0</v>
      </c>
      <c r="D138" s="17"/>
      <c r="E138" s="15">
        <v>0</v>
      </c>
    </row>
    <row r="139" spans="1:5" x14ac:dyDescent="0.25">
      <c r="A139" s="171" t="s">
        <v>101</v>
      </c>
      <c r="B139" s="13" t="s">
        <v>98</v>
      </c>
      <c r="C139" s="14">
        <v>0</v>
      </c>
      <c r="D139" s="17"/>
      <c r="E139" s="15">
        <v>0</v>
      </c>
    </row>
    <row r="140" spans="1:5" x14ac:dyDescent="0.25">
      <c r="A140" s="173"/>
      <c r="B140" s="13" t="s">
        <v>102</v>
      </c>
      <c r="C140" s="14">
        <v>0</v>
      </c>
      <c r="D140" s="17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79</v>
      </c>
      <c r="D144" s="14">
        <v>125</v>
      </c>
      <c r="E144" s="15">
        <v>-0.36799999999999999</v>
      </c>
    </row>
    <row r="145" spans="1:5" x14ac:dyDescent="0.25">
      <c r="A145" s="171" t="s">
        <v>105</v>
      </c>
      <c r="B145" s="13" t="s">
        <v>106</v>
      </c>
      <c r="C145" s="14">
        <v>0</v>
      </c>
      <c r="D145" s="14">
        <v>7</v>
      </c>
      <c r="E145" s="15">
        <v>-1</v>
      </c>
    </row>
    <row r="146" spans="1:5" x14ac:dyDescent="0.25">
      <c r="A146" s="172"/>
      <c r="B146" s="13" t="s">
        <v>107</v>
      </c>
      <c r="C146" s="14">
        <v>24</v>
      </c>
      <c r="D146" s="14">
        <v>39</v>
      </c>
      <c r="E146" s="15">
        <v>-0.38461538461538503</v>
      </c>
    </row>
    <row r="147" spans="1:5" x14ac:dyDescent="0.25">
      <c r="A147" s="172"/>
      <c r="B147" s="13" t="s">
        <v>108</v>
      </c>
      <c r="C147" s="14">
        <v>8</v>
      </c>
      <c r="D147" s="14">
        <v>9</v>
      </c>
      <c r="E147" s="15">
        <v>-0.11111111111111099</v>
      </c>
    </row>
    <row r="148" spans="1:5" x14ac:dyDescent="0.25">
      <c r="A148" s="172"/>
      <c r="B148" s="13" t="s">
        <v>109</v>
      </c>
      <c r="C148" s="14">
        <v>14</v>
      </c>
      <c r="D148" s="14">
        <v>4</v>
      </c>
      <c r="E148" s="15">
        <v>2.5</v>
      </c>
    </row>
    <row r="149" spans="1:5" x14ac:dyDescent="0.25">
      <c r="A149" s="172"/>
      <c r="B149" s="13" t="s">
        <v>110</v>
      </c>
      <c r="C149" s="14">
        <v>32</v>
      </c>
      <c r="D149" s="14">
        <v>63</v>
      </c>
      <c r="E149" s="15">
        <v>-0.49206349206349198</v>
      </c>
    </row>
    <row r="150" spans="1:5" x14ac:dyDescent="0.25">
      <c r="A150" s="173"/>
      <c r="B150" s="13" t="s">
        <v>111</v>
      </c>
      <c r="C150" s="14">
        <v>1</v>
      </c>
      <c r="D150" s="14">
        <v>3</v>
      </c>
      <c r="E150" s="15">
        <v>-0.66666666666666696</v>
      </c>
    </row>
    <row r="151" spans="1:5" x14ac:dyDescent="0.25">
      <c r="A151" s="171" t="s">
        <v>112</v>
      </c>
      <c r="B151" s="13" t="s">
        <v>113</v>
      </c>
      <c r="C151" s="14">
        <v>28</v>
      </c>
      <c r="D151" s="14">
        <v>53</v>
      </c>
      <c r="E151" s="15">
        <v>-0.47169811320754701</v>
      </c>
    </row>
    <row r="152" spans="1:5" x14ac:dyDescent="0.25">
      <c r="A152" s="173"/>
      <c r="B152" s="13" t="s">
        <v>114</v>
      </c>
      <c r="C152" s="14">
        <v>51</v>
      </c>
      <c r="D152" s="14">
        <v>64</v>
      </c>
      <c r="E152" s="15">
        <v>-0.203125</v>
      </c>
    </row>
    <row r="153" spans="1:5" x14ac:dyDescent="0.25">
      <c r="A153" s="171" t="s">
        <v>115</v>
      </c>
      <c r="B153" s="13" t="s">
        <v>19</v>
      </c>
      <c r="C153" s="14">
        <v>19</v>
      </c>
      <c r="D153" s="14">
        <v>13</v>
      </c>
      <c r="E153" s="15">
        <v>0.46153846153846101</v>
      </c>
    </row>
    <row r="154" spans="1:5" x14ac:dyDescent="0.25">
      <c r="A154" s="173"/>
      <c r="B154" s="13" t="s">
        <v>23</v>
      </c>
      <c r="C154" s="14">
        <v>20</v>
      </c>
      <c r="D154" s="14">
        <v>19</v>
      </c>
      <c r="E154" s="15">
        <v>5.2631578947368397E-2</v>
      </c>
    </row>
    <row r="155" spans="1:5" x14ac:dyDescent="0.25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1" t="s">
        <v>118</v>
      </c>
      <c r="B159" s="13" t="s">
        <v>119</v>
      </c>
      <c r="C159" s="14">
        <v>383</v>
      </c>
      <c r="D159" s="14">
        <v>395</v>
      </c>
      <c r="E159" s="15">
        <v>-3.0379746835442999E-2</v>
      </c>
    </row>
    <row r="160" spans="1:5" x14ac:dyDescent="0.25">
      <c r="A160" s="172"/>
      <c r="B160" s="13" t="s">
        <v>120</v>
      </c>
      <c r="C160" s="14">
        <v>138</v>
      </c>
      <c r="D160" s="14">
        <v>140</v>
      </c>
      <c r="E160" s="15">
        <v>-1.4285714285714299E-2</v>
      </c>
    </row>
    <row r="161" spans="1:5" x14ac:dyDescent="0.25">
      <c r="A161" s="172"/>
      <c r="B161" s="13" t="s">
        <v>121</v>
      </c>
      <c r="C161" s="14">
        <v>322</v>
      </c>
      <c r="D161" s="14">
        <v>255</v>
      </c>
      <c r="E161" s="15">
        <v>0.26274509803921597</v>
      </c>
    </row>
    <row r="162" spans="1:5" x14ac:dyDescent="0.25">
      <c r="A162" s="172"/>
      <c r="B162" s="13" t="s">
        <v>122</v>
      </c>
      <c r="C162" s="14">
        <v>77</v>
      </c>
      <c r="D162" s="14">
        <v>57</v>
      </c>
      <c r="E162" s="15">
        <v>0.35087719298245601</v>
      </c>
    </row>
    <row r="163" spans="1:5" x14ac:dyDescent="0.25">
      <c r="A163" s="172"/>
      <c r="B163" s="13" t="s">
        <v>123</v>
      </c>
      <c r="C163" s="14">
        <v>0</v>
      </c>
      <c r="D163" s="17"/>
      <c r="E163" s="15">
        <v>0</v>
      </c>
    </row>
    <row r="164" spans="1:5" x14ac:dyDescent="0.25">
      <c r="A164" s="172"/>
      <c r="B164" s="13" t="s">
        <v>124</v>
      </c>
      <c r="C164" s="14">
        <v>0</v>
      </c>
      <c r="D164" s="17"/>
      <c r="E164" s="15">
        <v>0</v>
      </c>
    </row>
    <row r="165" spans="1:5" x14ac:dyDescent="0.25">
      <c r="A165" s="172"/>
      <c r="B165" s="13" t="s">
        <v>125</v>
      </c>
      <c r="C165" s="14">
        <v>391</v>
      </c>
      <c r="D165" s="14">
        <v>413</v>
      </c>
      <c r="E165" s="15">
        <v>-5.32687651331719E-2</v>
      </c>
    </row>
    <row r="166" spans="1:5" x14ac:dyDescent="0.25">
      <c r="A166" s="172"/>
      <c r="B166" s="13" t="s">
        <v>126</v>
      </c>
      <c r="C166" s="14">
        <v>0</v>
      </c>
      <c r="D166" s="14">
        <v>2</v>
      </c>
      <c r="E166" s="15">
        <v>-1</v>
      </c>
    </row>
    <row r="167" spans="1:5" x14ac:dyDescent="0.25">
      <c r="A167" s="172"/>
      <c r="B167" s="13" t="s">
        <v>127</v>
      </c>
      <c r="C167" s="14">
        <v>171</v>
      </c>
      <c r="D167" s="14">
        <v>183</v>
      </c>
      <c r="E167" s="15">
        <v>-6.5573770491803296E-2</v>
      </c>
    </row>
    <row r="168" spans="1:5" x14ac:dyDescent="0.25">
      <c r="A168" s="172"/>
      <c r="B168" s="13" t="s">
        <v>128</v>
      </c>
      <c r="C168" s="14">
        <v>875</v>
      </c>
      <c r="D168" s="14">
        <v>866</v>
      </c>
      <c r="E168" s="15">
        <v>1.0392609699769099E-2</v>
      </c>
    </row>
    <row r="169" spans="1:5" x14ac:dyDescent="0.25">
      <c r="A169" s="172"/>
      <c r="B169" s="13" t="s">
        <v>129</v>
      </c>
      <c r="C169" s="14">
        <v>1</v>
      </c>
      <c r="D169" s="14">
        <v>2</v>
      </c>
      <c r="E169" s="15">
        <v>-0.5</v>
      </c>
    </row>
    <row r="170" spans="1:5" x14ac:dyDescent="0.25">
      <c r="A170" s="172"/>
      <c r="B170" s="13" t="s">
        <v>130</v>
      </c>
      <c r="C170" s="14">
        <v>233</v>
      </c>
      <c r="D170" s="14">
        <v>176</v>
      </c>
      <c r="E170" s="15">
        <v>0.32386363636363602</v>
      </c>
    </row>
    <row r="171" spans="1:5" x14ac:dyDescent="0.25">
      <c r="A171" s="172"/>
      <c r="B171" s="13" t="s">
        <v>131</v>
      </c>
      <c r="C171" s="14">
        <v>4</v>
      </c>
      <c r="D171" s="14">
        <v>7</v>
      </c>
      <c r="E171" s="15">
        <v>-0.42857142857142799</v>
      </c>
    </row>
    <row r="172" spans="1:5" x14ac:dyDescent="0.25">
      <c r="A172" s="172"/>
      <c r="B172" s="13" t="s">
        <v>132</v>
      </c>
      <c r="C172" s="14">
        <v>0</v>
      </c>
      <c r="D172" s="17"/>
      <c r="E172" s="15">
        <v>0</v>
      </c>
    </row>
    <row r="173" spans="1:5" x14ac:dyDescent="0.25">
      <c r="A173" s="172"/>
      <c r="B173" s="13" t="s">
        <v>133</v>
      </c>
      <c r="C173" s="14">
        <v>8</v>
      </c>
      <c r="D173" s="14">
        <v>9</v>
      </c>
      <c r="E173" s="15">
        <v>-0.11111111111111099</v>
      </c>
    </row>
    <row r="174" spans="1:5" x14ac:dyDescent="0.25">
      <c r="A174" s="172"/>
      <c r="B174" s="13" t="s">
        <v>134</v>
      </c>
      <c r="C174" s="14">
        <v>0</v>
      </c>
      <c r="D174" s="17"/>
      <c r="E174" s="15">
        <v>0</v>
      </c>
    </row>
    <row r="175" spans="1:5" x14ac:dyDescent="0.25">
      <c r="A175" s="172"/>
      <c r="B175" s="13" t="s">
        <v>135</v>
      </c>
      <c r="C175" s="14">
        <v>2</v>
      </c>
      <c r="D175" s="17"/>
      <c r="E175" s="15">
        <v>0</v>
      </c>
    </row>
    <row r="176" spans="1:5" x14ac:dyDescent="0.25">
      <c r="A176" s="172"/>
      <c r="B176" s="13" t="s">
        <v>136</v>
      </c>
      <c r="C176" s="14">
        <v>3</v>
      </c>
      <c r="D176" s="14">
        <v>2</v>
      </c>
      <c r="E176" s="15">
        <v>0.5</v>
      </c>
    </row>
    <row r="177" spans="1:5" x14ac:dyDescent="0.25">
      <c r="A177" s="172"/>
      <c r="B177" s="13" t="s">
        <v>137</v>
      </c>
      <c r="C177" s="14">
        <v>7</v>
      </c>
      <c r="D177" s="14">
        <v>5</v>
      </c>
      <c r="E177" s="15">
        <v>0.4</v>
      </c>
    </row>
    <row r="178" spans="1:5" x14ac:dyDescent="0.25">
      <c r="A178" s="172"/>
      <c r="B178" s="13" t="s">
        <v>138</v>
      </c>
      <c r="C178" s="14">
        <v>255</v>
      </c>
      <c r="D178" s="14">
        <v>315</v>
      </c>
      <c r="E178" s="15">
        <v>-0.19047619047618999</v>
      </c>
    </row>
    <row r="179" spans="1:5" x14ac:dyDescent="0.25">
      <c r="A179" s="172"/>
      <c r="B179" s="13" t="s">
        <v>139</v>
      </c>
      <c r="C179" s="14">
        <v>372</v>
      </c>
      <c r="D179" s="14">
        <v>310</v>
      </c>
      <c r="E179" s="15">
        <v>0.2</v>
      </c>
    </row>
    <row r="180" spans="1:5" x14ac:dyDescent="0.25">
      <c r="A180" s="172"/>
      <c r="B180" s="13" t="s">
        <v>140</v>
      </c>
      <c r="C180" s="14">
        <v>0</v>
      </c>
      <c r="D180" s="17"/>
      <c r="E180" s="15">
        <v>0</v>
      </c>
    </row>
    <row r="181" spans="1:5" x14ac:dyDescent="0.25">
      <c r="A181" s="172"/>
      <c r="B181" s="13" t="s">
        <v>141</v>
      </c>
      <c r="C181" s="14">
        <v>4</v>
      </c>
      <c r="D181" s="14">
        <v>4</v>
      </c>
      <c r="E181" s="15">
        <v>0</v>
      </c>
    </row>
    <row r="182" spans="1:5" x14ac:dyDescent="0.25">
      <c r="A182" s="172"/>
      <c r="B182" s="13" t="s">
        <v>142</v>
      </c>
      <c r="C182" s="14">
        <v>3</v>
      </c>
      <c r="D182" s="14">
        <v>5</v>
      </c>
      <c r="E182" s="15">
        <v>-0.4</v>
      </c>
    </row>
    <row r="183" spans="1:5" x14ac:dyDescent="0.25">
      <c r="A183" s="172"/>
      <c r="B183" s="13" t="s">
        <v>143</v>
      </c>
      <c r="C183" s="14">
        <v>0</v>
      </c>
      <c r="D183" s="17"/>
      <c r="E183" s="15">
        <v>0</v>
      </c>
    </row>
    <row r="184" spans="1:5" x14ac:dyDescent="0.25">
      <c r="A184" s="172"/>
      <c r="B184" s="13" t="s">
        <v>144</v>
      </c>
      <c r="C184" s="14">
        <v>6</v>
      </c>
      <c r="D184" s="14">
        <v>4</v>
      </c>
      <c r="E184" s="15">
        <v>0.5</v>
      </c>
    </row>
    <row r="185" spans="1:5" x14ac:dyDescent="0.25">
      <c r="A185" s="172"/>
      <c r="B185" s="13" t="s">
        <v>145</v>
      </c>
      <c r="C185" s="14">
        <v>0</v>
      </c>
      <c r="D185" s="17"/>
      <c r="E185" s="15">
        <v>0</v>
      </c>
    </row>
    <row r="186" spans="1:5" x14ac:dyDescent="0.25">
      <c r="A186" s="172"/>
      <c r="B186" s="13" t="s">
        <v>146</v>
      </c>
      <c r="C186" s="14">
        <v>21</v>
      </c>
      <c r="D186" s="14">
        <v>21</v>
      </c>
      <c r="E186" s="15">
        <v>0</v>
      </c>
    </row>
    <row r="187" spans="1:5" x14ac:dyDescent="0.25">
      <c r="A187" s="172"/>
      <c r="B187" s="13" t="s">
        <v>147</v>
      </c>
      <c r="C187" s="14">
        <v>0</v>
      </c>
      <c r="D187" s="17"/>
      <c r="E187" s="15">
        <v>0</v>
      </c>
    </row>
    <row r="188" spans="1:5" x14ac:dyDescent="0.25">
      <c r="A188" s="172"/>
      <c r="B188" s="13" t="s">
        <v>148</v>
      </c>
      <c r="C188" s="14">
        <v>0</v>
      </c>
      <c r="D188" s="17"/>
      <c r="E188" s="15">
        <v>0</v>
      </c>
    </row>
    <row r="189" spans="1:5" x14ac:dyDescent="0.25">
      <c r="A189" s="172"/>
      <c r="B189" s="13" t="s">
        <v>149</v>
      </c>
      <c r="C189" s="14">
        <v>1</v>
      </c>
      <c r="D189" s="17"/>
      <c r="E189" s="15">
        <v>0</v>
      </c>
    </row>
    <row r="190" spans="1:5" x14ac:dyDescent="0.25">
      <c r="A190" s="172"/>
      <c r="B190" s="13" t="s">
        <v>150</v>
      </c>
      <c r="C190" s="14">
        <v>30</v>
      </c>
      <c r="D190" s="14">
        <v>30</v>
      </c>
      <c r="E190" s="15">
        <v>0</v>
      </c>
    </row>
    <row r="191" spans="1:5" x14ac:dyDescent="0.25">
      <c r="A191" s="172"/>
      <c r="B191" s="13" t="s">
        <v>151</v>
      </c>
      <c r="C191" s="14">
        <v>152</v>
      </c>
      <c r="D191" s="14">
        <v>138</v>
      </c>
      <c r="E191" s="15">
        <v>0.101449275362319</v>
      </c>
    </row>
    <row r="192" spans="1:5" x14ac:dyDescent="0.25">
      <c r="A192" s="172"/>
      <c r="B192" s="13" t="s">
        <v>152</v>
      </c>
      <c r="C192" s="14">
        <v>0</v>
      </c>
      <c r="D192" s="17"/>
      <c r="E192" s="15">
        <v>0</v>
      </c>
    </row>
    <row r="193" spans="1:5" x14ac:dyDescent="0.25">
      <c r="A193" s="172"/>
      <c r="B193" s="13" t="s">
        <v>153</v>
      </c>
      <c r="C193" s="14">
        <v>897</v>
      </c>
      <c r="D193" s="14">
        <v>1438</v>
      </c>
      <c r="E193" s="15">
        <v>-0.37621696801112597</v>
      </c>
    </row>
    <row r="194" spans="1:5" x14ac:dyDescent="0.25">
      <c r="A194" s="172"/>
      <c r="B194" s="13" t="s">
        <v>154</v>
      </c>
      <c r="C194" s="14">
        <v>0</v>
      </c>
      <c r="D194" s="17"/>
      <c r="E194" s="15">
        <v>0</v>
      </c>
    </row>
    <row r="195" spans="1:5" x14ac:dyDescent="0.25">
      <c r="A195" s="172"/>
      <c r="B195" s="13" t="s">
        <v>155</v>
      </c>
      <c r="C195" s="14">
        <v>0</v>
      </c>
      <c r="D195" s="17"/>
      <c r="E195" s="15">
        <v>0</v>
      </c>
    </row>
    <row r="196" spans="1:5" x14ac:dyDescent="0.25">
      <c r="A196" s="172"/>
      <c r="B196" s="13" t="s">
        <v>156</v>
      </c>
      <c r="C196" s="14">
        <v>8</v>
      </c>
      <c r="D196" s="14">
        <v>6</v>
      </c>
      <c r="E196" s="15">
        <v>0.33333333333333298</v>
      </c>
    </row>
    <row r="197" spans="1:5" x14ac:dyDescent="0.25">
      <c r="A197" s="172"/>
      <c r="B197" s="13" t="s">
        <v>157</v>
      </c>
      <c r="C197" s="14">
        <v>0</v>
      </c>
      <c r="D197" s="17"/>
      <c r="E197" s="15">
        <v>0</v>
      </c>
    </row>
    <row r="198" spans="1:5" x14ac:dyDescent="0.25">
      <c r="A198" s="172"/>
      <c r="B198" s="13" t="s">
        <v>158</v>
      </c>
      <c r="C198" s="14">
        <v>0</v>
      </c>
      <c r="D198" s="17"/>
      <c r="E198" s="15">
        <v>0</v>
      </c>
    </row>
    <row r="199" spans="1:5" x14ac:dyDescent="0.25">
      <c r="A199" s="172"/>
      <c r="B199" s="13" t="s">
        <v>159</v>
      </c>
      <c r="C199" s="14">
        <v>0</v>
      </c>
      <c r="D199" s="17"/>
      <c r="E199" s="15">
        <v>0</v>
      </c>
    </row>
    <row r="200" spans="1:5" x14ac:dyDescent="0.25">
      <c r="A200" s="173"/>
      <c r="B200" s="13" t="s">
        <v>160</v>
      </c>
      <c r="C200" s="14">
        <v>0</v>
      </c>
      <c r="D200" s="17"/>
      <c r="E200" s="15">
        <v>0</v>
      </c>
    </row>
    <row r="201" spans="1:5" x14ac:dyDescent="0.25">
      <c r="A201" s="171" t="s">
        <v>161</v>
      </c>
      <c r="B201" s="13" t="s">
        <v>162</v>
      </c>
      <c r="C201" s="14">
        <v>827</v>
      </c>
      <c r="D201" s="14">
        <v>820</v>
      </c>
      <c r="E201" s="15">
        <v>8.5365853658536592E-3</v>
      </c>
    </row>
    <row r="202" spans="1:5" x14ac:dyDescent="0.25">
      <c r="A202" s="172"/>
      <c r="B202" s="13" t="s">
        <v>120</v>
      </c>
      <c r="C202" s="14">
        <v>372</v>
      </c>
      <c r="D202" s="14">
        <v>394</v>
      </c>
      <c r="E202" s="15">
        <v>-5.5837563451776602E-2</v>
      </c>
    </row>
    <row r="203" spans="1:5" x14ac:dyDescent="0.25">
      <c r="A203" s="172"/>
      <c r="B203" s="13" t="s">
        <v>163</v>
      </c>
      <c r="C203" s="14">
        <v>679</v>
      </c>
      <c r="D203" s="14">
        <v>558</v>
      </c>
      <c r="E203" s="15">
        <v>0.21684587813620099</v>
      </c>
    </row>
    <row r="204" spans="1:5" x14ac:dyDescent="0.25">
      <c r="A204" s="172"/>
      <c r="B204" s="13" t="s">
        <v>122</v>
      </c>
      <c r="C204" s="14">
        <v>308</v>
      </c>
      <c r="D204" s="14">
        <v>233</v>
      </c>
      <c r="E204" s="15">
        <v>0.321888412017167</v>
      </c>
    </row>
    <row r="205" spans="1:5" x14ac:dyDescent="0.25">
      <c r="A205" s="172"/>
      <c r="B205" s="13" t="s">
        <v>123</v>
      </c>
      <c r="C205" s="14">
        <v>0</v>
      </c>
      <c r="D205" s="17"/>
      <c r="E205" s="15">
        <v>0</v>
      </c>
    </row>
    <row r="206" spans="1:5" x14ac:dyDescent="0.25">
      <c r="A206" s="172"/>
      <c r="B206" s="13" t="s">
        <v>124</v>
      </c>
      <c r="C206" s="14">
        <v>23</v>
      </c>
      <c r="D206" s="14">
        <v>10</v>
      </c>
      <c r="E206" s="15">
        <v>1.3</v>
      </c>
    </row>
    <row r="207" spans="1:5" x14ac:dyDescent="0.25">
      <c r="A207" s="172"/>
      <c r="B207" s="13" t="s">
        <v>125</v>
      </c>
      <c r="C207" s="14">
        <v>947</v>
      </c>
      <c r="D207" s="14">
        <v>834</v>
      </c>
      <c r="E207" s="15">
        <v>0.13549160671462801</v>
      </c>
    </row>
    <row r="208" spans="1:5" x14ac:dyDescent="0.25">
      <c r="A208" s="172"/>
      <c r="B208" s="13" t="s">
        <v>164</v>
      </c>
      <c r="C208" s="14">
        <v>0</v>
      </c>
      <c r="D208" s="14">
        <v>5</v>
      </c>
      <c r="E208" s="15">
        <v>-1</v>
      </c>
    </row>
    <row r="209" spans="1:5" x14ac:dyDescent="0.25">
      <c r="A209" s="172"/>
      <c r="B209" s="13" t="s">
        <v>127</v>
      </c>
      <c r="C209" s="14">
        <v>363</v>
      </c>
      <c r="D209" s="14">
        <v>385</v>
      </c>
      <c r="E209" s="15">
        <v>-5.7142857142857099E-2</v>
      </c>
    </row>
    <row r="210" spans="1:5" x14ac:dyDescent="0.25">
      <c r="A210" s="172"/>
      <c r="B210" s="13" t="s">
        <v>165</v>
      </c>
      <c r="C210" s="14">
        <v>1346</v>
      </c>
      <c r="D210" s="14">
        <v>1244</v>
      </c>
      <c r="E210" s="15">
        <v>8.1993569131832797E-2</v>
      </c>
    </row>
    <row r="211" spans="1:5" x14ac:dyDescent="0.25">
      <c r="A211" s="172"/>
      <c r="B211" s="13" t="s">
        <v>129</v>
      </c>
      <c r="C211" s="14">
        <v>5</v>
      </c>
      <c r="D211" s="14">
        <v>6</v>
      </c>
      <c r="E211" s="15">
        <v>-0.16666666666666699</v>
      </c>
    </row>
    <row r="212" spans="1:5" x14ac:dyDescent="0.25">
      <c r="A212" s="172"/>
      <c r="B212" s="13" t="s">
        <v>130</v>
      </c>
      <c r="C212" s="14">
        <v>227</v>
      </c>
      <c r="D212" s="14">
        <v>162</v>
      </c>
      <c r="E212" s="15">
        <v>0.40123456790123502</v>
      </c>
    </row>
    <row r="213" spans="1:5" x14ac:dyDescent="0.25">
      <c r="A213" s="172"/>
      <c r="B213" s="13" t="s">
        <v>131</v>
      </c>
      <c r="C213" s="14">
        <v>13</v>
      </c>
      <c r="D213" s="14">
        <v>17</v>
      </c>
      <c r="E213" s="15">
        <v>-0.23529411764705899</v>
      </c>
    </row>
    <row r="214" spans="1:5" x14ac:dyDescent="0.25">
      <c r="A214" s="172"/>
      <c r="B214" s="13" t="s">
        <v>132</v>
      </c>
      <c r="C214" s="14">
        <v>0</v>
      </c>
      <c r="D214" s="17"/>
      <c r="E214" s="15">
        <v>0</v>
      </c>
    </row>
    <row r="215" spans="1:5" x14ac:dyDescent="0.25">
      <c r="A215" s="172"/>
      <c r="B215" s="13" t="s">
        <v>133</v>
      </c>
      <c r="C215" s="14">
        <v>24</v>
      </c>
      <c r="D215" s="14">
        <v>26</v>
      </c>
      <c r="E215" s="15">
        <v>-7.69230769230769E-2</v>
      </c>
    </row>
    <row r="216" spans="1:5" x14ac:dyDescent="0.25">
      <c r="A216" s="172"/>
      <c r="B216" s="13" t="s">
        <v>134</v>
      </c>
      <c r="C216" s="14">
        <v>0</v>
      </c>
      <c r="D216" s="17"/>
      <c r="E216" s="15">
        <v>0</v>
      </c>
    </row>
    <row r="217" spans="1:5" x14ac:dyDescent="0.25">
      <c r="A217" s="172"/>
      <c r="B217" s="13" t="s">
        <v>135</v>
      </c>
      <c r="C217" s="14">
        <v>0</v>
      </c>
      <c r="D217" s="17"/>
      <c r="E217" s="15">
        <v>0</v>
      </c>
    </row>
    <row r="218" spans="1:5" x14ac:dyDescent="0.25">
      <c r="A218" s="172"/>
      <c r="B218" s="13" t="s">
        <v>136</v>
      </c>
      <c r="C218" s="14">
        <v>3</v>
      </c>
      <c r="D218" s="14">
        <v>2</v>
      </c>
      <c r="E218" s="15">
        <v>0.5</v>
      </c>
    </row>
    <row r="219" spans="1:5" x14ac:dyDescent="0.25">
      <c r="A219" s="172"/>
      <c r="B219" s="13" t="s">
        <v>137</v>
      </c>
      <c r="C219" s="14">
        <v>14</v>
      </c>
      <c r="D219" s="14">
        <v>12</v>
      </c>
      <c r="E219" s="15">
        <v>0.16666666666666699</v>
      </c>
    </row>
    <row r="220" spans="1:5" x14ac:dyDescent="0.25">
      <c r="A220" s="172"/>
      <c r="B220" s="13" t="s">
        <v>138</v>
      </c>
      <c r="C220" s="14">
        <v>254</v>
      </c>
      <c r="D220" s="14">
        <v>307</v>
      </c>
      <c r="E220" s="15">
        <v>-0.17263843648208499</v>
      </c>
    </row>
    <row r="221" spans="1:5" x14ac:dyDescent="0.25">
      <c r="A221" s="172"/>
      <c r="B221" s="13" t="s">
        <v>139</v>
      </c>
      <c r="C221" s="14">
        <v>1065</v>
      </c>
      <c r="D221" s="14">
        <v>862</v>
      </c>
      <c r="E221" s="15">
        <v>0.235498839907192</v>
      </c>
    </row>
    <row r="222" spans="1:5" x14ac:dyDescent="0.25">
      <c r="A222" s="172"/>
      <c r="B222" s="13" t="s">
        <v>166</v>
      </c>
      <c r="C222" s="14">
        <v>0</v>
      </c>
      <c r="D222" s="17"/>
      <c r="E222" s="15">
        <v>0</v>
      </c>
    </row>
    <row r="223" spans="1:5" x14ac:dyDescent="0.25">
      <c r="A223" s="172"/>
      <c r="B223" s="13" t="s">
        <v>141</v>
      </c>
      <c r="C223" s="14">
        <v>22</v>
      </c>
      <c r="D223" s="14">
        <v>34</v>
      </c>
      <c r="E223" s="15">
        <v>-0.35294117647058798</v>
      </c>
    </row>
    <row r="224" spans="1:5" x14ac:dyDescent="0.25">
      <c r="A224" s="172"/>
      <c r="B224" s="13" t="s">
        <v>142</v>
      </c>
      <c r="C224" s="14">
        <v>16</v>
      </c>
      <c r="D224" s="14">
        <v>15</v>
      </c>
      <c r="E224" s="15">
        <v>6.6666666666666693E-2</v>
      </c>
    </row>
    <row r="225" spans="1:5" x14ac:dyDescent="0.25">
      <c r="A225" s="172"/>
      <c r="B225" s="13" t="s">
        <v>143</v>
      </c>
      <c r="C225" s="14">
        <v>0</v>
      </c>
      <c r="D225" s="17"/>
      <c r="E225" s="15">
        <v>0</v>
      </c>
    </row>
    <row r="226" spans="1:5" x14ac:dyDescent="0.25">
      <c r="A226" s="172"/>
      <c r="B226" s="13" t="s">
        <v>144</v>
      </c>
      <c r="C226" s="14">
        <v>45</v>
      </c>
      <c r="D226" s="14">
        <v>20</v>
      </c>
      <c r="E226" s="15">
        <v>1.25</v>
      </c>
    </row>
    <row r="227" spans="1:5" x14ac:dyDescent="0.25">
      <c r="A227" s="172"/>
      <c r="B227" s="13" t="s">
        <v>167</v>
      </c>
      <c r="C227" s="14">
        <v>0</v>
      </c>
      <c r="D227" s="17"/>
      <c r="E227" s="15">
        <v>0</v>
      </c>
    </row>
    <row r="228" spans="1:5" x14ac:dyDescent="0.25">
      <c r="A228" s="172"/>
      <c r="B228" s="13" t="s">
        <v>146</v>
      </c>
      <c r="C228" s="14">
        <v>44</v>
      </c>
      <c r="D228" s="14">
        <v>42</v>
      </c>
      <c r="E228" s="15">
        <v>4.7619047619047603E-2</v>
      </c>
    </row>
    <row r="229" spans="1:5" x14ac:dyDescent="0.25">
      <c r="A229" s="172"/>
      <c r="B229" s="13" t="s">
        <v>147</v>
      </c>
      <c r="C229" s="14">
        <v>0</v>
      </c>
      <c r="D229" s="17"/>
      <c r="E229" s="15">
        <v>0</v>
      </c>
    </row>
    <row r="230" spans="1:5" x14ac:dyDescent="0.25">
      <c r="A230" s="172"/>
      <c r="B230" s="13" t="s">
        <v>148</v>
      </c>
      <c r="C230" s="14">
        <v>0</v>
      </c>
      <c r="D230" s="17"/>
      <c r="E230" s="15">
        <v>0</v>
      </c>
    </row>
    <row r="231" spans="1:5" x14ac:dyDescent="0.25">
      <c r="A231" s="172"/>
      <c r="B231" s="13" t="s">
        <v>149</v>
      </c>
      <c r="C231" s="14">
        <v>1</v>
      </c>
      <c r="D231" s="17"/>
      <c r="E231" s="15">
        <v>0</v>
      </c>
    </row>
    <row r="232" spans="1:5" x14ac:dyDescent="0.25">
      <c r="A232" s="172"/>
      <c r="B232" s="13" t="s">
        <v>150</v>
      </c>
      <c r="C232" s="14">
        <v>68</v>
      </c>
      <c r="D232" s="14">
        <v>65</v>
      </c>
      <c r="E232" s="15">
        <v>4.6153846153846198E-2</v>
      </c>
    </row>
    <row r="233" spans="1:5" x14ac:dyDescent="0.25">
      <c r="A233" s="172"/>
      <c r="B233" s="13" t="s">
        <v>151</v>
      </c>
      <c r="C233" s="14">
        <v>470</v>
      </c>
      <c r="D233" s="14">
        <v>350</v>
      </c>
      <c r="E233" s="15">
        <v>0.34285714285714303</v>
      </c>
    </row>
    <row r="234" spans="1:5" x14ac:dyDescent="0.25">
      <c r="A234" s="172"/>
      <c r="B234" s="13" t="s">
        <v>152</v>
      </c>
      <c r="C234" s="14">
        <v>0</v>
      </c>
      <c r="D234" s="17"/>
      <c r="E234" s="15">
        <v>0</v>
      </c>
    </row>
    <row r="235" spans="1:5" x14ac:dyDescent="0.25">
      <c r="A235" s="172"/>
      <c r="B235" s="13" t="s">
        <v>153</v>
      </c>
      <c r="C235" s="14">
        <v>0</v>
      </c>
      <c r="D235" s="17"/>
      <c r="E235" s="15">
        <v>0</v>
      </c>
    </row>
    <row r="236" spans="1:5" x14ac:dyDescent="0.25">
      <c r="A236" s="172"/>
      <c r="B236" s="13" t="s">
        <v>154</v>
      </c>
      <c r="C236" s="14">
        <v>0</v>
      </c>
      <c r="D236" s="17"/>
      <c r="E236" s="15">
        <v>0</v>
      </c>
    </row>
    <row r="237" spans="1:5" x14ac:dyDescent="0.25">
      <c r="A237" s="172"/>
      <c r="B237" s="13" t="s">
        <v>155</v>
      </c>
      <c r="C237" s="14">
        <v>0</v>
      </c>
      <c r="D237" s="17"/>
      <c r="E237" s="15">
        <v>0</v>
      </c>
    </row>
    <row r="238" spans="1:5" x14ac:dyDescent="0.25">
      <c r="A238" s="172"/>
      <c r="B238" s="13" t="s">
        <v>156</v>
      </c>
      <c r="C238" s="14">
        <v>53</v>
      </c>
      <c r="D238" s="14">
        <v>0</v>
      </c>
      <c r="E238" s="15">
        <v>0</v>
      </c>
    </row>
    <row r="239" spans="1:5" x14ac:dyDescent="0.25">
      <c r="A239" s="172"/>
      <c r="B239" s="13" t="s">
        <v>157</v>
      </c>
      <c r="C239" s="14">
        <v>0</v>
      </c>
      <c r="D239" s="17"/>
      <c r="E239" s="15">
        <v>0</v>
      </c>
    </row>
    <row r="240" spans="1:5" x14ac:dyDescent="0.25">
      <c r="A240" s="172"/>
      <c r="B240" s="13" t="s">
        <v>158</v>
      </c>
      <c r="C240" s="14">
        <v>0</v>
      </c>
      <c r="D240" s="14">
        <v>250</v>
      </c>
      <c r="E240" s="15">
        <v>-1</v>
      </c>
    </row>
    <row r="241" spans="1:5" x14ac:dyDescent="0.25">
      <c r="A241" s="172"/>
      <c r="B241" s="13" t="s">
        <v>159</v>
      </c>
      <c r="C241" s="14">
        <v>0</v>
      </c>
      <c r="D241" s="17"/>
      <c r="E241" s="15">
        <v>0</v>
      </c>
    </row>
    <row r="242" spans="1:5" x14ac:dyDescent="0.25">
      <c r="A242" s="173"/>
      <c r="B242" s="13" t="s">
        <v>160</v>
      </c>
      <c r="C242" s="14">
        <v>0</v>
      </c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</v>
      </c>
      <c r="D246" s="14">
        <v>0</v>
      </c>
      <c r="E246" s="15">
        <v>0</v>
      </c>
    </row>
    <row r="247" spans="1:5" x14ac:dyDescent="0.25">
      <c r="A247" s="12" t="s">
        <v>170</v>
      </c>
      <c r="B247" s="16"/>
      <c r="C247" s="14">
        <v>85</v>
      </c>
      <c r="D247" s="14">
        <v>96</v>
      </c>
      <c r="E247" s="15">
        <v>-0.114583333333333</v>
      </c>
    </row>
    <row r="248" spans="1:5" x14ac:dyDescent="0.25">
      <c r="A248" s="12" t="s">
        <v>171</v>
      </c>
      <c r="B248" s="16"/>
      <c r="C248" s="14">
        <v>40</v>
      </c>
      <c r="D248" s="14">
        <v>25</v>
      </c>
      <c r="E248" s="15">
        <v>0.6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79</v>
      </c>
      <c r="D252" s="14">
        <v>41</v>
      </c>
      <c r="E252" s="15">
        <v>0.92682926829268297</v>
      </c>
    </row>
    <row r="253" spans="1:5" x14ac:dyDescent="0.25">
      <c r="A253" s="171" t="s">
        <v>174</v>
      </c>
      <c r="B253" s="13" t="s">
        <v>175</v>
      </c>
      <c r="C253" s="14">
        <v>16</v>
      </c>
      <c r="D253" s="17"/>
      <c r="E253" s="15">
        <v>0</v>
      </c>
    </row>
    <row r="254" spans="1:5" x14ac:dyDescent="0.25">
      <c r="A254" s="172"/>
      <c r="B254" s="13" t="s">
        <v>176</v>
      </c>
      <c r="C254" s="14">
        <v>0</v>
      </c>
      <c r="D254" s="17"/>
      <c r="E254" s="15">
        <v>0</v>
      </c>
    </row>
    <row r="255" spans="1:5" x14ac:dyDescent="0.25">
      <c r="A255" s="173"/>
      <c r="B255" s="13" t="s">
        <v>177</v>
      </c>
      <c r="C255" s="14">
        <v>0</v>
      </c>
      <c r="D255" s="17"/>
      <c r="E255" s="15">
        <v>0</v>
      </c>
    </row>
    <row r="256" spans="1:5" x14ac:dyDescent="0.25">
      <c r="A256" s="12" t="s">
        <v>178</v>
      </c>
      <c r="B256" s="16"/>
      <c r="C256" s="14">
        <v>1</v>
      </c>
      <c r="D256" s="17"/>
      <c r="E256" s="15">
        <v>0</v>
      </c>
    </row>
    <row r="257" spans="1:5" x14ac:dyDescent="0.25">
      <c r="A257" s="12" t="s">
        <v>179</v>
      </c>
      <c r="B257" s="16"/>
      <c r="C257" s="14">
        <v>9</v>
      </c>
      <c r="D257" s="14">
        <v>51</v>
      </c>
      <c r="E257" s="15">
        <v>-0.82352941176470595</v>
      </c>
    </row>
    <row r="258" spans="1:5" x14ac:dyDescent="0.25">
      <c r="A258" s="12" t="s">
        <v>111</v>
      </c>
      <c r="B258" s="16"/>
      <c r="C258" s="14">
        <v>93</v>
      </c>
      <c r="D258" s="14">
        <v>142</v>
      </c>
      <c r="E258" s="15">
        <v>-0.34507042253521097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55</v>
      </c>
      <c r="D262" s="14">
        <v>27</v>
      </c>
      <c r="E262" s="15">
        <v>1.0370370370370401</v>
      </c>
    </row>
    <row r="263" spans="1:5" x14ac:dyDescent="0.25">
      <c r="A263" s="171" t="s">
        <v>69</v>
      </c>
      <c r="B263" s="13" t="s">
        <v>182</v>
      </c>
      <c r="C263" s="14">
        <v>110</v>
      </c>
      <c r="D263" s="14">
        <v>96</v>
      </c>
      <c r="E263" s="15">
        <v>0.14583333333333301</v>
      </c>
    </row>
    <row r="264" spans="1:5" x14ac:dyDescent="0.25">
      <c r="A264" s="173"/>
      <c r="B264" s="13" t="s">
        <v>111</v>
      </c>
      <c r="C264" s="14">
        <v>0</v>
      </c>
      <c r="D264" s="14">
        <v>2</v>
      </c>
      <c r="E264" s="15">
        <v>-1</v>
      </c>
    </row>
    <row r="265" spans="1:5" x14ac:dyDescent="0.25">
      <c r="A265" s="12" t="s">
        <v>183</v>
      </c>
      <c r="B265" s="16"/>
      <c r="C265" s="14">
        <v>2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1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1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25">
      <c r="A272" s="173"/>
      <c r="B272" s="13" t="s">
        <v>189</v>
      </c>
      <c r="C272" s="14">
        <v>33</v>
      </c>
      <c r="D272" s="14">
        <v>53</v>
      </c>
      <c r="E272" s="15">
        <v>-0.37735849056603799</v>
      </c>
    </row>
    <row r="273" spans="1:5" x14ac:dyDescent="0.25">
      <c r="A273" s="12" t="s">
        <v>190</v>
      </c>
      <c r="B273" s="16"/>
      <c r="C273" s="14">
        <v>8</v>
      </c>
      <c r="D273" s="14">
        <v>4</v>
      </c>
      <c r="E273" s="15">
        <v>1</v>
      </c>
    </row>
    <row r="274" spans="1:5" x14ac:dyDescent="0.25">
      <c r="A274" s="12" t="s">
        <v>191</v>
      </c>
      <c r="B274" s="16"/>
      <c r="C274" s="14">
        <v>3</v>
      </c>
      <c r="D274" s="14">
        <v>1</v>
      </c>
      <c r="E274" s="15">
        <v>2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7" t="s">
        <v>198</v>
      </c>
      <c r="B283" s="13" t="s">
        <v>199</v>
      </c>
      <c r="C283" s="17"/>
      <c r="D283" s="17"/>
      <c r="E283" s="22"/>
    </row>
    <row r="284" spans="1:5" x14ac:dyDescent="0.25">
      <c r="A284" s="178"/>
      <c r="B284" s="13" t="s">
        <v>200</v>
      </c>
      <c r="C284" s="14">
        <v>227</v>
      </c>
      <c r="D284" s="14">
        <v>252</v>
      </c>
      <c r="E284" s="23">
        <v>0</v>
      </c>
    </row>
    <row r="285" spans="1:5" x14ac:dyDescent="0.25">
      <c r="A285" s="179"/>
      <c r="B285" s="13" t="s">
        <v>201</v>
      </c>
      <c r="C285" s="17"/>
      <c r="D285" s="17"/>
      <c r="E285" s="22"/>
    </row>
    <row r="286" spans="1:5" x14ac:dyDescent="0.25">
      <c r="A286" s="177" t="s">
        <v>202</v>
      </c>
      <c r="B286" s="13" t="s">
        <v>203</v>
      </c>
      <c r="C286" s="17"/>
      <c r="D286" s="17"/>
      <c r="E286" s="22"/>
    </row>
    <row r="287" spans="1:5" x14ac:dyDescent="0.25">
      <c r="A287" s="178"/>
      <c r="B287" s="13" t="s">
        <v>204</v>
      </c>
      <c r="C287" s="14">
        <v>4</v>
      </c>
      <c r="D287" s="14">
        <v>6</v>
      </c>
      <c r="E287" s="23">
        <v>0</v>
      </c>
    </row>
    <row r="288" spans="1:5" x14ac:dyDescent="0.25">
      <c r="A288" s="179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12</v>
      </c>
      <c r="D289" s="14">
        <v>15</v>
      </c>
      <c r="E289" s="23">
        <v>3</v>
      </c>
    </row>
    <row r="290" spans="1:5" x14ac:dyDescent="0.25">
      <c r="A290" s="177" t="s">
        <v>208</v>
      </c>
      <c r="B290" s="13" t="s">
        <v>209</v>
      </c>
      <c r="C290" s="14">
        <v>8</v>
      </c>
      <c r="D290" s="14">
        <v>7</v>
      </c>
      <c r="E290" s="23">
        <v>1</v>
      </c>
    </row>
    <row r="291" spans="1:5" x14ac:dyDescent="0.25">
      <c r="A291" s="178"/>
      <c r="B291" s="13" t="s">
        <v>210</v>
      </c>
      <c r="C291" s="17"/>
      <c r="D291" s="17"/>
      <c r="E291" s="22"/>
    </row>
    <row r="292" spans="1:5" x14ac:dyDescent="0.25">
      <c r="A292" s="179"/>
      <c r="B292" s="13" t="s">
        <v>211</v>
      </c>
      <c r="C292" s="14">
        <v>14</v>
      </c>
      <c r="D292" s="14">
        <v>13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7" t="s">
        <v>214</v>
      </c>
      <c r="B294" s="13" t="s">
        <v>205</v>
      </c>
      <c r="C294" s="14">
        <v>3</v>
      </c>
      <c r="D294" s="14">
        <v>1</v>
      </c>
      <c r="E294" s="23">
        <v>1</v>
      </c>
    </row>
    <row r="295" spans="1:5" x14ac:dyDescent="0.25">
      <c r="A295" s="178"/>
      <c r="B295" s="13" t="s">
        <v>215</v>
      </c>
      <c r="C295" s="14">
        <v>14</v>
      </c>
      <c r="D295" s="14">
        <v>39</v>
      </c>
      <c r="E295" s="23">
        <v>11</v>
      </c>
    </row>
    <row r="296" spans="1:5" x14ac:dyDescent="0.25">
      <c r="A296" s="179"/>
      <c r="B296" s="13" t="s">
        <v>216</v>
      </c>
      <c r="C296" s="14">
        <v>0</v>
      </c>
      <c r="D296" s="14">
        <v>1</v>
      </c>
      <c r="E296" s="23">
        <v>1</v>
      </c>
    </row>
    <row r="297" spans="1:5" x14ac:dyDescent="0.25">
      <c r="A297" s="177" t="s">
        <v>217</v>
      </c>
      <c r="B297" s="13" t="s">
        <v>218</v>
      </c>
      <c r="C297" s="14">
        <v>1</v>
      </c>
      <c r="D297" s="14">
        <v>0</v>
      </c>
      <c r="E297" s="23">
        <v>1</v>
      </c>
    </row>
    <row r="298" spans="1:5" x14ac:dyDescent="0.25">
      <c r="A298" s="178"/>
      <c r="B298" s="13" t="s">
        <v>219</v>
      </c>
      <c r="C298" s="17"/>
      <c r="D298" s="17"/>
      <c r="E298" s="22"/>
    </row>
    <row r="299" spans="1:5" x14ac:dyDescent="0.25">
      <c r="A299" s="178"/>
      <c r="B299" s="13" t="s">
        <v>220</v>
      </c>
      <c r="C299" s="14">
        <v>177</v>
      </c>
      <c r="D299" s="14">
        <v>297</v>
      </c>
      <c r="E299" s="23">
        <v>77</v>
      </c>
    </row>
    <row r="300" spans="1:5" x14ac:dyDescent="0.25">
      <c r="A300" s="178"/>
      <c r="B300" s="13" t="s">
        <v>221</v>
      </c>
      <c r="C300" s="14">
        <v>287</v>
      </c>
      <c r="D300" s="14">
        <v>323</v>
      </c>
      <c r="E300" s="23">
        <v>0</v>
      </c>
    </row>
    <row r="301" spans="1:5" x14ac:dyDescent="0.25">
      <c r="A301" s="178"/>
      <c r="B301" s="13" t="s">
        <v>222</v>
      </c>
      <c r="C301" s="14">
        <v>279</v>
      </c>
      <c r="D301" s="14">
        <v>234</v>
      </c>
      <c r="E301" s="23">
        <v>20</v>
      </c>
    </row>
    <row r="302" spans="1:5" x14ac:dyDescent="0.25">
      <c r="A302" s="178"/>
      <c r="B302" s="13" t="s">
        <v>223</v>
      </c>
      <c r="C302" s="14">
        <v>219</v>
      </c>
      <c r="D302" s="14">
        <v>346</v>
      </c>
      <c r="E302" s="23">
        <v>142</v>
      </c>
    </row>
    <row r="303" spans="1:5" x14ac:dyDescent="0.25">
      <c r="A303" s="178"/>
      <c r="B303" s="13" t="s">
        <v>224</v>
      </c>
      <c r="C303" s="14">
        <v>91</v>
      </c>
      <c r="D303" s="14">
        <v>100</v>
      </c>
      <c r="E303" s="23">
        <v>0</v>
      </c>
    </row>
    <row r="304" spans="1:5" x14ac:dyDescent="0.25">
      <c r="A304" s="178"/>
      <c r="B304" s="13" t="s">
        <v>225</v>
      </c>
      <c r="C304" s="14">
        <v>3</v>
      </c>
      <c r="D304" s="14">
        <v>4</v>
      </c>
      <c r="E304" s="23">
        <v>0</v>
      </c>
    </row>
    <row r="305" spans="1:5" x14ac:dyDescent="0.25">
      <c r="A305" s="178"/>
      <c r="B305" s="13" t="s">
        <v>226</v>
      </c>
      <c r="C305" s="14">
        <v>293</v>
      </c>
      <c r="D305" s="14">
        <v>60</v>
      </c>
      <c r="E305" s="23">
        <v>170</v>
      </c>
    </row>
    <row r="306" spans="1:5" x14ac:dyDescent="0.25">
      <c r="A306" s="178"/>
      <c r="B306" s="13" t="s">
        <v>227</v>
      </c>
      <c r="C306" s="14">
        <v>0</v>
      </c>
      <c r="D306" s="14">
        <v>1</v>
      </c>
      <c r="E306" s="23">
        <v>0</v>
      </c>
    </row>
    <row r="307" spans="1:5" x14ac:dyDescent="0.25">
      <c r="A307" s="178"/>
      <c r="B307" s="13" t="s">
        <v>228</v>
      </c>
      <c r="C307" s="14">
        <v>0</v>
      </c>
      <c r="D307" s="14">
        <v>1</v>
      </c>
      <c r="E307" s="23">
        <v>0</v>
      </c>
    </row>
    <row r="308" spans="1:5" x14ac:dyDescent="0.25">
      <c r="A308" s="178"/>
      <c r="B308" s="13" t="s">
        <v>229</v>
      </c>
      <c r="C308" s="14">
        <v>178</v>
      </c>
      <c r="D308" s="14">
        <v>233</v>
      </c>
      <c r="E308" s="23">
        <v>85</v>
      </c>
    </row>
    <row r="309" spans="1:5" x14ac:dyDescent="0.25">
      <c r="A309" s="178"/>
      <c r="B309" s="13" t="s">
        <v>230</v>
      </c>
      <c r="C309" s="14">
        <v>135</v>
      </c>
      <c r="D309" s="14">
        <v>163</v>
      </c>
      <c r="E309" s="23">
        <v>0</v>
      </c>
    </row>
    <row r="310" spans="1:5" x14ac:dyDescent="0.25">
      <c r="A310" s="178"/>
      <c r="B310" s="13" t="s">
        <v>231</v>
      </c>
      <c r="C310" s="14">
        <v>5</v>
      </c>
      <c r="D310" s="14">
        <v>8</v>
      </c>
      <c r="E310" s="23">
        <v>2</v>
      </c>
    </row>
    <row r="311" spans="1:5" x14ac:dyDescent="0.25">
      <c r="A311" s="179"/>
      <c r="B311" s="13" t="s">
        <v>232</v>
      </c>
      <c r="C311" s="14">
        <v>10</v>
      </c>
      <c r="D311" s="14">
        <v>17</v>
      </c>
      <c r="E311" s="23">
        <v>0</v>
      </c>
    </row>
    <row r="312" spans="1:5" x14ac:dyDescent="0.25">
      <c r="A312" s="177" t="s">
        <v>233</v>
      </c>
      <c r="B312" s="13" t="s">
        <v>234</v>
      </c>
      <c r="C312" s="17"/>
      <c r="D312" s="17"/>
      <c r="E312" s="22"/>
    </row>
    <row r="313" spans="1:5" x14ac:dyDescent="0.25">
      <c r="A313" s="178"/>
      <c r="B313" s="13" t="s">
        <v>235</v>
      </c>
      <c r="C313" s="17"/>
      <c r="D313" s="17"/>
      <c r="E313" s="22"/>
    </row>
    <row r="314" spans="1:5" x14ac:dyDescent="0.25">
      <c r="A314" s="178"/>
      <c r="B314" s="13" t="s">
        <v>236</v>
      </c>
      <c r="C314" s="17"/>
      <c r="D314" s="17"/>
      <c r="E314" s="22"/>
    </row>
    <row r="315" spans="1:5" x14ac:dyDescent="0.25">
      <c r="A315" s="178"/>
      <c r="B315" s="13" t="s">
        <v>237</v>
      </c>
      <c r="C315" s="17"/>
      <c r="D315" s="17"/>
      <c r="E315" s="22"/>
    </row>
    <row r="316" spans="1:5" x14ac:dyDescent="0.25">
      <c r="A316" s="178"/>
      <c r="B316" s="13" t="s">
        <v>238</v>
      </c>
      <c r="C316" s="14">
        <v>35</v>
      </c>
      <c r="D316" s="14">
        <v>37</v>
      </c>
      <c r="E316" s="23">
        <v>5</v>
      </c>
    </row>
    <row r="317" spans="1:5" x14ac:dyDescent="0.25">
      <c r="A317" s="178"/>
      <c r="B317" s="13" t="s">
        <v>239</v>
      </c>
      <c r="C317" s="17"/>
      <c r="D317" s="17"/>
      <c r="E317" s="22"/>
    </row>
    <row r="318" spans="1:5" x14ac:dyDescent="0.25">
      <c r="A318" s="178"/>
      <c r="B318" s="13" t="s">
        <v>240</v>
      </c>
      <c r="C318" s="17"/>
      <c r="D318" s="17"/>
      <c r="E318" s="22"/>
    </row>
    <row r="319" spans="1:5" x14ac:dyDescent="0.25">
      <c r="A319" s="178"/>
      <c r="B319" s="13" t="s">
        <v>241</v>
      </c>
      <c r="C319" s="14">
        <v>8</v>
      </c>
      <c r="D319" s="14">
        <v>14</v>
      </c>
      <c r="E319" s="23">
        <v>0</v>
      </c>
    </row>
    <row r="320" spans="1:5" x14ac:dyDescent="0.25">
      <c r="A320" s="178"/>
      <c r="B320" s="13" t="s">
        <v>242</v>
      </c>
      <c r="C320" s="14">
        <v>269</v>
      </c>
      <c r="D320" s="14">
        <v>425</v>
      </c>
      <c r="E320" s="23">
        <v>29</v>
      </c>
    </row>
    <row r="321" spans="1:5" x14ac:dyDescent="0.25">
      <c r="A321" s="178"/>
      <c r="B321" s="13" t="s">
        <v>243</v>
      </c>
      <c r="C321" s="14">
        <v>76</v>
      </c>
      <c r="D321" s="14">
        <v>117</v>
      </c>
      <c r="E321" s="23">
        <v>17</v>
      </c>
    </row>
    <row r="322" spans="1:5" x14ac:dyDescent="0.25">
      <c r="A322" s="178"/>
      <c r="B322" s="13" t="s">
        <v>244</v>
      </c>
      <c r="C322" s="14">
        <v>13</v>
      </c>
      <c r="D322" s="14">
        <v>22</v>
      </c>
      <c r="E322" s="23">
        <v>3</v>
      </c>
    </row>
    <row r="323" spans="1:5" x14ac:dyDescent="0.25">
      <c r="A323" s="178"/>
      <c r="B323" s="13" t="s">
        <v>245</v>
      </c>
      <c r="C323" s="14">
        <v>7</v>
      </c>
      <c r="D323" s="14">
        <v>4</v>
      </c>
      <c r="E323" s="23">
        <v>0</v>
      </c>
    </row>
    <row r="324" spans="1:5" x14ac:dyDescent="0.25">
      <c r="A324" s="178"/>
      <c r="B324" s="13" t="s">
        <v>246</v>
      </c>
      <c r="C324" s="17"/>
      <c r="D324" s="17"/>
      <c r="E324" s="22"/>
    </row>
    <row r="325" spans="1:5" x14ac:dyDescent="0.25">
      <c r="A325" s="178"/>
      <c r="B325" s="13" t="s">
        <v>247</v>
      </c>
      <c r="C325" s="17"/>
      <c r="D325" s="17"/>
      <c r="E325" s="22"/>
    </row>
    <row r="326" spans="1:5" x14ac:dyDescent="0.25">
      <c r="A326" s="178"/>
      <c r="B326" s="13" t="s">
        <v>248</v>
      </c>
      <c r="C326" s="17"/>
      <c r="D326" s="17"/>
      <c r="E326" s="22"/>
    </row>
    <row r="327" spans="1:5" x14ac:dyDescent="0.25">
      <c r="A327" s="178"/>
      <c r="B327" s="13" t="s">
        <v>249</v>
      </c>
      <c r="C327" s="17"/>
      <c r="D327" s="17"/>
      <c r="E327" s="22"/>
    </row>
    <row r="328" spans="1:5" x14ac:dyDescent="0.25">
      <c r="A328" s="178"/>
      <c r="B328" s="13" t="s">
        <v>250</v>
      </c>
      <c r="C328" s="17"/>
      <c r="D328" s="17"/>
      <c r="E328" s="22"/>
    </row>
    <row r="329" spans="1:5" x14ac:dyDescent="0.25">
      <c r="A329" s="178"/>
      <c r="B329" s="13" t="s">
        <v>251</v>
      </c>
      <c r="C329" s="14">
        <v>15</v>
      </c>
      <c r="D329" s="14">
        <v>18</v>
      </c>
      <c r="E329" s="23">
        <v>13</v>
      </c>
    </row>
    <row r="330" spans="1:5" x14ac:dyDescent="0.25">
      <c r="A330" s="178"/>
      <c r="B330" s="13" t="s">
        <v>252</v>
      </c>
      <c r="C330" s="14">
        <v>25</v>
      </c>
      <c r="D330" s="14">
        <v>28</v>
      </c>
      <c r="E330" s="23">
        <v>9</v>
      </c>
    </row>
    <row r="331" spans="1:5" x14ac:dyDescent="0.25">
      <c r="A331" s="178"/>
      <c r="B331" s="13" t="s">
        <v>253</v>
      </c>
      <c r="C331" s="14">
        <v>0</v>
      </c>
      <c r="D331" s="14">
        <v>0</v>
      </c>
      <c r="E331" s="23">
        <v>0</v>
      </c>
    </row>
    <row r="332" spans="1:5" x14ac:dyDescent="0.25">
      <c r="A332" s="178"/>
      <c r="B332" s="13" t="s">
        <v>254</v>
      </c>
      <c r="C332" s="17"/>
      <c r="D332" s="17"/>
      <c r="E332" s="22"/>
    </row>
    <row r="333" spans="1:5" x14ac:dyDescent="0.25">
      <c r="A333" s="178"/>
      <c r="B333" s="13" t="s">
        <v>255</v>
      </c>
      <c r="C333" s="14">
        <v>0</v>
      </c>
      <c r="D333" s="14">
        <v>4</v>
      </c>
      <c r="E333" s="23">
        <v>1</v>
      </c>
    </row>
    <row r="334" spans="1:5" x14ac:dyDescent="0.25">
      <c r="A334" s="178"/>
      <c r="B334" s="13" t="s">
        <v>256</v>
      </c>
      <c r="C334" s="14">
        <v>0</v>
      </c>
      <c r="D334" s="14">
        <v>1</v>
      </c>
      <c r="E334" s="23">
        <v>0</v>
      </c>
    </row>
    <row r="335" spans="1:5" x14ac:dyDescent="0.25">
      <c r="A335" s="178"/>
      <c r="B335" s="13" t="s">
        <v>257</v>
      </c>
      <c r="C335" s="14">
        <v>16</v>
      </c>
      <c r="D335" s="14">
        <v>25</v>
      </c>
      <c r="E335" s="23">
        <v>13</v>
      </c>
    </row>
    <row r="336" spans="1:5" x14ac:dyDescent="0.25">
      <c r="A336" s="178"/>
      <c r="B336" s="13" t="s">
        <v>258</v>
      </c>
      <c r="C336" s="14">
        <v>72</v>
      </c>
      <c r="D336" s="14">
        <v>23</v>
      </c>
      <c r="E336" s="23">
        <v>47</v>
      </c>
    </row>
    <row r="337" spans="1:5" x14ac:dyDescent="0.25">
      <c r="A337" s="178"/>
      <c r="B337" s="13" t="s">
        <v>259</v>
      </c>
      <c r="C337" s="17"/>
      <c r="D337" s="17"/>
      <c r="E337" s="22"/>
    </row>
    <row r="338" spans="1:5" x14ac:dyDescent="0.25">
      <c r="A338" s="178"/>
      <c r="B338" s="13" t="s">
        <v>260</v>
      </c>
      <c r="C338" s="14">
        <v>0</v>
      </c>
      <c r="D338" s="14">
        <v>0</v>
      </c>
      <c r="E338" s="23">
        <v>0</v>
      </c>
    </row>
    <row r="339" spans="1:5" x14ac:dyDescent="0.25">
      <c r="A339" s="178"/>
      <c r="B339" s="13" t="s">
        <v>261</v>
      </c>
      <c r="C339" s="17"/>
      <c r="D339" s="17"/>
      <c r="E339" s="22"/>
    </row>
    <row r="340" spans="1:5" x14ac:dyDescent="0.25">
      <c r="A340" s="178"/>
      <c r="B340" s="13" t="s">
        <v>262</v>
      </c>
      <c r="C340" s="17"/>
      <c r="D340" s="17"/>
      <c r="E340" s="22"/>
    </row>
    <row r="341" spans="1:5" x14ac:dyDescent="0.25">
      <c r="A341" s="178"/>
      <c r="B341" s="13" t="s">
        <v>263</v>
      </c>
      <c r="C341" s="17"/>
      <c r="D341" s="17"/>
      <c r="E341" s="22"/>
    </row>
    <row r="342" spans="1:5" x14ac:dyDescent="0.25">
      <c r="A342" s="178"/>
      <c r="B342" s="13" t="s">
        <v>264</v>
      </c>
      <c r="C342" s="17"/>
      <c r="D342" s="17"/>
      <c r="E342" s="22"/>
    </row>
    <row r="343" spans="1:5" x14ac:dyDescent="0.25">
      <c r="A343" s="178"/>
      <c r="B343" s="13" t="s">
        <v>265</v>
      </c>
      <c r="C343" s="17"/>
      <c r="D343" s="17"/>
      <c r="E343" s="22"/>
    </row>
    <row r="344" spans="1:5" x14ac:dyDescent="0.25">
      <c r="A344" s="179"/>
      <c r="B344" s="13" t="s">
        <v>266</v>
      </c>
      <c r="C344" s="14">
        <v>4</v>
      </c>
      <c r="D344" s="14">
        <v>17</v>
      </c>
      <c r="E344" s="23">
        <v>6</v>
      </c>
    </row>
    <row r="345" spans="1:5" x14ac:dyDescent="0.25">
      <c r="A345" s="177" t="s">
        <v>267</v>
      </c>
      <c r="B345" s="13" t="s">
        <v>268</v>
      </c>
      <c r="C345" s="17"/>
      <c r="D345" s="17"/>
      <c r="E345" s="22"/>
    </row>
    <row r="346" spans="1:5" x14ac:dyDescent="0.25">
      <c r="A346" s="178"/>
      <c r="B346" s="13" t="s">
        <v>269</v>
      </c>
      <c r="C346" s="14">
        <v>0</v>
      </c>
      <c r="D346" s="14">
        <v>5</v>
      </c>
      <c r="E346" s="23">
        <v>3</v>
      </c>
    </row>
    <row r="347" spans="1:5" x14ac:dyDescent="0.25">
      <c r="A347" s="178"/>
      <c r="B347" s="13" t="s">
        <v>270</v>
      </c>
      <c r="C347" s="17"/>
      <c r="D347" s="17"/>
      <c r="E347" s="22"/>
    </row>
    <row r="348" spans="1:5" x14ac:dyDescent="0.25">
      <c r="A348" s="178"/>
      <c r="B348" s="13" t="s">
        <v>271</v>
      </c>
      <c r="C348" s="17"/>
      <c r="D348" s="17"/>
      <c r="E348" s="22"/>
    </row>
    <row r="349" spans="1:5" x14ac:dyDescent="0.25">
      <c r="A349" s="178"/>
      <c r="B349" s="13" t="s">
        <v>272</v>
      </c>
      <c r="C349" s="17"/>
      <c r="D349" s="17"/>
      <c r="E349" s="22"/>
    </row>
    <row r="350" spans="1:5" x14ac:dyDescent="0.25">
      <c r="A350" s="178"/>
      <c r="B350" s="13" t="s">
        <v>273</v>
      </c>
      <c r="C350" s="14">
        <v>1</v>
      </c>
      <c r="D350" s="14">
        <v>2</v>
      </c>
      <c r="E350" s="23">
        <v>1</v>
      </c>
    </row>
    <row r="351" spans="1:5" x14ac:dyDescent="0.25">
      <c r="A351" s="178"/>
      <c r="B351" s="13" t="s">
        <v>274</v>
      </c>
      <c r="C351" s="17"/>
      <c r="D351" s="17"/>
      <c r="E351" s="22"/>
    </row>
    <row r="352" spans="1:5" x14ac:dyDescent="0.25">
      <c r="A352" s="178"/>
      <c r="B352" s="13" t="s">
        <v>275</v>
      </c>
      <c r="C352" s="17"/>
      <c r="D352" s="17"/>
      <c r="E352" s="22"/>
    </row>
    <row r="353" spans="1:5" x14ac:dyDescent="0.25">
      <c r="A353" s="178"/>
      <c r="B353" s="13" t="s">
        <v>276</v>
      </c>
      <c r="C353" s="17"/>
      <c r="D353" s="17"/>
      <c r="E353" s="22"/>
    </row>
    <row r="354" spans="1:5" x14ac:dyDescent="0.25">
      <c r="A354" s="178"/>
      <c r="B354" s="13" t="s">
        <v>277</v>
      </c>
      <c r="C354" s="17"/>
      <c r="D354" s="17"/>
      <c r="E354" s="22"/>
    </row>
    <row r="355" spans="1:5" x14ac:dyDescent="0.25">
      <c r="A355" s="179"/>
      <c r="B355" s="13" t="s">
        <v>278</v>
      </c>
      <c r="C355" s="17"/>
      <c r="D355" s="17"/>
      <c r="E355" s="22"/>
    </row>
    <row r="356" spans="1:5" x14ac:dyDescent="0.25">
      <c r="A356" s="177" t="s">
        <v>279</v>
      </c>
      <c r="B356" s="13" t="s">
        <v>280</v>
      </c>
      <c r="C356" s="14">
        <v>76</v>
      </c>
      <c r="D356" s="14">
        <v>90</v>
      </c>
      <c r="E356" s="23">
        <v>4</v>
      </c>
    </row>
    <row r="357" spans="1:5" x14ac:dyDescent="0.25">
      <c r="A357" s="178"/>
      <c r="B357" s="13" t="s">
        <v>281</v>
      </c>
      <c r="C357" s="17"/>
      <c r="D357" s="17"/>
      <c r="E357" s="22"/>
    </row>
    <row r="358" spans="1:5" x14ac:dyDescent="0.25">
      <c r="A358" s="178"/>
      <c r="B358" s="13" t="s">
        <v>282</v>
      </c>
      <c r="C358" s="17"/>
      <c r="D358" s="17"/>
      <c r="E358" s="22"/>
    </row>
    <row r="359" spans="1:5" x14ac:dyDescent="0.25">
      <c r="A359" s="178"/>
      <c r="B359" s="13" t="s">
        <v>283</v>
      </c>
      <c r="C359" s="14">
        <v>10</v>
      </c>
      <c r="D359" s="14">
        <v>14</v>
      </c>
      <c r="E359" s="23">
        <v>1</v>
      </c>
    </row>
    <row r="360" spans="1:5" x14ac:dyDescent="0.25">
      <c r="A360" s="178"/>
      <c r="B360" s="13" t="s">
        <v>284</v>
      </c>
      <c r="C360" s="14">
        <v>0</v>
      </c>
      <c r="D360" s="14">
        <v>1</v>
      </c>
      <c r="E360" s="23">
        <v>0</v>
      </c>
    </row>
    <row r="361" spans="1:5" x14ac:dyDescent="0.25">
      <c r="A361" s="178"/>
      <c r="B361" s="13" t="s">
        <v>285</v>
      </c>
      <c r="C361" s="17"/>
      <c r="D361" s="17"/>
      <c r="E361" s="22"/>
    </row>
    <row r="362" spans="1:5" x14ac:dyDescent="0.25">
      <c r="A362" s="178"/>
      <c r="B362" s="13" t="s">
        <v>286</v>
      </c>
      <c r="C362" s="17"/>
      <c r="D362" s="17"/>
      <c r="E362" s="22"/>
    </row>
    <row r="363" spans="1:5" x14ac:dyDescent="0.25">
      <c r="A363" s="178"/>
      <c r="B363" s="13" t="s">
        <v>287</v>
      </c>
      <c r="C363" s="17"/>
      <c r="D363" s="17"/>
      <c r="E363" s="22"/>
    </row>
    <row r="364" spans="1:5" x14ac:dyDescent="0.25">
      <c r="A364" s="179"/>
      <c r="B364" s="13" t="s">
        <v>288</v>
      </c>
      <c r="C364" s="17"/>
      <c r="D364" s="17"/>
      <c r="E364" s="22"/>
    </row>
    <row r="365" spans="1:5" x14ac:dyDescent="0.25">
      <c r="A365" s="177" t="s">
        <v>289</v>
      </c>
      <c r="B365" s="13" t="s">
        <v>290</v>
      </c>
      <c r="C365" s="17"/>
      <c r="D365" s="17"/>
      <c r="E365" s="22"/>
    </row>
    <row r="366" spans="1:5" x14ac:dyDescent="0.25">
      <c r="A366" s="178"/>
      <c r="B366" s="13" t="s">
        <v>291</v>
      </c>
      <c r="C366" s="14">
        <v>1</v>
      </c>
      <c r="D366" s="14">
        <v>2</v>
      </c>
      <c r="E366" s="23">
        <v>0</v>
      </c>
    </row>
    <row r="367" spans="1:5" x14ac:dyDescent="0.25">
      <c r="A367" s="178"/>
      <c r="B367" s="13" t="s">
        <v>292</v>
      </c>
      <c r="C367" s="17"/>
      <c r="D367" s="17"/>
      <c r="E367" s="22"/>
    </row>
    <row r="368" spans="1:5" x14ac:dyDescent="0.25">
      <c r="A368" s="178"/>
      <c r="B368" s="13" t="s">
        <v>293</v>
      </c>
      <c r="C368" s="14">
        <v>4</v>
      </c>
      <c r="D368" s="14">
        <v>5</v>
      </c>
      <c r="E368" s="23">
        <v>0</v>
      </c>
    </row>
    <row r="369" spans="1:5" x14ac:dyDescent="0.25">
      <c r="A369" s="178"/>
      <c r="B369" s="13" t="s">
        <v>209</v>
      </c>
      <c r="C369" s="17"/>
      <c r="D369" s="17"/>
      <c r="E369" s="22"/>
    </row>
    <row r="370" spans="1:5" x14ac:dyDescent="0.25">
      <c r="A370" s="178"/>
      <c r="B370" s="13" t="s">
        <v>294</v>
      </c>
      <c r="C370" s="17"/>
      <c r="D370" s="17"/>
      <c r="E370" s="22"/>
    </row>
    <row r="371" spans="1:5" x14ac:dyDescent="0.25">
      <c r="A371" s="178"/>
      <c r="B371" s="13" t="s">
        <v>295</v>
      </c>
      <c r="C371" s="17"/>
      <c r="D371" s="17"/>
      <c r="E371" s="22"/>
    </row>
    <row r="372" spans="1:5" x14ac:dyDescent="0.25">
      <c r="A372" s="178"/>
      <c r="B372" s="13" t="s">
        <v>296</v>
      </c>
      <c r="C372" s="14">
        <v>5</v>
      </c>
      <c r="D372" s="14">
        <v>9</v>
      </c>
      <c r="E372" s="23">
        <v>0</v>
      </c>
    </row>
    <row r="373" spans="1:5" x14ac:dyDescent="0.25">
      <c r="A373" s="178"/>
      <c r="B373" s="13" t="s">
        <v>297</v>
      </c>
      <c r="C373" s="14">
        <v>263</v>
      </c>
      <c r="D373" s="14">
        <v>75</v>
      </c>
      <c r="E373" s="23">
        <v>57</v>
      </c>
    </row>
    <row r="374" spans="1:5" x14ac:dyDescent="0.25">
      <c r="A374" s="178"/>
      <c r="B374" s="13" t="s">
        <v>298</v>
      </c>
      <c r="C374" s="17"/>
      <c r="D374" s="17"/>
      <c r="E374" s="22"/>
    </row>
    <row r="375" spans="1:5" x14ac:dyDescent="0.25">
      <c r="A375" s="178"/>
      <c r="B375" s="13" t="s">
        <v>299</v>
      </c>
      <c r="C375" s="17"/>
      <c r="D375" s="17"/>
      <c r="E375" s="22"/>
    </row>
    <row r="376" spans="1:5" x14ac:dyDescent="0.25">
      <c r="A376" s="178"/>
      <c r="B376" s="13" t="s">
        <v>300</v>
      </c>
      <c r="C376" s="17"/>
      <c r="D376" s="17"/>
      <c r="E376" s="22"/>
    </row>
    <row r="377" spans="1:5" x14ac:dyDescent="0.25">
      <c r="A377" s="179"/>
      <c r="B377" s="13" t="s">
        <v>301</v>
      </c>
      <c r="C377" s="17"/>
      <c r="D377" s="17"/>
      <c r="E377" s="22"/>
    </row>
  </sheetData>
  <sheetProtection algorithmName="SHA-512" hashValue="QazDOdacpAgEO7EPNEtCiV0ChApRd37/780xh/gs9eiU/1aqrfwbWvbe0mmBte+uR4Ac3ZdUne0XZXfl9JU4CQ==" saltValue="o/icRROQUdx/B6VyW+s4CQ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1AB3-5C6C-4EF0-8151-C4D7D121477D}">
  <dimension ref="A1:Z25"/>
  <sheetViews>
    <sheetView showGridLines="0" showRowColHeaders="0" workbookViewId="0">
      <selection activeCell="E31" sqref="E31"/>
    </sheetView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4YLVY+CWDsxPUH9I+6qDtPhSJQoaDZI2vi7h+fjhtILzCUC/SAWy20dLHuKV12r6CHckg1+zo6kr+B+NjBfHpQ==" saltValue="q8nsYRGvDkAgmUAKZsb1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4D7A-C295-4B5D-A840-F84DE9B6DD81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tWb98SL56iJFplux/ls0Kofux5SvkrOKy1XGurvFJArhIFJVfpbjtPmw17uYAf1LOjJGAOxg7KseoS4pj46szQ==" saltValue="/Iry1ViH1rgGiu+hMwMGP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7F2D-F033-4910-9323-88BCE084BB33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0</v>
      </c>
      <c r="P6" s="168">
        <f>DatosMedioAmbiente!C59</f>
        <v>0</v>
      </c>
      <c r="Q6" s="168">
        <f>DatosMedioAmbiente!C61</f>
        <v>0</v>
      </c>
      <c r="R6" s="168">
        <f>DatosMedioAmbiente!C63</f>
        <v>5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1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C/3dcsdq9jmgqcNfkuWSh4wZtmL+wGWVaH5LVXX6F7HTvQmN3lgjIdoSgRVcLptHHh63XWRjg1OGBDU7n73mkA==" saltValue="4qFlGf7zZBULQ4aAsuAOJ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C932-74AE-471B-9389-C38094ED7529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1448</v>
      </c>
      <c r="C2" s="83" t="s">
        <v>1436</v>
      </c>
      <c r="D2" s="83" t="s">
        <v>1319</v>
      </c>
      <c r="E2" s="83" t="s">
        <v>1319</v>
      </c>
      <c r="F2" s="83" t="s">
        <v>111</v>
      </c>
      <c r="G2" s="83" t="s">
        <v>1320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1194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T2" s="83" t="s">
        <v>647</v>
      </c>
      <c r="AV2" s="83" t="s">
        <v>647</v>
      </c>
      <c r="AW2" s="83" t="s">
        <v>1188</v>
      </c>
      <c r="AX2" s="83" t="s">
        <v>1188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1449</v>
      </c>
      <c r="C3" s="83" t="s">
        <v>1437</v>
      </c>
      <c r="D3" s="83" t="s">
        <v>1320</v>
      </c>
      <c r="E3" s="83" t="s">
        <v>1320</v>
      </c>
      <c r="G3" s="83" t="s">
        <v>1321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1321</v>
      </c>
      <c r="M3" s="83" t="s">
        <v>1320</v>
      </c>
      <c r="N3" s="83" t="s">
        <v>1321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1140</v>
      </c>
      <c r="AD3" s="83" t="s">
        <v>649</v>
      </c>
      <c r="AE3" s="83" t="s">
        <v>1185</v>
      </c>
      <c r="AF3" s="83" t="s">
        <v>1195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T3" s="83" t="s">
        <v>649</v>
      </c>
      <c r="AV3" s="83" t="s">
        <v>649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114</v>
      </c>
      <c r="BG3" s="83" t="s">
        <v>114</v>
      </c>
      <c r="BH3" s="83" t="s">
        <v>1144</v>
      </c>
      <c r="BI3" s="83" t="s">
        <v>1149</v>
      </c>
    </row>
    <row r="4" spans="1:61" x14ac:dyDescent="0.2">
      <c r="A4" s="83" t="s">
        <v>1456</v>
      </c>
      <c r="B4" s="83" t="s">
        <v>109</v>
      </c>
      <c r="C4" s="83" t="s">
        <v>1438</v>
      </c>
      <c r="D4" s="83" t="s">
        <v>1321</v>
      </c>
      <c r="E4" s="83" t="s">
        <v>1321</v>
      </c>
      <c r="G4" s="83" t="s">
        <v>1334</v>
      </c>
      <c r="H4" s="83" t="s">
        <v>1321</v>
      </c>
      <c r="I4" s="83" t="s">
        <v>1321</v>
      </c>
      <c r="J4" s="83" t="s">
        <v>1321</v>
      </c>
      <c r="K4" s="83" t="s">
        <v>1323</v>
      </c>
      <c r="L4" s="83" t="s">
        <v>1323</v>
      </c>
      <c r="N4" s="83" t="s">
        <v>1339</v>
      </c>
      <c r="O4" s="83" t="s">
        <v>1321</v>
      </c>
      <c r="P4" s="83" t="s">
        <v>1367</v>
      </c>
      <c r="Q4" s="83" t="s">
        <v>1371</v>
      </c>
      <c r="R4" s="83" t="s">
        <v>1042</v>
      </c>
      <c r="S4" s="83" t="s">
        <v>1367</v>
      </c>
      <c r="T4" s="83" t="s">
        <v>1367</v>
      </c>
      <c r="V4" s="83" t="s">
        <v>31</v>
      </c>
      <c r="W4" s="83" t="s">
        <v>1463</v>
      </c>
      <c r="AD4" s="83" t="s">
        <v>651</v>
      </c>
      <c r="AE4" s="83" t="s">
        <v>1187</v>
      </c>
      <c r="AI4" s="83" t="s">
        <v>238</v>
      </c>
      <c r="AL4" s="83" t="s">
        <v>651</v>
      </c>
      <c r="AM4" s="83" t="s">
        <v>651</v>
      </c>
      <c r="AN4" s="83" t="s">
        <v>651</v>
      </c>
      <c r="AO4" s="83" t="s">
        <v>651</v>
      </c>
      <c r="AT4" s="83" t="s">
        <v>651</v>
      </c>
      <c r="AV4" s="83" t="s">
        <v>651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  <c r="BF4" s="83" t="s">
        <v>1060</v>
      </c>
      <c r="BG4" s="83" t="s">
        <v>1060</v>
      </c>
    </row>
    <row r="5" spans="1:61" x14ac:dyDescent="0.2">
      <c r="A5" s="83" t="s">
        <v>1031</v>
      </c>
      <c r="B5" s="83" t="s">
        <v>110</v>
      </c>
      <c r="C5" s="83" t="s">
        <v>174</v>
      </c>
      <c r="D5" s="83" t="s">
        <v>1323</v>
      </c>
      <c r="E5" s="83" t="s">
        <v>1323</v>
      </c>
      <c r="G5" s="83" t="s">
        <v>1337</v>
      </c>
      <c r="H5" s="83" t="s">
        <v>975</v>
      </c>
      <c r="I5" s="83" t="s">
        <v>1327</v>
      </c>
      <c r="J5" s="83" t="s">
        <v>975</v>
      </c>
      <c r="K5" s="83" t="s">
        <v>1332</v>
      </c>
      <c r="L5" s="83" t="s">
        <v>975</v>
      </c>
      <c r="O5" s="83" t="s">
        <v>975</v>
      </c>
      <c r="P5" s="83" t="s">
        <v>1368</v>
      </c>
      <c r="R5" s="83" t="s">
        <v>1043</v>
      </c>
      <c r="S5" s="83" t="s">
        <v>1368</v>
      </c>
      <c r="T5" s="83" t="s">
        <v>1368</v>
      </c>
      <c r="V5" s="83" t="s">
        <v>32</v>
      </c>
      <c r="AD5" s="83" t="s">
        <v>655</v>
      </c>
      <c r="AI5" s="83" t="s">
        <v>242</v>
      </c>
      <c r="AL5" s="83" t="s">
        <v>655</v>
      </c>
      <c r="AM5" s="83" t="s">
        <v>655</v>
      </c>
      <c r="AN5" s="83" t="s">
        <v>655</v>
      </c>
      <c r="AO5" s="83" t="s">
        <v>655</v>
      </c>
      <c r="AT5" s="83" t="s">
        <v>657</v>
      </c>
      <c r="AV5" s="83" t="s">
        <v>655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1500</v>
      </c>
    </row>
    <row r="6" spans="1:61" x14ac:dyDescent="0.2">
      <c r="A6" s="83" t="s">
        <v>1457</v>
      </c>
      <c r="B6" s="83" t="s">
        <v>111</v>
      </c>
      <c r="C6" s="83" t="s">
        <v>1439</v>
      </c>
      <c r="D6" s="83" t="s">
        <v>1326</v>
      </c>
      <c r="E6" s="83" t="s">
        <v>975</v>
      </c>
      <c r="G6" s="83" t="s">
        <v>111</v>
      </c>
      <c r="H6" s="83" t="s">
        <v>1333</v>
      </c>
      <c r="I6" s="83" t="s">
        <v>975</v>
      </c>
      <c r="J6" s="83" t="s">
        <v>1334</v>
      </c>
      <c r="L6" s="83" t="s">
        <v>1332</v>
      </c>
      <c r="O6" s="83" t="s">
        <v>1334</v>
      </c>
      <c r="P6" s="83" t="s">
        <v>1371</v>
      </c>
      <c r="R6" s="83" t="s">
        <v>1044</v>
      </c>
      <c r="S6" s="83" t="s">
        <v>1369</v>
      </c>
      <c r="T6" s="83" t="s">
        <v>1369</v>
      </c>
      <c r="V6" s="83" t="s">
        <v>33</v>
      </c>
      <c r="AD6" s="83" t="s">
        <v>657</v>
      </c>
      <c r="AI6" s="83" t="s">
        <v>243</v>
      </c>
      <c r="AL6" s="83" t="s">
        <v>657</v>
      </c>
      <c r="AM6" s="83" t="s">
        <v>657</v>
      </c>
      <c r="AN6" s="83" t="s">
        <v>657</v>
      </c>
      <c r="AO6" s="83" t="s">
        <v>657</v>
      </c>
      <c r="AV6" s="83" t="s">
        <v>657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1360</v>
      </c>
    </row>
    <row r="7" spans="1:61" x14ac:dyDescent="0.2">
      <c r="C7" s="83" t="s">
        <v>1440</v>
      </c>
      <c r="D7" s="83" t="s">
        <v>1327</v>
      </c>
      <c r="E7" s="83" t="s">
        <v>1332</v>
      </c>
      <c r="H7" s="83" t="s">
        <v>1334</v>
      </c>
      <c r="I7" s="83" t="s">
        <v>1333</v>
      </c>
      <c r="J7" s="83" t="s">
        <v>1337</v>
      </c>
      <c r="L7" s="83" t="s">
        <v>1333</v>
      </c>
      <c r="O7" s="83" t="s">
        <v>1337</v>
      </c>
      <c r="R7" s="83" t="s">
        <v>1045</v>
      </c>
      <c r="S7" s="83" t="s">
        <v>1371</v>
      </c>
      <c r="T7" s="83" t="s">
        <v>1370</v>
      </c>
      <c r="AI7" s="83" t="s">
        <v>111</v>
      </c>
      <c r="AM7" s="83" t="s">
        <v>659</v>
      </c>
      <c r="AV7" s="83" t="s">
        <v>659</v>
      </c>
      <c r="BC7" s="83" t="s">
        <v>1497</v>
      </c>
      <c r="BD7" s="83" t="s">
        <v>964</v>
      </c>
      <c r="BE7" s="83" t="s">
        <v>1362</v>
      </c>
    </row>
    <row r="8" spans="1:61" x14ac:dyDescent="0.2">
      <c r="C8" s="83" t="s">
        <v>1441</v>
      </c>
      <c r="D8" s="83" t="s">
        <v>975</v>
      </c>
      <c r="E8" s="83" t="s">
        <v>1333</v>
      </c>
      <c r="H8" s="83" t="s">
        <v>1337</v>
      </c>
      <c r="I8" s="83" t="s">
        <v>1334</v>
      </c>
      <c r="J8" s="83" t="s">
        <v>1339</v>
      </c>
      <c r="L8" s="83" t="s">
        <v>1335</v>
      </c>
      <c r="O8" s="83" t="s">
        <v>1339</v>
      </c>
      <c r="R8" s="83" t="s">
        <v>1046</v>
      </c>
      <c r="T8" s="83" t="s">
        <v>1371</v>
      </c>
      <c r="BC8" s="83" t="s">
        <v>989</v>
      </c>
      <c r="BD8" s="83" t="s">
        <v>965</v>
      </c>
    </row>
    <row r="9" spans="1:61" x14ac:dyDescent="0.2">
      <c r="C9" s="83" t="s">
        <v>209</v>
      </c>
      <c r="D9" s="83" t="s">
        <v>1334</v>
      </c>
      <c r="E9" s="83" t="s">
        <v>1337</v>
      </c>
      <c r="H9" s="83" t="s">
        <v>111</v>
      </c>
      <c r="I9" s="83" t="s">
        <v>1337</v>
      </c>
      <c r="J9" s="83" t="s">
        <v>111</v>
      </c>
      <c r="L9" s="83" t="s">
        <v>1337</v>
      </c>
      <c r="O9" s="83" t="s">
        <v>111</v>
      </c>
      <c r="R9" s="83" t="s">
        <v>1047</v>
      </c>
      <c r="BD9" s="83" t="s">
        <v>518</v>
      </c>
    </row>
    <row r="10" spans="1:61" x14ac:dyDescent="0.2">
      <c r="C10" s="83" t="s">
        <v>1442</v>
      </c>
      <c r="D10" s="83" t="s">
        <v>1335</v>
      </c>
      <c r="I10" s="83" t="s">
        <v>1339</v>
      </c>
      <c r="L10" s="83" t="s">
        <v>1339</v>
      </c>
      <c r="R10" s="83" t="s">
        <v>1049</v>
      </c>
      <c r="BD10" s="83" t="s">
        <v>966</v>
      </c>
    </row>
    <row r="11" spans="1:61" x14ac:dyDescent="0.2">
      <c r="C11" s="83" t="s">
        <v>289</v>
      </c>
      <c r="D11" s="83" t="s">
        <v>1337</v>
      </c>
      <c r="I11" s="83" t="s">
        <v>111</v>
      </c>
      <c r="BD11" s="83" t="s">
        <v>651</v>
      </c>
    </row>
    <row r="12" spans="1:61" x14ac:dyDescent="0.2">
      <c r="D12" s="83" t="s">
        <v>1339</v>
      </c>
      <c r="BD12" s="83" t="s">
        <v>968</v>
      </c>
    </row>
    <row r="13" spans="1:61" x14ac:dyDescent="0.2">
      <c r="D13" s="83" t="s">
        <v>1343</v>
      </c>
      <c r="BD13" s="83" t="s">
        <v>969</v>
      </c>
    </row>
    <row r="14" spans="1:61" x14ac:dyDescent="0.2">
      <c r="D14" s="83" t="s">
        <v>111</v>
      </c>
      <c r="BD14" s="83" t="s">
        <v>970</v>
      </c>
    </row>
    <row r="15" spans="1:61" x14ac:dyDescent="0.2">
      <c r="BD15" s="83" t="s">
        <v>111</v>
      </c>
    </row>
    <row r="16" spans="1:61" x14ac:dyDescent="0.2">
      <c r="BD16" s="83" t="s">
        <v>972</v>
      </c>
    </row>
    <row r="17" spans="56:56" x14ac:dyDescent="0.2">
      <c r="BD17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8CEE-D466-47BC-9250-1AA2C93092E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853</v>
      </c>
      <c r="D4" s="91">
        <f>SUM(DatosViolenciaGénero!D63:D69)</f>
        <v>261</v>
      </c>
    </row>
    <row r="5" spans="2:4" x14ac:dyDescent="0.2">
      <c r="B5" s="90" t="s">
        <v>1321</v>
      </c>
      <c r="C5" s="91">
        <f>SUM(DatosViolenciaGénero!C70:C73)</f>
        <v>67</v>
      </c>
      <c r="D5" s="91">
        <f>SUM(DatosViolenciaGénero!D70:D73)</f>
        <v>200</v>
      </c>
    </row>
    <row r="6" spans="2:4" ht="12.75" customHeight="1" x14ac:dyDescent="0.2">
      <c r="B6" s="90" t="s">
        <v>1367</v>
      </c>
      <c r="C6" s="91">
        <f>DatosViolenciaGénero!C74</f>
        <v>14</v>
      </c>
      <c r="D6" s="91">
        <f>DatosViolenciaGénero!D74</f>
        <v>1</v>
      </c>
    </row>
    <row r="7" spans="2:4" ht="12.75" customHeight="1" x14ac:dyDescent="0.2">
      <c r="B7" s="90" t="s">
        <v>1368</v>
      </c>
      <c r="C7" s="91">
        <f>SUM(DatosViolenciaGénero!C75:C77)</f>
        <v>10</v>
      </c>
      <c r="D7" s="91">
        <f>SUM(DatosViolenciaGénero!D75:D77)</f>
        <v>2</v>
      </c>
    </row>
    <row r="8" spans="2:4" ht="12.75" customHeight="1" x14ac:dyDescent="0.2">
      <c r="B8" s="90" t="s">
        <v>1369</v>
      </c>
      <c r="C8" s="91">
        <f>DatosViolenciaGénero!C81</f>
        <v>1</v>
      </c>
      <c r="D8" s="91">
        <f>DatosViolenciaGénero!D81</f>
        <v>5</v>
      </c>
    </row>
    <row r="9" spans="2:4" ht="12.75" customHeight="1" x14ac:dyDescent="0.2">
      <c r="B9" s="90" t="s">
        <v>1370</v>
      </c>
      <c r="C9" s="91">
        <f>DatosViolenciaGénero!C78</f>
        <v>0</v>
      </c>
      <c r="D9" s="91">
        <f>DatosViolenciaGénero!D78</f>
        <v>1</v>
      </c>
    </row>
    <row r="10" spans="2:4" ht="12.75" customHeight="1" x14ac:dyDescent="0.2">
      <c r="B10" s="90" t="s">
        <v>1371</v>
      </c>
      <c r="C10" s="91">
        <f>SUM(DatosViolenciaGénero!C79:C80)</f>
        <v>167</v>
      </c>
      <c r="D10" s="91">
        <f>SUM(DatosViolenciaGénero!D79:D80)</f>
        <v>94</v>
      </c>
    </row>
    <row r="14" spans="2:4" ht="12.95" customHeight="1" thickTop="1" thickBot="1" x14ac:dyDescent="0.25">
      <c r="B14" s="211" t="s">
        <v>1375</v>
      </c>
      <c r="C14" s="211"/>
    </row>
    <row r="15" spans="2:4" ht="13.5" thickTop="1" x14ac:dyDescent="0.2">
      <c r="B15" s="92" t="s">
        <v>1373</v>
      </c>
      <c r="C15" s="93">
        <f>DatosViolenciaGénero!C38</f>
        <v>10</v>
      </c>
    </row>
    <row r="16" spans="2:4" ht="13.5" thickBot="1" x14ac:dyDescent="0.25">
      <c r="B16" s="94" t="s">
        <v>1374</v>
      </c>
      <c r="C16" s="95">
        <f>DatosViolenciaGénero!C39</f>
        <v>469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4FDA-4640-4D54-BBFB-704460DDBC30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295</v>
      </c>
      <c r="D4" s="91">
        <f>SUM(DatosViolenciaDoméstica!D48:D54)</f>
        <v>90</v>
      </c>
    </row>
    <row r="5" spans="2:4" x14ac:dyDescent="0.2">
      <c r="B5" s="90" t="s">
        <v>1321</v>
      </c>
      <c r="C5" s="91">
        <f>SUM(DatosViolenciaDoméstica!C55:C58)</f>
        <v>41</v>
      </c>
      <c r="D5" s="91">
        <f>SUM(DatosViolenciaDoméstica!D55:D58)</f>
        <v>9</v>
      </c>
    </row>
    <row r="6" spans="2:4" ht="12.75" customHeight="1" x14ac:dyDescent="0.2">
      <c r="B6" s="90" t="s">
        <v>1367</v>
      </c>
      <c r="C6" s="91">
        <f>DatosViolenciaDoméstica!C59</f>
        <v>3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4</v>
      </c>
      <c r="D7" s="91">
        <f>SUM(DatosViolenciaDoméstica!D60:D62)</f>
        <v>0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18</v>
      </c>
      <c r="D10" s="91">
        <f>SUM(DatosViolenciaDoméstica!D64:D65)</f>
        <v>9</v>
      </c>
    </row>
    <row r="14" spans="2:4" ht="12.95" customHeight="1" thickTop="1" thickBot="1" x14ac:dyDescent="0.25">
      <c r="B14" s="211" t="s">
        <v>1372</v>
      </c>
      <c r="C14" s="211"/>
    </row>
    <row r="15" spans="2:4" ht="13.5" thickTop="1" x14ac:dyDescent="0.2">
      <c r="B15" s="92" t="s">
        <v>1373</v>
      </c>
      <c r="C15" s="93">
        <f>DatosViolenciaDoméstica!C33</f>
        <v>15</v>
      </c>
    </row>
    <row r="16" spans="2:4" ht="13.5" thickBot="1" x14ac:dyDescent="0.25">
      <c r="B16" s="94" t="s">
        <v>1374</v>
      </c>
      <c r="C16" s="95">
        <f>DatosViolenciaDoméstica!C34</f>
        <v>57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2056-6EDE-4BD3-A1A9-69BE15154A69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1356</v>
      </c>
      <c r="C3" s="212"/>
    </row>
    <row r="4" spans="2:3" x14ac:dyDescent="0.2">
      <c r="B4" s="84" t="s">
        <v>1357</v>
      </c>
      <c r="C4" s="85">
        <f>DatosMenores!C69</f>
        <v>50</v>
      </c>
    </row>
    <row r="5" spans="2:3" x14ac:dyDescent="0.2">
      <c r="B5" s="84" t="s">
        <v>1358</v>
      </c>
      <c r="C5" s="86">
        <f>DatosMenores!C70</f>
        <v>11</v>
      </c>
    </row>
    <row r="6" spans="2:3" x14ac:dyDescent="0.2">
      <c r="B6" s="84" t="s">
        <v>1359</v>
      </c>
      <c r="C6" s="86">
        <f>DatosMenores!C71</f>
        <v>60</v>
      </c>
    </row>
    <row r="7" spans="2:3" ht="25.5" x14ac:dyDescent="0.2">
      <c r="B7" s="84" t="s">
        <v>1360</v>
      </c>
      <c r="C7" s="86">
        <f>DatosMenores!C74</f>
        <v>23</v>
      </c>
    </row>
    <row r="8" spans="2:3" ht="25.5" x14ac:dyDescent="0.2">
      <c r="B8" s="84" t="s">
        <v>1021</v>
      </c>
      <c r="C8" s="86">
        <f>DatosMenores!C75</f>
        <v>0</v>
      </c>
    </row>
    <row r="9" spans="2:3" ht="25.5" x14ac:dyDescent="0.2">
      <c r="B9" s="84" t="s">
        <v>1361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0</v>
      </c>
    </row>
    <row r="11" spans="2:3" x14ac:dyDescent="0.2">
      <c r="B11" s="84" t="s">
        <v>1362</v>
      </c>
      <c r="C11" s="86">
        <f>DatosMenores!C77</f>
        <v>6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0</v>
      </c>
    </row>
    <row r="14" spans="2:3" ht="25.5" x14ac:dyDescent="0.2">
      <c r="B14" s="84" t="s">
        <v>1365</v>
      </c>
      <c r="C14" s="86">
        <f>DatosMenores!C73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1AA3-B2A9-44E2-BB4A-EAF5C891F30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3" t="s">
        <v>1319</v>
      </c>
      <c r="C11" s="213"/>
      <c r="D11" s="68">
        <f>DatosDelitos!C5+DatosDelitos!C13-DatosDelitos!C17</f>
        <v>4447</v>
      </c>
      <c r="E11" s="69">
        <f>DatosDelitos!H5+DatosDelitos!H13-DatosDelitos!H17</f>
        <v>225</v>
      </c>
      <c r="F11" s="69">
        <f>DatosDelitos!I5+DatosDelitos!I13-DatosDelitos!I17</f>
        <v>249</v>
      </c>
      <c r="G11" s="69">
        <f>DatosDelitos!J5+DatosDelitos!J13-DatosDelitos!J17</f>
        <v>5</v>
      </c>
      <c r="H11" s="70">
        <f>DatosDelitos!K5+DatosDelitos!K13-DatosDelitos!K17</f>
        <v>3</v>
      </c>
      <c r="I11" s="70">
        <f>DatosDelitos!L5+DatosDelitos!L13-DatosDelitos!L17</f>
        <v>4</v>
      </c>
      <c r="J11" s="70">
        <f>DatosDelitos!M5+DatosDelitos!M13-DatosDelitos!M17</f>
        <v>3</v>
      </c>
      <c r="K11" s="70">
        <f>DatosDelitos!O5+DatosDelitos!O13-DatosDelitos!O17</f>
        <v>9</v>
      </c>
      <c r="L11" s="71">
        <f>DatosDelitos!P5+DatosDelitos!P13-DatosDelitos!P17</f>
        <v>228</v>
      </c>
    </row>
    <row r="12" spans="2:13" ht="13.15" customHeight="1" x14ac:dyDescent="0.2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4" t="s">
        <v>347</v>
      </c>
      <c r="C13" s="214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4" t="s">
        <v>1320</v>
      </c>
      <c r="C15" s="214"/>
      <c r="D15" s="72">
        <f>DatosDelitos!C17+DatosDelitos!C44</f>
        <v>1146</v>
      </c>
      <c r="E15" s="73">
        <f>DatosDelitos!H17+DatosDelitos!H44</f>
        <v>127</v>
      </c>
      <c r="F15" s="73">
        <f>DatosDelitos!I16+DatosDelitos!I44</f>
        <v>59</v>
      </c>
      <c r="G15" s="73">
        <f>DatosDelitos!J17+DatosDelitos!J44</f>
        <v>2</v>
      </c>
      <c r="H15" s="73">
        <f>DatosDelitos!K17+DatosDelitos!K44</f>
        <v>0</v>
      </c>
      <c r="I15" s="73">
        <f>DatosDelitos!L17+DatosDelitos!L44</f>
        <v>1</v>
      </c>
      <c r="J15" s="73">
        <f>DatosDelitos!M17+DatosDelitos!M44</f>
        <v>0</v>
      </c>
      <c r="K15" s="73">
        <f>DatosDelitos!O17+DatosDelitos!O44</f>
        <v>3</v>
      </c>
      <c r="L15" s="74">
        <f>DatosDelitos!P17+DatosDelitos!P44</f>
        <v>239</v>
      </c>
    </row>
    <row r="16" spans="2:13" ht="13.15" customHeight="1" x14ac:dyDescent="0.2">
      <c r="B16" s="214" t="s">
        <v>1321</v>
      </c>
      <c r="C16" s="214"/>
      <c r="D16" s="72">
        <f>DatosDelitos!C30</f>
        <v>995</v>
      </c>
      <c r="E16" s="73">
        <f>DatosDelitos!H30</f>
        <v>68</v>
      </c>
      <c r="F16" s="73">
        <f>DatosDelitos!I30</f>
        <v>274</v>
      </c>
      <c r="G16" s="73">
        <f>DatosDelitos!J30</f>
        <v>0</v>
      </c>
      <c r="H16" s="73">
        <f>DatosDelitos!K30</f>
        <v>2</v>
      </c>
      <c r="I16" s="73">
        <f>DatosDelitos!L30</f>
        <v>0</v>
      </c>
      <c r="J16" s="73">
        <f>DatosDelitos!M30</f>
        <v>1</v>
      </c>
      <c r="K16" s="73">
        <f>DatosDelitos!O30</f>
        <v>2</v>
      </c>
      <c r="L16" s="74">
        <f>DatosDelitos!P30</f>
        <v>191</v>
      </c>
    </row>
    <row r="17" spans="2:12" ht="13.15" customHeight="1" x14ac:dyDescent="0.2">
      <c r="B17" s="215" t="s">
        <v>1322</v>
      </c>
      <c r="C17" s="215"/>
      <c r="D17" s="72">
        <f>DatosDelitos!C42-DatosDelitos!C44</f>
        <v>28</v>
      </c>
      <c r="E17" s="73">
        <f>DatosDelitos!H42-DatosDelitos!H44</f>
        <v>1</v>
      </c>
      <c r="F17" s="73">
        <f>DatosDelitos!I42-DatosDelitos!I44</f>
        <v>2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4" t="s">
        <v>1323</v>
      </c>
      <c r="C18" s="214"/>
      <c r="D18" s="72">
        <f>DatosDelitos!C50</f>
        <v>235</v>
      </c>
      <c r="E18" s="73">
        <f>DatosDelitos!H50</f>
        <v>35</v>
      </c>
      <c r="F18" s="73">
        <f>DatosDelitos!I50</f>
        <v>14</v>
      </c>
      <c r="G18" s="73">
        <f>DatosDelitos!J50</f>
        <v>19</v>
      </c>
      <c r="H18" s="73">
        <f>DatosDelitos!K50</f>
        <v>19</v>
      </c>
      <c r="I18" s="73">
        <f>DatosDelitos!L50</f>
        <v>0</v>
      </c>
      <c r="J18" s="73">
        <f>DatosDelitos!M50</f>
        <v>0</v>
      </c>
      <c r="K18" s="73">
        <f>DatosDelitos!O50</f>
        <v>5</v>
      </c>
      <c r="L18" s="74">
        <f>DatosDelitos!P50</f>
        <v>42</v>
      </c>
    </row>
    <row r="19" spans="2:12" ht="13.15" customHeight="1" x14ac:dyDescent="0.2">
      <c r="B19" s="214" t="s">
        <v>1324</v>
      </c>
      <c r="C19" s="214"/>
      <c r="D19" s="72">
        <f>DatosDelitos!C72</f>
        <v>6</v>
      </c>
      <c r="E19" s="73">
        <f>DatosDelitos!H72</f>
        <v>0</v>
      </c>
      <c r="F19" s="73">
        <f>DatosDelitos!I72</f>
        <v>4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214" t="s">
        <v>1325</v>
      </c>
      <c r="C20" s="214"/>
      <c r="D20" s="72">
        <f>DatosDelitos!C74</f>
        <v>70</v>
      </c>
      <c r="E20" s="73">
        <f>DatosDelitos!H74</f>
        <v>4</v>
      </c>
      <c r="F20" s="73">
        <f>DatosDelitos!I74</f>
        <v>10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7</v>
      </c>
    </row>
    <row r="21" spans="2:12" ht="13.15" customHeight="1" x14ac:dyDescent="0.2">
      <c r="B21" s="215" t="s">
        <v>1326</v>
      </c>
      <c r="C21" s="215"/>
      <c r="D21" s="72">
        <f>DatosDelitos!C82</f>
        <v>127</v>
      </c>
      <c r="E21" s="73">
        <f>DatosDelitos!H82</f>
        <v>5</v>
      </c>
      <c r="F21" s="73">
        <f>DatosDelitos!I82</f>
        <v>6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8</v>
      </c>
    </row>
    <row r="22" spans="2:12" ht="13.15" customHeight="1" x14ac:dyDescent="0.2">
      <c r="B22" s="214" t="s">
        <v>1327</v>
      </c>
      <c r="C22" s="214"/>
      <c r="D22" s="72">
        <f>DatosDelitos!C85</f>
        <v>237</v>
      </c>
      <c r="E22" s="73">
        <f>DatosDelitos!H85</f>
        <v>53</v>
      </c>
      <c r="F22" s="73">
        <f>DatosDelitos!I85</f>
        <v>24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23</v>
      </c>
    </row>
    <row r="23" spans="2:12" ht="13.15" customHeight="1" x14ac:dyDescent="0.2">
      <c r="B23" s="214" t="s">
        <v>975</v>
      </c>
      <c r="C23" s="214"/>
      <c r="D23" s="72">
        <f>DatosDelitos!C97</f>
        <v>4497</v>
      </c>
      <c r="E23" s="73">
        <f>DatosDelitos!H97</f>
        <v>701</v>
      </c>
      <c r="F23" s="73">
        <f>DatosDelitos!I97</f>
        <v>453</v>
      </c>
      <c r="G23" s="73">
        <f>DatosDelitos!J97</f>
        <v>0</v>
      </c>
      <c r="H23" s="73">
        <f>DatosDelitos!K97</f>
        <v>1</v>
      </c>
      <c r="I23" s="73">
        <f>DatosDelitos!L97</f>
        <v>0</v>
      </c>
      <c r="J23" s="73">
        <f>DatosDelitos!M97</f>
        <v>0</v>
      </c>
      <c r="K23" s="73">
        <f>DatosDelitos!O97</f>
        <v>40</v>
      </c>
      <c r="L23" s="74">
        <f>DatosDelitos!P97</f>
        <v>421</v>
      </c>
    </row>
    <row r="24" spans="2:12" ht="27" customHeight="1" x14ac:dyDescent="0.2">
      <c r="B24" s="214" t="s">
        <v>1328</v>
      </c>
      <c r="C24" s="214"/>
      <c r="D24" s="72">
        <f>DatosDelitos!C131</f>
        <v>9</v>
      </c>
      <c r="E24" s="73">
        <f>DatosDelitos!H131</f>
        <v>1</v>
      </c>
      <c r="F24" s="73">
        <f>DatosDelitos!I131</f>
        <v>1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214" t="s">
        <v>1329</v>
      </c>
      <c r="C25" s="214"/>
      <c r="D25" s="72">
        <f>DatosDelitos!C137</f>
        <v>59</v>
      </c>
      <c r="E25" s="73">
        <f>DatosDelitos!H137</f>
        <v>12</v>
      </c>
      <c r="F25" s="73">
        <f>DatosDelitos!I137</f>
        <v>14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3</v>
      </c>
    </row>
    <row r="26" spans="2:12" ht="13.15" customHeight="1" x14ac:dyDescent="0.2">
      <c r="B26" s="215" t="s">
        <v>1330</v>
      </c>
      <c r="C26" s="215"/>
      <c r="D26" s="72">
        <f>DatosDelitos!C144</f>
        <v>6</v>
      </c>
      <c r="E26" s="73">
        <f>DatosDelitos!H144</f>
        <v>2</v>
      </c>
      <c r="F26" s="73">
        <f>DatosDelitos!I144</f>
        <v>1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214" t="s">
        <v>1331</v>
      </c>
      <c r="C27" s="214"/>
      <c r="D27" s="72">
        <f>DatosDelitos!C147</f>
        <v>57</v>
      </c>
      <c r="E27" s="73">
        <f>DatosDelitos!H147</f>
        <v>5</v>
      </c>
      <c r="F27" s="73">
        <f>DatosDelitos!I147</f>
        <v>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6</v>
      </c>
    </row>
    <row r="28" spans="2:12" ht="13.15" customHeight="1" x14ac:dyDescent="0.2">
      <c r="B28" s="214" t="s">
        <v>1332</v>
      </c>
      <c r="C28" s="214"/>
      <c r="D28" s="72">
        <f>DatosDelitos!C156+SUM(DatosDelitos!C167:C172)</f>
        <v>33</v>
      </c>
      <c r="E28" s="73">
        <f>DatosDelitos!H156+SUM(DatosDelitos!H167:H172)</f>
        <v>2</v>
      </c>
      <c r="F28" s="73">
        <f>DatosDelitos!I156+SUM(DatosDelitos!I167:I172)</f>
        <v>1</v>
      </c>
      <c r="G28" s="73">
        <f>DatosDelitos!J156+SUM(DatosDelitos!J167:J172)</f>
        <v>2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2</v>
      </c>
    </row>
    <row r="29" spans="2:12" ht="13.15" customHeight="1" x14ac:dyDescent="0.2">
      <c r="B29" s="214" t="s">
        <v>1333</v>
      </c>
      <c r="C29" s="214"/>
      <c r="D29" s="72">
        <f>SUM(DatosDelitos!C173:C177)</f>
        <v>96</v>
      </c>
      <c r="E29" s="73">
        <f>SUM(DatosDelitos!H173:H177)</f>
        <v>64</v>
      </c>
      <c r="F29" s="73">
        <f>SUM(DatosDelitos!I173:I177)</f>
        <v>41</v>
      </c>
      <c r="G29" s="73">
        <f>SUM(DatosDelitos!J173:J177)</f>
        <v>0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36</v>
      </c>
      <c r="L29" s="73">
        <f>SUM(DatosDelitos!P173:P177)</f>
        <v>31</v>
      </c>
    </row>
    <row r="30" spans="2:12" ht="13.15" customHeight="1" x14ac:dyDescent="0.2">
      <c r="B30" s="214" t="s">
        <v>1334</v>
      </c>
      <c r="C30" s="214"/>
      <c r="D30" s="72">
        <f>DatosDelitos!C178</f>
        <v>329</v>
      </c>
      <c r="E30" s="73">
        <f>DatosDelitos!H178</f>
        <v>121</v>
      </c>
      <c r="F30" s="73">
        <f>DatosDelitos!I178</f>
        <v>112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655</v>
      </c>
    </row>
    <row r="31" spans="2:12" ht="13.15" customHeight="1" x14ac:dyDescent="0.2">
      <c r="B31" s="214" t="s">
        <v>1335</v>
      </c>
      <c r="C31" s="214"/>
      <c r="D31" s="72">
        <f>DatosDelitos!C186</f>
        <v>200</v>
      </c>
      <c r="E31" s="73">
        <f>DatosDelitos!H186</f>
        <v>38</v>
      </c>
      <c r="F31" s="73">
        <f>DatosDelitos!I186</f>
        <v>21</v>
      </c>
      <c r="G31" s="73">
        <f>DatosDelitos!J186</f>
        <v>0</v>
      </c>
      <c r="H31" s="73">
        <f>DatosDelitos!K186</f>
        <v>1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26</v>
      </c>
    </row>
    <row r="32" spans="2:12" ht="13.15" customHeight="1" x14ac:dyDescent="0.2">
      <c r="B32" s="214" t="s">
        <v>1336</v>
      </c>
      <c r="C32" s="214"/>
      <c r="D32" s="72">
        <f>DatosDelitos!C201</f>
        <v>35</v>
      </c>
      <c r="E32" s="73">
        <f>DatosDelitos!H201</f>
        <v>3</v>
      </c>
      <c r="F32" s="73">
        <f>DatosDelitos!I201</f>
        <v>4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17</v>
      </c>
    </row>
    <row r="33" spans="2:13" ht="13.15" customHeight="1" x14ac:dyDescent="0.2">
      <c r="B33" s="214" t="s">
        <v>1337</v>
      </c>
      <c r="C33" s="214"/>
      <c r="D33" s="72">
        <f>DatosDelitos!C223</f>
        <v>495</v>
      </c>
      <c r="E33" s="73">
        <f>DatosDelitos!H223</f>
        <v>152</v>
      </c>
      <c r="F33" s="73">
        <f>DatosDelitos!I223</f>
        <v>185</v>
      </c>
      <c r="G33" s="73">
        <f>DatosDelitos!J223</f>
        <v>0</v>
      </c>
      <c r="H33" s="73">
        <f>DatosDelitos!K223</f>
        <v>1</v>
      </c>
      <c r="I33" s="73">
        <f>DatosDelitos!L223</f>
        <v>0</v>
      </c>
      <c r="J33" s="73">
        <f>DatosDelitos!M223</f>
        <v>0</v>
      </c>
      <c r="K33" s="73">
        <f>DatosDelitos!O223</f>
        <v>12</v>
      </c>
      <c r="L33" s="73">
        <f>DatosDelitos!P223</f>
        <v>240</v>
      </c>
    </row>
    <row r="34" spans="2:13" ht="13.15" customHeight="1" x14ac:dyDescent="0.2">
      <c r="B34" s="214" t="s">
        <v>1338</v>
      </c>
      <c r="C34" s="214"/>
      <c r="D34" s="72">
        <f>DatosDelitos!C244</f>
        <v>13</v>
      </c>
      <c r="E34" s="73">
        <f>DatosDelitos!H244</f>
        <v>2</v>
      </c>
      <c r="F34" s="73">
        <f>DatosDelitos!I244</f>
        <v>3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15" customHeight="1" x14ac:dyDescent="0.2">
      <c r="B35" s="214" t="s">
        <v>1339</v>
      </c>
      <c r="C35" s="214"/>
      <c r="D35" s="72">
        <f>DatosDelitos!C271</f>
        <v>140</v>
      </c>
      <c r="E35" s="73">
        <f>DatosDelitos!H271</f>
        <v>136</v>
      </c>
      <c r="F35" s="73">
        <f>DatosDelitos!I271</f>
        <v>111</v>
      </c>
      <c r="G35" s="73">
        <f>DatosDelitos!J271</f>
        <v>0</v>
      </c>
      <c r="H35" s="73">
        <f>DatosDelitos!K271</f>
        <v>4</v>
      </c>
      <c r="I35" s="73">
        <f>DatosDelitos!L271</f>
        <v>0</v>
      </c>
      <c r="J35" s="73">
        <f>DatosDelitos!M271</f>
        <v>1</v>
      </c>
      <c r="K35" s="73">
        <f>DatosDelitos!O271</f>
        <v>0</v>
      </c>
      <c r="L35" s="73">
        <f>DatosDelitos!P271</f>
        <v>134</v>
      </c>
    </row>
    <row r="36" spans="2:13" ht="38.25" customHeight="1" x14ac:dyDescent="0.2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4" t="s">
        <v>1342</v>
      </c>
      <c r="C38" s="214"/>
      <c r="D38" s="72">
        <f>DatosDelitos!C312+DatosDelitos!C318+DatosDelitos!C320</f>
        <v>4</v>
      </c>
      <c r="E38" s="73">
        <f>DatosDelitos!H312+DatosDelitos!H318+DatosDelitos!H320</f>
        <v>1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4" t="s">
        <v>1343</v>
      </c>
      <c r="C39" s="214"/>
      <c r="D39" s="72">
        <f>DatosDelitos!C323</f>
        <v>2812</v>
      </c>
      <c r="E39" s="73">
        <f>DatosDelitos!H323</f>
        <v>14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2</v>
      </c>
    </row>
    <row r="40" spans="2:13" ht="13.15" customHeight="1" x14ac:dyDescent="0.2">
      <c r="B40" s="214" t="s">
        <v>1344</v>
      </c>
      <c r="C40" s="214"/>
      <c r="D40" s="72">
        <f>DatosDelitos!C325</f>
        <v>3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16079</v>
      </c>
      <c r="E43" s="75">
        <f t="shared" ref="E43:L43" si="0">SUM(E11:E42)</f>
        <v>1772</v>
      </c>
      <c r="F43" s="75">
        <f t="shared" si="0"/>
        <v>1594</v>
      </c>
      <c r="G43" s="75">
        <f t="shared" si="0"/>
        <v>28</v>
      </c>
      <c r="H43" s="75">
        <f t="shared" si="0"/>
        <v>34</v>
      </c>
      <c r="I43" s="75">
        <f t="shared" si="0"/>
        <v>5</v>
      </c>
      <c r="J43" s="75">
        <f t="shared" si="0"/>
        <v>5</v>
      </c>
      <c r="K43" s="75">
        <f t="shared" si="0"/>
        <v>108</v>
      </c>
      <c r="L43" s="75">
        <f t="shared" si="0"/>
        <v>2276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6" t="s">
        <v>1348</v>
      </c>
      <c r="C50" s="216"/>
      <c r="D50" s="78">
        <f>DatosDelitos!F13-DatosDelitos!F17</f>
        <v>18</v>
      </c>
      <c r="E50" s="78">
        <f>DatosDelitos!G13-DatosDelitos!G17</f>
        <v>57</v>
      </c>
    </row>
    <row r="51" spans="2:5" ht="13.15" customHeight="1" x14ac:dyDescent="0.25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6" t="s">
        <v>1320</v>
      </c>
      <c r="C54" s="216"/>
      <c r="D54" s="78">
        <f>DatosDelitos!F17+DatosDelitos!F44</f>
        <v>682</v>
      </c>
      <c r="E54" s="78">
        <f>DatosDelitos!G17+DatosDelitos!G44</f>
        <v>204</v>
      </c>
    </row>
    <row r="55" spans="2:5" ht="13.15" customHeight="1" x14ac:dyDescent="0.25">
      <c r="B55" s="216" t="s">
        <v>1321</v>
      </c>
      <c r="C55" s="216"/>
      <c r="D55" s="78">
        <f>DatosDelitos!F30</f>
        <v>90</v>
      </c>
      <c r="E55" s="78">
        <f>DatosDelitos!G30</f>
        <v>183</v>
      </c>
    </row>
    <row r="56" spans="2:5" ht="13.15" customHeight="1" x14ac:dyDescent="0.25">
      <c r="B56" s="216" t="s">
        <v>1322</v>
      </c>
      <c r="C56" s="216"/>
      <c r="D56" s="78">
        <f>DatosDelitos!F42-DatosDelitos!F44</f>
        <v>9</v>
      </c>
      <c r="E56" s="78">
        <f>DatosDelitos!G42-DatosDelitos!G44</f>
        <v>0</v>
      </c>
    </row>
    <row r="57" spans="2:5" ht="13.15" customHeight="1" x14ac:dyDescent="0.25">
      <c r="B57" s="216" t="s">
        <v>1323</v>
      </c>
      <c r="C57" s="216"/>
      <c r="D57" s="78">
        <f>DatosDelitos!F50</f>
        <v>3</v>
      </c>
      <c r="E57" s="78">
        <f>DatosDelitos!G50</f>
        <v>0</v>
      </c>
    </row>
    <row r="58" spans="2:5" ht="13.15" customHeight="1" x14ac:dyDescent="0.25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6" t="s">
        <v>1349</v>
      </c>
      <c r="C59" s="216"/>
      <c r="D59" s="78">
        <f>DatosDelitos!F74</f>
        <v>1</v>
      </c>
      <c r="E59" s="78">
        <f>DatosDelitos!G74</f>
        <v>2</v>
      </c>
    </row>
    <row r="60" spans="2:5" ht="13.15" customHeight="1" x14ac:dyDescent="0.25">
      <c r="B60" s="216" t="s">
        <v>1326</v>
      </c>
      <c r="C60" s="216"/>
      <c r="D60" s="78">
        <f>DatosDelitos!F82</f>
        <v>2</v>
      </c>
      <c r="E60" s="78">
        <f>DatosDelitos!G82</f>
        <v>0</v>
      </c>
    </row>
    <row r="61" spans="2:5" ht="13.15" customHeight="1" x14ac:dyDescent="0.25">
      <c r="B61" s="216" t="s">
        <v>1327</v>
      </c>
      <c r="C61" s="216"/>
      <c r="D61" s="78">
        <f>DatosDelitos!F85</f>
        <v>0</v>
      </c>
      <c r="E61" s="78">
        <f>DatosDelitos!G85</f>
        <v>0</v>
      </c>
    </row>
    <row r="62" spans="2:5" ht="13.15" customHeight="1" x14ac:dyDescent="0.25">
      <c r="B62" s="216" t="s">
        <v>975</v>
      </c>
      <c r="C62" s="216"/>
      <c r="D62" s="78">
        <f>DatosDelitos!F97</f>
        <v>33</v>
      </c>
      <c r="E62" s="78">
        <f>DatosDelitos!G97</f>
        <v>26</v>
      </c>
    </row>
    <row r="63" spans="2:5" ht="27" customHeight="1" x14ac:dyDescent="0.25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6" t="s">
        <v>1329</v>
      </c>
      <c r="C64" s="216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6" t="s">
        <v>1331</v>
      </c>
      <c r="C66" s="216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216" t="s">
        <v>1332</v>
      </c>
      <c r="C67" s="216"/>
      <c r="D67" s="78">
        <f>DatosDelitos!F156+SUM(DatosDelitos!F167:G172)</f>
        <v>0</v>
      </c>
      <c r="E67" s="78">
        <f>DatosDelitos!G156+SUM(DatosDelitos!G167:H172)</f>
        <v>2</v>
      </c>
    </row>
    <row r="68" spans="2:5" ht="13.15" customHeight="1" x14ac:dyDescent="0.25">
      <c r="B68" s="216" t="s">
        <v>1333</v>
      </c>
      <c r="C68" s="216"/>
      <c r="D68" s="78">
        <f>SUM(DatosDelitos!F173:G177)</f>
        <v>0</v>
      </c>
      <c r="E68" s="78">
        <f>SUM(DatosDelitos!G173:H177)</f>
        <v>64</v>
      </c>
    </row>
    <row r="69" spans="2:5" ht="13.15" customHeight="1" x14ac:dyDescent="0.25">
      <c r="B69" s="216" t="s">
        <v>1334</v>
      </c>
      <c r="C69" s="216"/>
      <c r="D69" s="78">
        <f>DatosDelitos!F178</f>
        <v>572</v>
      </c>
      <c r="E69" s="78">
        <f>DatosDelitos!G178</f>
        <v>496</v>
      </c>
    </row>
    <row r="70" spans="2:5" ht="13.15" customHeight="1" x14ac:dyDescent="0.25">
      <c r="B70" s="216" t="s">
        <v>1335</v>
      </c>
      <c r="C70" s="216"/>
      <c r="D70" s="78">
        <f>DatosDelitos!F186</f>
        <v>3</v>
      </c>
      <c r="E70" s="78">
        <f>DatosDelitos!G186</f>
        <v>2</v>
      </c>
    </row>
    <row r="71" spans="2:5" ht="13.15" customHeight="1" x14ac:dyDescent="0.25">
      <c r="B71" s="216" t="s">
        <v>1336</v>
      </c>
      <c r="C71" s="216"/>
      <c r="D71" s="78">
        <f>DatosDelitos!F201</f>
        <v>0</v>
      </c>
      <c r="E71" s="78">
        <f>DatosDelitos!G201</f>
        <v>1</v>
      </c>
    </row>
    <row r="72" spans="2:5" ht="13.15" customHeight="1" x14ac:dyDescent="0.25">
      <c r="B72" s="216" t="s">
        <v>1337</v>
      </c>
      <c r="C72" s="216"/>
      <c r="D72" s="78">
        <f>DatosDelitos!F223</f>
        <v>113</v>
      </c>
      <c r="E72" s="78">
        <f>DatosDelitos!G223</f>
        <v>77</v>
      </c>
    </row>
    <row r="73" spans="2:5" ht="13.15" customHeight="1" x14ac:dyDescent="0.25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6" t="s">
        <v>1339</v>
      </c>
      <c r="C74" s="216"/>
      <c r="D74" s="78">
        <f>DatosDelitos!F271</f>
        <v>8</v>
      </c>
      <c r="E74" s="78">
        <f>DatosDelitos!G271</f>
        <v>6</v>
      </c>
    </row>
    <row r="75" spans="2:5" ht="38.25" customHeight="1" x14ac:dyDescent="0.25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6" t="s">
        <v>1343</v>
      </c>
      <c r="C78" s="216"/>
      <c r="D78" s="78">
        <f>DatosDelitos!F323</f>
        <v>12</v>
      </c>
      <c r="E78" s="78">
        <f>DatosDelitos!G323</f>
        <v>0</v>
      </c>
    </row>
    <row r="79" spans="2:5" ht="15" customHeight="1" x14ac:dyDescent="0.25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8" t="s">
        <v>1351</v>
      </c>
      <c r="C82" s="218"/>
      <c r="D82" s="78">
        <f>SUM(D49:D81)</f>
        <v>1546</v>
      </c>
      <c r="E82" s="78">
        <f>SUM(E49:E81)</f>
        <v>1120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6" t="s">
        <v>1319</v>
      </c>
      <c r="C87" s="216"/>
      <c r="D87" s="78">
        <f>DatosDelitos!N5+DatosDelitos!N13-DatosDelitos!N17</f>
        <v>4</v>
      </c>
    </row>
    <row r="88" spans="2:13" ht="13.15" customHeight="1" x14ac:dyDescent="0.25">
      <c r="B88" s="216" t="s">
        <v>329</v>
      </c>
      <c r="C88" s="216"/>
      <c r="D88" s="78">
        <f>DatosDelitos!N10</f>
        <v>0</v>
      </c>
    </row>
    <row r="89" spans="2:13" ht="13.15" customHeight="1" x14ac:dyDescent="0.25">
      <c r="B89" s="216" t="s">
        <v>347</v>
      </c>
      <c r="C89" s="216"/>
      <c r="D89" s="78">
        <f>DatosDelitos!N20</f>
        <v>0</v>
      </c>
    </row>
    <row r="90" spans="2:13" ht="13.15" customHeight="1" x14ac:dyDescent="0.25">
      <c r="B90" s="216" t="s">
        <v>352</v>
      </c>
      <c r="C90" s="216"/>
      <c r="D90" s="78">
        <f>DatosDelitos!N23</f>
        <v>0</v>
      </c>
    </row>
    <row r="91" spans="2:13" ht="13.15" customHeight="1" x14ac:dyDescent="0.25">
      <c r="B91" s="216" t="s">
        <v>1353</v>
      </c>
      <c r="C91" s="216"/>
      <c r="D91" s="78">
        <f>SUM(DatosDelitos!N17,DatosDelitos!N44)</f>
        <v>7</v>
      </c>
    </row>
    <row r="92" spans="2:13" ht="13.15" customHeight="1" x14ac:dyDescent="0.25">
      <c r="B92" s="216" t="s">
        <v>1321</v>
      </c>
      <c r="C92" s="216"/>
      <c r="D92" s="78">
        <f>DatosDelitos!N30</f>
        <v>2</v>
      </c>
    </row>
    <row r="93" spans="2:13" ht="13.15" customHeight="1" x14ac:dyDescent="0.25">
      <c r="B93" s="216" t="s">
        <v>1322</v>
      </c>
      <c r="C93" s="216"/>
      <c r="D93" s="78">
        <f>DatosDelitos!N42-DatosDelitos!N44</f>
        <v>0</v>
      </c>
    </row>
    <row r="94" spans="2:13" ht="13.15" customHeight="1" x14ac:dyDescent="0.25">
      <c r="B94" s="216" t="s">
        <v>1323</v>
      </c>
      <c r="C94" s="216"/>
      <c r="D94" s="78">
        <f>DatosDelitos!N50</f>
        <v>6</v>
      </c>
    </row>
    <row r="95" spans="2:13" ht="13.15" customHeight="1" x14ac:dyDescent="0.25">
      <c r="B95" s="216" t="s">
        <v>1324</v>
      </c>
      <c r="C95" s="216"/>
      <c r="D95" s="78">
        <f>DatosDelitos!N72</f>
        <v>0</v>
      </c>
    </row>
    <row r="96" spans="2:13" ht="27" customHeight="1" x14ac:dyDescent="0.25">
      <c r="B96" s="216" t="s">
        <v>1349</v>
      </c>
      <c r="C96" s="216"/>
      <c r="D96" s="78">
        <f>DatosDelitos!N74</f>
        <v>3</v>
      </c>
    </row>
    <row r="97" spans="2:4" ht="13.15" customHeight="1" x14ac:dyDescent="0.25">
      <c r="B97" s="216" t="s">
        <v>1326</v>
      </c>
      <c r="C97" s="216"/>
      <c r="D97" s="78">
        <f>DatosDelitos!N82</f>
        <v>2</v>
      </c>
    </row>
    <row r="98" spans="2:4" ht="13.15" customHeight="1" x14ac:dyDescent="0.25">
      <c r="B98" s="216" t="s">
        <v>1327</v>
      </c>
      <c r="C98" s="216"/>
      <c r="D98" s="78">
        <f>DatosDelitos!N85</f>
        <v>1</v>
      </c>
    </row>
    <row r="99" spans="2:4" ht="13.15" customHeight="1" x14ac:dyDescent="0.25">
      <c r="B99" s="216" t="s">
        <v>975</v>
      </c>
      <c r="C99" s="216"/>
      <c r="D99" s="78">
        <f>DatosDelitos!N97</f>
        <v>10</v>
      </c>
    </row>
    <row r="100" spans="2:4" ht="27" customHeight="1" x14ac:dyDescent="0.25">
      <c r="B100" s="216" t="s">
        <v>1350</v>
      </c>
      <c r="C100" s="216"/>
      <c r="D100" s="78">
        <f>DatosDelitos!N131</f>
        <v>3</v>
      </c>
    </row>
    <row r="101" spans="2:4" ht="13.15" customHeight="1" x14ac:dyDescent="0.25">
      <c r="B101" s="216" t="s">
        <v>1329</v>
      </c>
      <c r="C101" s="216"/>
      <c r="D101" s="78">
        <f>DatosDelitos!N137</f>
        <v>2</v>
      </c>
    </row>
    <row r="102" spans="2:4" ht="13.15" customHeight="1" x14ac:dyDescent="0.25">
      <c r="B102" s="216" t="s">
        <v>1330</v>
      </c>
      <c r="C102" s="216"/>
      <c r="D102" s="78">
        <f>DatosDelitos!N144</f>
        <v>0</v>
      </c>
    </row>
    <row r="103" spans="2:4" ht="13.15" customHeight="1" x14ac:dyDescent="0.25">
      <c r="B103" s="216" t="s">
        <v>1354</v>
      </c>
      <c r="C103" s="216"/>
      <c r="D103" s="78">
        <f>DatosDelitos!N148</f>
        <v>3</v>
      </c>
    </row>
    <row r="104" spans="2:4" ht="13.15" customHeight="1" x14ac:dyDescent="0.25">
      <c r="B104" s="216" t="s">
        <v>1186</v>
      </c>
      <c r="C104" s="216"/>
      <c r="D104" s="78">
        <f>SUM(DatosDelitos!N149,DatosDelitos!N150)</f>
        <v>0</v>
      </c>
    </row>
    <row r="105" spans="2:4" ht="13.15" customHeight="1" x14ac:dyDescent="0.25">
      <c r="B105" s="216" t="s">
        <v>1184</v>
      </c>
      <c r="C105" s="216"/>
      <c r="D105" s="78">
        <f>SUM(DatosDelitos!N151:N155)</f>
        <v>6</v>
      </c>
    </row>
    <row r="106" spans="2:4" ht="13.15" customHeight="1" x14ac:dyDescent="0.25">
      <c r="B106" s="216" t="s">
        <v>1332</v>
      </c>
      <c r="C106" s="216"/>
      <c r="D106" s="78">
        <f>SUM(SUM(DatosDelitos!N157:N160),SUM(DatosDelitos!N167:N172))</f>
        <v>2</v>
      </c>
    </row>
    <row r="107" spans="2:4" ht="13.15" customHeight="1" x14ac:dyDescent="0.25">
      <c r="B107" s="216" t="s">
        <v>1355</v>
      </c>
      <c r="C107" s="216"/>
      <c r="D107" s="78">
        <f>SUM(DatosDelitos!N161:N165)</f>
        <v>0</v>
      </c>
    </row>
    <row r="108" spans="2:4" ht="13.15" customHeight="1" x14ac:dyDescent="0.25">
      <c r="B108" s="216" t="s">
        <v>1333</v>
      </c>
      <c r="C108" s="216"/>
      <c r="D108" s="78">
        <f>SUM(DatosDelitos!N173:N177)</f>
        <v>0</v>
      </c>
    </row>
    <row r="109" spans="2:4" ht="13.15" customHeight="1" x14ac:dyDescent="0.25">
      <c r="B109" s="216" t="s">
        <v>1334</v>
      </c>
      <c r="C109" s="216"/>
      <c r="D109" s="78">
        <f>DatosDelitos!N178</f>
        <v>8</v>
      </c>
    </row>
    <row r="110" spans="2:4" ht="13.15" customHeight="1" x14ac:dyDescent="0.25">
      <c r="B110" s="216" t="s">
        <v>1335</v>
      </c>
      <c r="C110" s="216"/>
      <c r="D110" s="78">
        <f>DatosDelitos!N186</f>
        <v>5</v>
      </c>
    </row>
    <row r="111" spans="2:4" ht="13.15" customHeight="1" x14ac:dyDescent="0.25">
      <c r="B111" s="216" t="s">
        <v>1336</v>
      </c>
      <c r="C111" s="216"/>
      <c r="D111" s="78">
        <f>DatosDelitos!N201</f>
        <v>8</v>
      </c>
    </row>
    <row r="112" spans="2:4" ht="13.15" customHeight="1" x14ac:dyDescent="0.25">
      <c r="B112" s="216" t="s">
        <v>1337</v>
      </c>
      <c r="C112" s="216"/>
      <c r="D112" s="78">
        <f>DatosDelitos!N223</f>
        <v>1</v>
      </c>
    </row>
    <row r="113" spans="2:4" ht="13.15" customHeight="1" x14ac:dyDescent="0.25">
      <c r="B113" s="216" t="s">
        <v>1338</v>
      </c>
      <c r="C113" s="216"/>
      <c r="D113" s="78">
        <f>DatosDelitos!N244</f>
        <v>1</v>
      </c>
    </row>
    <row r="114" spans="2:4" ht="13.15" customHeight="1" x14ac:dyDescent="0.25">
      <c r="B114" s="216" t="s">
        <v>1339</v>
      </c>
      <c r="C114" s="216"/>
      <c r="D114" s="78">
        <f>DatosDelitos!N271</f>
        <v>0</v>
      </c>
    </row>
    <row r="115" spans="2:4" ht="38.25" customHeight="1" x14ac:dyDescent="0.25">
      <c r="B115" s="216" t="s">
        <v>1340</v>
      </c>
      <c r="C115" s="216"/>
      <c r="D115" s="78">
        <f>DatosDelitos!N301</f>
        <v>0</v>
      </c>
    </row>
    <row r="116" spans="2:4" ht="13.15" customHeight="1" x14ac:dyDescent="0.25">
      <c r="B116" s="216" t="s">
        <v>1341</v>
      </c>
      <c r="C116" s="216"/>
      <c r="D116" s="78">
        <f>DatosDelitos!N305</f>
        <v>0</v>
      </c>
    </row>
    <row r="117" spans="2:4" ht="13.15" customHeight="1" x14ac:dyDescent="0.25">
      <c r="B117" s="216" t="s">
        <v>1342</v>
      </c>
      <c r="C117" s="216"/>
      <c r="D117" s="78">
        <f>DatosDelitos!N312+DatosDelitos!N320</f>
        <v>0</v>
      </c>
    </row>
    <row r="118" spans="2:4" ht="13.15" customHeight="1" x14ac:dyDescent="0.25">
      <c r="B118" s="216" t="s">
        <v>918</v>
      </c>
      <c r="C118" s="216"/>
      <c r="D118" s="78">
        <f>DatosDelitos!N318</f>
        <v>0</v>
      </c>
    </row>
    <row r="119" spans="2:4" ht="13.9" customHeight="1" x14ac:dyDescent="0.25">
      <c r="B119" s="216" t="s">
        <v>1343</v>
      </c>
      <c r="C119" s="216"/>
      <c r="D119" s="78">
        <f>DatosDelitos!N323</f>
        <v>5</v>
      </c>
    </row>
    <row r="120" spans="2:4" ht="12.75" customHeight="1" x14ac:dyDescent="0.25">
      <c r="B120" s="218" t="s">
        <v>1344</v>
      </c>
      <c r="C120" s="218"/>
      <c r="D120" s="78">
        <f>DatosDelitos!N325</f>
        <v>0</v>
      </c>
    </row>
    <row r="121" spans="2:4" ht="15" customHeight="1" x14ac:dyDescent="0.25">
      <c r="B121" s="218" t="s">
        <v>952</v>
      </c>
      <c r="C121" s="218"/>
      <c r="D121" s="78">
        <f>DatosDelitos!N337</f>
        <v>0</v>
      </c>
    </row>
    <row r="122" spans="2:4" ht="15" customHeight="1" x14ac:dyDescent="0.25">
      <c r="B122" s="218" t="s">
        <v>1345</v>
      </c>
      <c r="C122" s="218"/>
      <c r="D122" s="78">
        <f>DatosDelitos!N339</f>
        <v>0</v>
      </c>
    </row>
    <row r="123" spans="2:4" ht="15" customHeight="1" x14ac:dyDescent="0.25">
      <c r="B123" s="216" t="s">
        <v>1351</v>
      </c>
      <c r="C123" s="216"/>
      <c r="D123" s="78">
        <f>SUM(D87:D122)</f>
        <v>79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0" t="s">
        <v>318</v>
      </c>
      <c r="B5" s="181"/>
      <c r="C5" s="25">
        <v>48</v>
      </c>
      <c r="D5" s="25">
        <v>29</v>
      </c>
      <c r="E5" s="26">
        <v>0.65517241379310298</v>
      </c>
      <c r="F5" s="25">
        <v>0</v>
      </c>
      <c r="G5" s="25">
        <v>0</v>
      </c>
      <c r="H5" s="25">
        <v>12</v>
      </c>
      <c r="I5" s="25">
        <v>4</v>
      </c>
      <c r="J5" s="25">
        <v>2</v>
      </c>
      <c r="K5" s="25">
        <v>2</v>
      </c>
      <c r="L5" s="25">
        <v>4</v>
      </c>
      <c r="M5" s="25">
        <v>3</v>
      </c>
      <c r="N5" s="25">
        <v>1</v>
      </c>
      <c r="O5" s="25">
        <v>3</v>
      </c>
      <c r="P5" s="27">
        <v>9</v>
      </c>
    </row>
    <row r="6" spans="1:16" x14ac:dyDescent="0.25">
      <c r="A6" s="28" t="s">
        <v>319</v>
      </c>
      <c r="B6" s="28" t="s">
        <v>320</v>
      </c>
      <c r="C6" s="14">
        <v>9</v>
      </c>
      <c r="D6" s="14">
        <v>9</v>
      </c>
      <c r="E6" s="29">
        <v>0</v>
      </c>
      <c r="F6" s="14">
        <v>0</v>
      </c>
      <c r="G6" s="14">
        <v>0</v>
      </c>
      <c r="H6" s="14">
        <v>2</v>
      </c>
      <c r="I6" s="14">
        <v>0</v>
      </c>
      <c r="J6" s="14">
        <v>2</v>
      </c>
      <c r="K6" s="14">
        <v>2</v>
      </c>
      <c r="L6" s="14">
        <v>3</v>
      </c>
      <c r="M6" s="14">
        <v>0</v>
      </c>
      <c r="N6" s="14">
        <v>0</v>
      </c>
      <c r="O6" s="14">
        <v>2</v>
      </c>
      <c r="P6" s="23">
        <v>1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3</v>
      </c>
      <c r="N7" s="14">
        <v>0</v>
      </c>
      <c r="O7" s="14">
        <v>0</v>
      </c>
      <c r="P7" s="23">
        <v>4</v>
      </c>
    </row>
    <row r="8" spans="1:16" x14ac:dyDescent="0.25">
      <c r="A8" s="28" t="s">
        <v>323</v>
      </c>
      <c r="B8" s="28" t="s">
        <v>324</v>
      </c>
      <c r="C8" s="14">
        <v>12</v>
      </c>
      <c r="D8" s="14">
        <v>7</v>
      </c>
      <c r="E8" s="29">
        <v>0.71428571428571397</v>
      </c>
      <c r="F8" s="14">
        <v>0</v>
      </c>
      <c r="G8" s="14">
        <v>0</v>
      </c>
      <c r="H8" s="14">
        <v>10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1</v>
      </c>
      <c r="P8" s="23">
        <v>4</v>
      </c>
    </row>
    <row r="9" spans="1:16" x14ac:dyDescent="0.25">
      <c r="A9" s="28" t="s">
        <v>325</v>
      </c>
      <c r="B9" s="28" t="s">
        <v>326</v>
      </c>
      <c r="C9" s="14">
        <v>27</v>
      </c>
      <c r="D9" s="14">
        <v>13</v>
      </c>
      <c r="E9" s="29">
        <v>1.07692307692308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0" t="s">
        <v>327</v>
      </c>
      <c r="B10" s="181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0" t="s">
        <v>332</v>
      </c>
      <c r="B13" s="181"/>
      <c r="C13" s="25">
        <v>5262</v>
      </c>
      <c r="D13" s="25">
        <v>4831</v>
      </c>
      <c r="E13" s="26">
        <v>8.9215483336783294E-2</v>
      </c>
      <c r="F13" s="25">
        <v>527</v>
      </c>
      <c r="G13" s="25">
        <v>246</v>
      </c>
      <c r="H13" s="25">
        <v>308</v>
      </c>
      <c r="I13" s="25">
        <v>569</v>
      </c>
      <c r="J13" s="25">
        <v>5</v>
      </c>
      <c r="K13" s="25">
        <v>1</v>
      </c>
      <c r="L13" s="25">
        <v>0</v>
      </c>
      <c r="M13" s="25">
        <v>0</v>
      </c>
      <c r="N13" s="25">
        <v>9</v>
      </c>
      <c r="O13" s="25">
        <v>9</v>
      </c>
      <c r="P13" s="27">
        <v>446</v>
      </c>
    </row>
    <row r="14" spans="1:16" x14ac:dyDescent="0.25">
      <c r="A14" s="28" t="s">
        <v>333</v>
      </c>
      <c r="B14" s="28" t="s">
        <v>334</v>
      </c>
      <c r="C14" s="14">
        <v>3976</v>
      </c>
      <c r="D14" s="14">
        <v>3883</v>
      </c>
      <c r="E14" s="29">
        <v>2.3950553695596202E-2</v>
      </c>
      <c r="F14" s="14">
        <v>14</v>
      </c>
      <c r="G14" s="14">
        <v>55</v>
      </c>
      <c r="H14" s="14">
        <v>170</v>
      </c>
      <c r="I14" s="14">
        <v>199</v>
      </c>
      <c r="J14" s="14">
        <v>3</v>
      </c>
      <c r="K14" s="14">
        <v>1</v>
      </c>
      <c r="L14" s="14">
        <v>0</v>
      </c>
      <c r="M14" s="14">
        <v>0</v>
      </c>
      <c r="N14" s="14">
        <v>3</v>
      </c>
      <c r="O14" s="14">
        <v>6</v>
      </c>
      <c r="P14" s="23">
        <v>206</v>
      </c>
    </row>
    <row r="15" spans="1:16" x14ac:dyDescent="0.25">
      <c r="A15" s="28" t="s">
        <v>335</v>
      </c>
      <c r="B15" s="28" t="s">
        <v>336</v>
      </c>
      <c r="C15" s="14">
        <v>6</v>
      </c>
      <c r="D15" s="14">
        <v>3</v>
      </c>
      <c r="E15" s="29">
        <v>1</v>
      </c>
      <c r="F15" s="14">
        <v>0</v>
      </c>
      <c r="G15" s="14">
        <v>0</v>
      </c>
      <c r="H15" s="14">
        <v>6</v>
      </c>
      <c r="I15" s="14">
        <v>12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25">
      <c r="A16" s="28" t="s">
        <v>337</v>
      </c>
      <c r="B16" s="28" t="s">
        <v>338</v>
      </c>
      <c r="C16" s="14">
        <v>413</v>
      </c>
      <c r="D16" s="14">
        <v>397</v>
      </c>
      <c r="E16" s="29">
        <v>4.0302267002518898E-2</v>
      </c>
      <c r="F16" s="14">
        <v>3</v>
      </c>
      <c r="G16" s="14">
        <v>2</v>
      </c>
      <c r="H16" s="14">
        <v>37</v>
      </c>
      <c r="I16" s="14">
        <v>34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13</v>
      </c>
    </row>
    <row r="17" spans="1:16" ht="33.75" x14ac:dyDescent="0.25">
      <c r="A17" s="28" t="s">
        <v>339</v>
      </c>
      <c r="B17" s="28" t="s">
        <v>340</v>
      </c>
      <c r="C17" s="14">
        <v>863</v>
      </c>
      <c r="D17" s="14">
        <v>545</v>
      </c>
      <c r="E17" s="29">
        <v>0.58348623853211001</v>
      </c>
      <c r="F17" s="14">
        <v>509</v>
      </c>
      <c r="G17" s="14">
        <v>189</v>
      </c>
      <c r="H17" s="14">
        <v>95</v>
      </c>
      <c r="I17" s="14">
        <v>324</v>
      </c>
      <c r="J17" s="14">
        <v>2</v>
      </c>
      <c r="K17" s="14">
        <v>0</v>
      </c>
      <c r="L17" s="14">
        <v>0</v>
      </c>
      <c r="M17" s="14">
        <v>0</v>
      </c>
      <c r="N17" s="14">
        <v>6</v>
      </c>
      <c r="O17" s="14">
        <v>3</v>
      </c>
      <c r="P17" s="23">
        <v>227</v>
      </c>
    </row>
    <row r="18" spans="1:16" x14ac:dyDescent="0.25">
      <c r="A18" s="28" t="s">
        <v>341</v>
      </c>
      <c r="B18" s="28" t="s">
        <v>342</v>
      </c>
      <c r="C18" s="14">
        <v>4</v>
      </c>
      <c r="D18" s="14">
        <v>3</v>
      </c>
      <c r="E18" s="29">
        <v>0.33333333333333298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0" t="s">
        <v>345</v>
      </c>
      <c r="B20" s="181"/>
      <c r="C20" s="25">
        <v>0</v>
      </c>
      <c r="D20" s="25">
        <v>1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1</v>
      </c>
      <c r="E22" s="29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0" t="s">
        <v>363</v>
      </c>
      <c r="B30" s="181"/>
      <c r="C30" s="25">
        <v>995</v>
      </c>
      <c r="D30" s="25">
        <v>833</v>
      </c>
      <c r="E30" s="26">
        <v>0.194477791116447</v>
      </c>
      <c r="F30" s="25">
        <v>90</v>
      </c>
      <c r="G30" s="25">
        <v>183</v>
      </c>
      <c r="H30" s="25">
        <v>68</v>
      </c>
      <c r="I30" s="25">
        <v>274</v>
      </c>
      <c r="J30" s="25">
        <v>0</v>
      </c>
      <c r="K30" s="25">
        <v>2</v>
      </c>
      <c r="L30" s="25">
        <v>0</v>
      </c>
      <c r="M30" s="25">
        <v>1</v>
      </c>
      <c r="N30" s="25">
        <v>2</v>
      </c>
      <c r="O30" s="25">
        <v>2</v>
      </c>
      <c r="P30" s="27">
        <v>191</v>
      </c>
    </row>
    <row r="31" spans="1:16" x14ac:dyDescent="0.25">
      <c r="A31" s="28" t="s">
        <v>364</v>
      </c>
      <c r="B31" s="28" t="s">
        <v>365</v>
      </c>
      <c r="C31" s="14">
        <v>9</v>
      </c>
      <c r="D31" s="14">
        <v>3</v>
      </c>
      <c r="E31" s="29">
        <v>2</v>
      </c>
      <c r="F31" s="14">
        <v>1</v>
      </c>
      <c r="G31" s="14">
        <v>0</v>
      </c>
      <c r="H31" s="14">
        <v>1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3">
        <v>1</v>
      </c>
    </row>
    <row r="32" spans="1:16" x14ac:dyDescent="0.25">
      <c r="A32" s="28" t="s">
        <v>366</v>
      </c>
      <c r="B32" s="28" t="s">
        <v>367</v>
      </c>
      <c r="C32" s="14">
        <v>2</v>
      </c>
      <c r="D32" s="14">
        <v>1</v>
      </c>
      <c r="E32" s="29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563</v>
      </c>
      <c r="D33" s="14">
        <v>559</v>
      </c>
      <c r="E33" s="29">
        <v>7.1556350626118103E-3</v>
      </c>
      <c r="F33" s="14">
        <v>27</v>
      </c>
      <c r="G33" s="14">
        <v>24</v>
      </c>
      <c r="H33" s="14">
        <v>46</v>
      </c>
      <c r="I33" s="14">
        <v>48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1</v>
      </c>
      <c r="P33" s="23">
        <v>34</v>
      </c>
    </row>
    <row r="34" spans="1:16" x14ac:dyDescent="0.25">
      <c r="A34" s="28" t="s">
        <v>370</v>
      </c>
      <c r="B34" s="28" t="s">
        <v>371</v>
      </c>
      <c r="C34" s="14">
        <v>4</v>
      </c>
      <c r="D34" s="14">
        <v>8</v>
      </c>
      <c r="E34" s="29">
        <v>-0.5</v>
      </c>
      <c r="F34" s="14">
        <v>2</v>
      </c>
      <c r="G34" s="14">
        <v>0</v>
      </c>
      <c r="H34" s="14">
        <v>3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0</v>
      </c>
    </row>
    <row r="35" spans="1:16" x14ac:dyDescent="0.25">
      <c r="A35" s="28" t="s">
        <v>372</v>
      </c>
      <c r="B35" s="28" t="s">
        <v>373</v>
      </c>
      <c r="C35" s="14">
        <v>225</v>
      </c>
      <c r="D35" s="14">
        <v>159</v>
      </c>
      <c r="E35" s="29">
        <v>0.41509433962264197</v>
      </c>
      <c r="F35" s="14">
        <v>19</v>
      </c>
      <c r="G35" s="14">
        <v>5</v>
      </c>
      <c r="H35" s="14">
        <v>3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4</v>
      </c>
    </row>
    <row r="36" spans="1:16" ht="22.5" x14ac:dyDescent="0.25">
      <c r="A36" s="28" t="s">
        <v>374</v>
      </c>
      <c r="B36" s="28" t="s">
        <v>375</v>
      </c>
      <c r="C36" s="14">
        <v>59</v>
      </c>
      <c r="D36" s="14">
        <v>29</v>
      </c>
      <c r="E36" s="29">
        <v>1.0344827586206899</v>
      </c>
      <c r="F36" s="14">
        <v>22</v>
      </c>
      <c r="G36" s="14">
        <v>100</v>
      </c>
      <c r="H36" s="14">
        <v>8</v>
      </c>
      <c r="I36" s="14">
        <v>140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108</v>
      </c>
    </row>
    <row r="37" spans="1:16" ht="22.5" x14ac:dyDescent="0.25">
      <c r="A37" s="28" t="s">
        <v>376</v>
      </c>
      <c r="B37" s="28" t="s">
        <v>377</v>
      </c>
      <c r="C37" s="14">
        <v>41</v>
      </c>
      <c r="D37" s="14">
        <v>14</v>
      </c>
      <c r="E37" s="29">
        <v>1.9285714285714299</v>
      </c>
      <c r="F37" s="14">
        <v>18</v>
      </c>
      <c r="G37" s="14">
        <v>37</v>
      </c>
      <c r="H37" s="14">
        <v>2</v>
      </c>
      <c r="I37" s="14">
        <v>45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3">
        <v>24</v>
      </c>
    </row>
    <row r="38" spans="1:16" ht="22.5" x14ac:dyDescent="0.25">
      <c r="A38" s="28" t="s">
        <v>378</v>
      </c>
      <c r="B38" s="28" t="s">
        <v>379</v>
      </c>
      <c r="C38" s="14">
        <v>8</v>
      </c>
      <c r="D38" s="14">
        <v>2</v>
      </c>
      <c r="E38" s="29">
        <v>3</v>
      </c>
      <c r="F38" s="14">
        <v>0</v>
      </c>
      <c r="G38" s="14">
        <v>12</v>
      </c>
      <c r="H38" s="14">
        <v>0</v>
      </c>
      <c r="I38" s="14">
        <v>24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13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84</v>
      </c>
      <c r="D41" s="14">
        <v>58</v>
      </c>
      <c r="E41" s="29">
        <v>0.44827586206896503</v>
      </c>
      <c r="F41" s="14">
        <v>1</v>
      </c>
      <c r="G41" s="14">
        <v>5</v>
      </c>
      <c r="H41" s="14">
        <v>5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7</v>
      </c>
    </row>
    <row r="42" spans="1:16" x14ac:dyDescent="0.25">
      <c r="A42" s="180" t="s">
        <v>386</v>
      </c>
      <c r="B42" s="181"/>
      <c r="C42" s="25">
        <v>311</v>
      </c>
      <c r="D42" s="25">
        <v>232</v>
      </c>
      <c r="E42" s="26">
        <v>0.34051724137931</v>
      </c>
      <c r="F42" s="25">
        <v>182</v>
      </c>
      <c r="G42" s="25">
        <v>15</v>
      </c>
      <c r="H42" s="25">
        <v>33</v>
      </c>
      <c r="I42" s="25">
        <v>27</v>
      </c>
      <c r="J42" s="25">
        <v>0</v>
      </c>
      <c r="K42" s="25">
        <v>0</v>
      </c>
      <c r="L42" s="25">
        <v>1</v>
      </c>
      <c r="M42" s="25">
        <v>0</v>
      </c>
      <c r="N42" s="25">
        <v>1</v>
      </c>
      <c r="O42" s="25">
        <v>0</v>
      </c>
      <c r="P42" s="27">
        <v>12</v>
      </c>
    </row>
    <row r="43" spans="1:16" x14ac:dyDescent="0.25">
      <c r="A43" s="28" t="s">
        <v>387</v>
      </c>
      <c r="B43" s="28" t="s">
        <v>388</v>
      </c>
      <c r="C43" s="14">
        <v>17</v>
      </c>
      <c r="D43" s="14">
        <v>16</v>
      </c>
      <c r="E43" s="29">
        <v>6.25E-2</v>
      </c>
      <c r="F43" s="14">
        <v>9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8" t="s">
        <v>389</v>
      </c>
      <c r="B44" s="28" t="s">
        <v>390</v>
      </c>
      <c r="C44" s="14">
        <v>283</v>
      </c>
      <c r="D44" s="14">
        <v>208</v>
      </c>
      <c r="E44" s="29">
        <v>0.36057692307692302</v>
      </c>
      <c r="F44" s="14">
        <v>173</v>
      </c>
      <c r="G44" s="14">
        <v>15</v>
      </c>
      <c r="H44" s="14">
        <v>32</v>
      </c>
      <c r="I44" s="14">
        <v>25</v>
      </c>
      <c r="J44" s="14">
        <v>0</v>
      </c>
      <c r="K44" s="14">
        <v>0</v>
      </c>
      <c r="L44" s="14">
        <v>1</v>
      </c>
      <c r="M44" s="14">
        <v>0</v>
      </c>
      <c r="N44" s="14">
        <v>1</v>
      </c>
      <c r="O44" s="14">
        <v>0</v>
      </c>
      <c r="P44" s="23">
        <v>12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0</v>
      </c>
      <c r="D46" s="14">
        <v>1</v>
      </c>
      <c r="E46" s="29">
        <v>-1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9</v>
      </c>
      <c r="D48" s="14">
        <v>5</v>
      </c>
      <c r="E48" s="29">
        <v>0.8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2</v>
      </c>
      <c r="D49" s="14">
        <v>2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0" t="s">
        <v>401</v>
      </c>
      <c r="B50" s="181"/>
      <c r="C50" s="25">
        <v>235</v>
      </c>
      <c r="D50" s="25">
        <v>180</v>
      </c>
      <c r="E50" s="26">
        <v>0.30555555555555503</v>
      </c>
      <c r="F50" s="25">
        <v>3</v>
      </c>
      <c r="G50" s="25">
        <v>0</v>
      </c>
      <c r="H50" s="25">
        <v>35</v>
      </c>
      <c r="I50" s="25">
        <v>14</v>
      </c>
      <c r="J50" s="25">
        <v>19</v>
      </c>
      <c r="K50" s="25">
        <v>19</v>
      </c>
      <c r="L50" s="25">
        <v>0</v>
      </c>
      <c r="M50" s="25">
        <v>0</v>
      </c>
      <c r="N50" s="25">
        <v>6</v>
      </c>
      <c r="O50" s="25">
        <v>5</v>
      </c>
      <c r="P50" s="27">
        <v>42</v>
      </c>
    </row>
    <row r="51" spans="1:16" x14ac:dyDescent="0.25">
      <c r="A51" s="28" t="s">
        <v>402</v>
      </c>
      <c r="B51" s="28" t="s">
        <v>403</v>
      </c>
      <c r="C51" s="14">
        <v>176</v>
      </c>
      <c r="D51" s="14">
        <v>50</v>
      </c>
      <c r="E51" s="29">
        <v>2.52</v>
      </c>
      <c r="F51" s="14">
        <v>3</v>
      </c>
      <c r="G51" s="14">
        <v>0</v>
      </c>
      <c r="H51" s="14">
        <v>8</v>
      </c>
      <c r="I51" s="14">
        <v>5</v>
      </c>
      <c r="J51" s="14">
        <v>8</v>
      </c>
      <c r="K51" s="14">
        <v>5</v>
      </c>
      <c r="L51" s="14">
        <v>0</v>
      </c>
      <c r="M51" s="14">
        <v>0</v>
      </c>
      <c r="N51" s="14">
        <v>0</v>
      </c>
      <c r="O51" s="14">
        <v>3</v>
      </c>
      <c r="P51" s="23">
        <v>15</v>
      </c>
    </row>
    <row r="52" spans="1:16" x14ac:dyDescent="0.25">
      <c r="A52" s="28" t="s">
        <v>404</v>
      </c>
      <c r="B52" s="28" t="s">
        <v>405</v>
      </c>
      <c r="C52" s="14">
        <v>0</v>
      </c>
      <c r="D52" s="14">
        <v>2</v>
      </c>
      <c r="E52" s="29">
        <v>-1</v>
      </c>
      <c r="F52" s="14">
        <v>0</v>
      </c>
      <c r="G52" s="14">
        <v>0</v>
      </c>
      <c r="H52" s="14">
        <v>0</v>
      </c>
      <c r="I52" s="14">
        <v>1</v>
      </c>
      <c r="J52" s="14">
        <v>3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406</v>
      </c>
      <c r="B53" s="28" t="s">
        <v>407</v>
      </c>
      <c r="C53" s="14">
        <v>0</v>
      </c>
      <c r="D53" s="14">
        <v>60</v>
      </c>
      <c r="E53" s="29">
        <v>-1</v>
      </c>
      <c r="F53" s="14">
        <v>0</v>
      </c>
      <c r="G53" s="14">
        <v>0</v>
      </c>
      <c r="H53" s="14">
        <v>7</v>
      </c>
      <c r="I53" s="14">
        <v>1</v>
      </c>
      <c r="J53" s="14">
        <v>4</v>
      </c>
      <c r="K53" s="14">
        <v>2</v>
      </c>
      <c r="L53" s="14">
        <v>0</v>
      </c>
      <c r="M53" s="14">
        <v>0</v>
      </c>
      <c r="N53" s="14">
        <v>0</v>
      </c>
      <c r="O53" s="14">
        <v>2</v>
      </c>
      <c r="P53" s="23">
        <v>7</v>
      </c>
    </row>
    <row r="54" spans="1:16" ht="22.5" x14ac:dyDescent="0.25">
      <c r="A54" s="28" t="s">
        <v>408</v>
      </c>
      <c r="B54" s="28" t="s">
        <v>409</v>
      </c>
      <c r="C54" s="14">
        <v>0</v>
      </c>
      <c r="D54" s="14">
        <v>2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11</v>
      </c>
      <c r="D56" s="14">
        <v>8</v>
      </c>
      <c r="E56" s="29">
        <v>0.375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 s="23">
        <v>5</v>
      </c>
    </row>
    <row r="57" spans="1:16" ht="22.5" x14ac:dyDescent="0.25">
      <c r="A57" s="28" t="s">
        <v>414</v>
      </c>
      <c r="B57" s="28" t="s">
        <v>415</v>
      </c>
      <c r="C57" s="14">
        <v>8</v>
      </c>
      <c r="D57" s="14">
        <v>5</v>
      </c>
      <c r="E57" s="29">
        <v>0.6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2</v>
      </c>
      <c r="E58" s="29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8" t="s">
        <v>418</v>
      </c>
      <c r="B59" s="28" t="s">
        <v>419</v>
      </c>
      <c r="C59" s="14">
        <v>1</v>
      </c>
      <c r="D59" s="14">
        <v>4</v>
      </c>
      <c r="E59" s="29">
        <v>-0.75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8</v>
      </c>
      <c r="D60" s="14">
        <v>4</v>
      </c>
      <c r="E60" s="29">
        <v>1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33.75" x14ac:dyDescent="0.25">
      <c r="A61" s="28" t="s">
        <v>422</v>
      </c>
      <c r="B61" s="28" t="s">
        <v>423</v>
      </c>
      <c r="C61" s="14">
        <v>8</v>
      </c>
      <c r="D61" s="14">
        <v>12</v>
      </c>
      <c r="E61" s="29">
        <v>-0.33333333333333298</v>
      </c>
      <c r="F61" s="14">
        <v>0</v>
      </c>
      <c r="G61" s="14">
        <v>0</v>
      </c>
      <c r="H61" s="14">
        <v>9</v>
      </c>
      <c r="I61" s="14">
        <v>4</v>
      </c>
      <c r="J61" s="14">
        <v>0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23">
        <v>5</v>
      </c>
    </row>
    <row r="62" spans="1:16" x14ac:dyDescent="0.25">
      <c r="A62" s="28" t="s">
        <v>424</v>
      </c>
      <c r="B62" s="28" t="s">
        <v>425</v>
      </c>
      <c r="C62" s="14">
        <v>8</v>
      </c>
      <c r="D62" s="14">
        <v>7</v>
      </c>
      <c r="E62" s="29">
        <v>0.14285714285714299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8" t="s">
        <v>426</v>
      </c>
      <c r="B63" s="28" t="s">
        <v>427</v>
      </c>
      <c r="C63" s="14">
        <v>0</v>
      </c>
      <c r="D63" s="14">
        <v>12</v>
      </c>
      <c r="E63" s="29">
        <v>-1</v>
      </c>
      <c r="F63" s="14">
        <v>0</v>
      </c>
      <c r="G63" s="14">
        <v>0</v>
      </c>
      <c r="H63" s="14">
        <v>4</v>
      </c>
      <c r="I63" s="14">
        <v>1</v>
      </c>
      <c r="J63" s="14">
        <v>1</v>
      </c>
      <c r="K63" s="14">
        <v>3</v>
      </c>
      <c r="L63" s="14">
        <v>0</v>
      </c>
      <c r="M63" s="14">
        <v>0</v>
      </c>
      <c r="N63" s="14">
        <v>3</v>
      </c>
      <c r="O63" s="14">
        <v>0</v>
      </c>
      <c r="P63" s="23">
        <v>6</v>
      </c>
    </row>
    <row r="64" spans="1:16" ht="22.5" x14ac:dyDescent="0.25">
      <c r="A64" s="28" t="s">
        <v>428</v>
      </c>
      <c r="B64" s="28" t="s">
        <v>429</v>
      </c>
      <c r="C64" s="14">
        <v>15</v>
      </c>
      <c r="D64" s="14">
        <v>7</v>
      </c>
      <c r="E64" s="29">
        <v>1.1428571428571399</v>
      </c>
      <c r="F64" s="14">
        <v>0</v>
      </c>
      <c r="G64" s="14">
        <v>0</v>
      </c>
      <c r="H64" s="14">
        <v>1</v>
      </c>
      <c r="I64" s="14">
        <v>0</v>
      </c>
      <c r="J64" s="14">
        <v>3</v>
      </c>
      <c r="K64" s="14">
        <v>2</v>
      </c>
      <c r="L64" s="14">
        <v>0</v>
      </c>
      <c r="M64" s="14">
        <v>0</v>
      </c>
      <c r="N64" s="14">
        <v>1</v>
      </c>
      <c r="O64" s="14">
        <v>0</v>
      </c>
      <c r="P64" s="23">
        <v>0</v>
      </c>
    </row>
    <row r="65" spans="1:16" ht="33.75" x14ac:dyDescent="0.25">
      <c r="A65" s="28" t="s">
        <v>430</v>
      </c>
      <c r="B65" s="28" t="s">
        <v>431</v>
      </c>
      <c r="C65" s="14">
        <v>0</v>
      </c>
      <c r="D65" s="14">
        <v>2</v>
      </c>
      <c r="E65" s="29">
        <v>-1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0</v>
      </c>
      <c r="D67" s="14">
        <v>1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1</v>
      </c>
      <c r="E71" s="29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0" t="s">
        <v>444</v>
      </c>
      <c r="B72" s="181"/>
      <c r="C72" s="25">
        <v>6</v>
      </c>
      <c r="D72" s="25">
        <v>6</v>
      </c>
      <c r="E72" s="26">
        <v>0</v>
      </c>
      <c r="F72" s="25">
        <v>0</v>
      </c>
      <c r="G72" s="25">
        <v>0</v>
      </c>
      <c r="H72" s="25">
        <v>0</v>
      </c>
      <c r="I72" s="25">
        <v>4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445</v>
      </c>
      <c r="B73" s="28" t="s">
        <v>446</v>
      </c>
      <c r="C73" s="14">
        <v>6</v>
      </c>
      <c r="D73" s="14">
        <v>6</v>
      </c>
      <c r="E73" s="29">
        <v>0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0" t="s">
        <v>447</v>
      </c>
      <c r="B74" s="181"/>
      <c r="C74" s="25">
        <v>70</v>
      </c>
      <c r="D74" s="25">
        <v>100</v>
      </c>
      <c r="E74" s="26">
        <v>-0.3</v>
      </c>
      <c r="F74" s="25">
        <v>1</v>
      </c>
      <c r="G74" s="25">
        <v>2</v>
      </c>
      <c r="H74" s="25">
        <v>4</v>
      </c>
      <c r="I74" s="25">
        <v>10</v>
      </c>
      <c r="J74" s="25">
        <v>0</v>
      </c>
      <c r="K74" s="25">
        <v>0</v>
      </c>
      <c r="L74" s="25">
        <v>0</v>
      </c>
      <c r="M74" s="25">
        <v>0</v>
      </c>
      <c r="N74" s="25">
        <v>3</v>
      </c>
      <c r="O74" s="25">
        <v>0</v>
      </c>
      <c r="P74" s="27">
        <v>7</v>
      </c>
    </row>
    <row r="75" spans="1:16" x14ac:dyDescent="0.25">
      <c r="A75" s="28" t="s">
        <v>448</v>
      </c>
      <c r="B75" s="28" t="s">
        <v>449</v>
      </c>
      <c r="C75" s="14">
        <v>17</v>
      </c>
      <c r="D75" s="14">
        <v>36</v>
      </c>
      <c r="E75" s="29">
        <v>-0.52777777777777801</v>
      </c>
      <c r="F75" s="14">
        <v>0</v>
      </c>
      <c r="G75" s="14">
        <v>1</v>
      </c>
      <c r="H75" s="14">
        <v>3</v>
      </c>
      <c r="I75" s="14">
        <v>6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1</v>
      </c>
    </row>
    <row r="76" spans="1:16" ht="33.75" x14ac:dyDescent="0.25">
      <c r="A76" s="28" t="s">
        <v>450</v>
      </c>
      <c r="B76" s="28" t="s">
        <v>451</v>
      </c>
      <c r="C76" s="14">
        <v>2</v>
      </c>
      <c r="D76" s="14">
        <v>2</v>
      </c>
      <c r="E76" s="29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31</v>
      </c>
      <c r="D77" s="14">
        <v>43</v>
      </c>
      <c r="E77" s="29">
        <v>-0.27906976744186002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2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2</v>
      </c>
      <c r="E78" s="29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14</v>
      </c>
      <c r="D79" s="14">
        <v>13</v>
      </c>
      <c r="E79" s="29">
        <v>7.69230769230769E-2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4</v>
      </c>
    </row>
    <row r="80" spans="1:16" ht="33.75" x14ac:dyDescent="0.25">
      <c r="A80" s="28" t="s">
        <v>458</v>
      </c>
      <c r="B80" s="28" t="s">
        <v>459</v>
      </c>
      <c r="C80" s="14">
        <v>4</v>
      </c>
      <c r="D80" s="14">
        <v>3</v>
      </c>
      <c r="E80" s="29">
        <v>0.33333333333333298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2</v>
      </c>
      <c r="D81" s="14">
        <v>1</v>
      </c>
      <c r="E81" s="29">
        <v>1</v>
      </c>
      <c r="F81" s="14">
        <v>0</v>
      </c>
      <c r="G81" s="14">
        <v>1</v>
      </c>
      <c r="H81" s="14">
        <v>0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0" t="s">
        <v>462</v>
      </c>
      <c r="B82" s="181"/>
      <c r="C82" s="25">
        <v>127</v>
      </c>
      <c r="D82" s="25">
        <v>116</v>
      </c>
      <c r="E82" s="26">
        <v>9.4827586206896602E-2</v>
      </c>
      <c r="F82" s="25">
        <v>2</v>
      </c>
      <c r="G82" s="25">
        <v>0</v>
      </c>
      <c r="H82" s="25">
        <v>5</v>
      </c>
      <c r="I82" s="25">
        <v>6</v>
      </c>
      <c r="J82" s="25">
        <v>0</v>
      </c>
      <c r="K82" s="25">
        <v>0</v>
      </c>
      <c r="L82" s="25">
        <v>0</v>
      </c>
      <c r="M82" s="25">
        <v>0</v>
      </c>
      <c r="N82" s="25">
        <v>2</v>
      </c>
      <c r="O82" s="25">
        <v>0</v>
      </c>
      <c r="P82" s="27">
        <v>8</v>
      </c>
    </row>
    <row r="83" spans="1:16" x14ac:dyDescent="0.25">
      <c r="A83" s="28" t="s">
        <v>463</v>
      </c>
      <c r="B83" s="28" t="s">
        <v>464</v>
      </c>
      <c r="C83" s="14">
        <v>31</v>
      </c>
      <c r="D83" s="14">
        <v>20</v>
      </c>
      <c r="E83" s="29">
        <v>0.55000000000000004</v>
      </c>
      <c r="F83" s="14">
        <v>0</v>
      </c>
      <c r="G83" s="14">
        <v>0</v>
      </c>
      <c r="H83" s="14">
        <v>3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2</v>
      </c>
    </row>
    <row r="84" spans="1:16" x14ac:dyDescent="0.25">
      <c r="A84" s="28" t="s">
        <v>465</v>
      </c>
      <c r="B84" s="28" t="s">
        <v>466</v>
      </c>
      <c r="C84" s="14">
        <v>96</v>
      </c>
      <c r="D84" s="14">
        <v>96</v>
      </c>
      <c r="E84" s="29">
        <v>0</v>
      </c>
      <c r="F84" s="14">
        <v>2</v>
      </c>
      <c r="G84" s="14">
        <v>0</v>
      </c>
      <c r="H84" s="14">
        <v>2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6</v>
      </c>
    </row>
    <row r="85" spans="1:16" x14ac:dyDescent="0.25">
      <c r="A85" s="180" t="s">
        <v>467</v>
      </c>
      <c r="B85" s="181"/>
      <c r="C85" s="25">
        <v>237</v>
      </c>
      <c r="D85" s="25">
        <v>228</v>
      </c>
      <c r="E85" s="26">
        <v>3.94736842105263E-2</v>
      </c>
      <c r="F85" s="25">
        <v>0</v>
      </c>
      <c r="G85" s="25">
        <v>0</v>
      </c>
      <c r="H85" s="25">
        <v>53</v>
      </c>
      <c r="I85" s="25">
        <v>24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23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73</v>
      </c>
      <c r="D89" s="14">
        <v>60</v>
      </c>
      <c r="E89" s="29">
        <v>0.21666666666666701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7</v>
      </c>
      <c r="D91" s="14">
        <v>15</v>
      </c>
      <c r="E91" s="29">
        <v>-0.53333333333333299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2</v>
      </c>
    </row>
    <row r="92" spans="1:16" x14ac:dyDescent="0.25">
      <c r="A92" s="28" t="s">
        <v>480</v>
      </c>
      <c r="B92" s="28" t="s">
        <v>481</v>
      </c>
      <c r="C92" s="14">
        <v>26</v>
      </c>
      <c r="D92" s="14">
        <v>25</v>
      </c>
      <c r="E92" s="29">
        <v>0.04</v>
      </c>
      <c r="F92" s="14">
        <v>0</v>
      </c>
      <c r="G92" s="14">
        <v>0</v>
      </c>
      <c r="H92" s="14">
        <v>12</v>
      </c>
      <c r="I92" s="14">
        <v>9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13</v>
      </c>
    </row>
    <row r="93" spans="1:16" x14ac:dyDescent="0.25">
      <c r="A93" s="28" t="s">
        <v>482</v>
      </c>
      <c r="B93" s="28" t="s">
        <v>483</v>
      </c>
      <c r="C93" s="14">
        <v>4</v>
      </c>
      <c r="D93" s="14">
        <v>1</v>
      </c>
      <c r="E93" s="29">
        <v>3</v>
      </c>
      <c r="F93" s="14">
        <v>0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124</v>
      </c>
      <c r="D94" s="14">
        <v>121</v>
      </c>
      <c r="E94" s="29">
        <v>2.4793388429752101E-2</v>
      </c>
      <c r="F94" s="14">
        <v>0</v>
      </c>
      <c r="G94" s="14">
        <v>0</v>
      </c>
      <c r="H94" s="14">
        <v>36</v>
      </c>
      <c r="I94" s="14">
        <v>12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7</v>
      </c>
    </row>
    <row r="95" spans="1:16" ht="22.5" x14ac:dyDescent="0.25">
      <c r="A95" s="28" t="s">
        <v>486</v>
      </c>
      <c r="B95" s="28" t="s">
        <v>487</v>
      </c>
      <c r="C95" s="14">
        <v>1</v>
      </c>
      <c r="D95" s="14">
        <v>1</v>
      </c>
      <c r="E95" s="29">
        <v>0</v>
      </c>
      <c r="F95" s="14">
        <v>0</v>
      </c>
      <c r="G95" s="14">
        <v>0</v>
      </c>
      <c r="H95" s="14">
        <v>1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1</v>
      </c>
    </row>
    <row r="96" spans="1:16" ht="22.5" x14ac:dyDescent="0.25">
      <c r="A96" s="28" t="s">
        <v>488</v>
      </c>
      <c r="B96" s="28" t="s">
        <v>489</v>
      </c>
      <c r="C96" s="14">
        <v>2</v>
      </c>
      <c r="D96" s="14">
        <v>4</v>
      </c>
      <c r="E96" s="29">
        <v>-0.5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0" t="s">
        <v>490</v>
      </c>
      <c r="B97" s="181"/>
      <c r="C97" s="25">
        <v>4497</v>
      </c>
      <c r="D97" s="25">
        <v>3693</v>
      </c>
      <c r="E97" s="26">
        <v>0.217709179528838</v>
      </c>
      <c r="F97" s="25">
        <v>33</v>
      </c>
      <c r="G97" s="25">
        <v>26</v>
      </c>
      <c r="H97" s="25">
        <v>701</v>
      </c>
      <c r="I97" s="25">
        <v>453</v>
      </c>
      <c r="J97" s="25">
        <v>0</v>
      </c>
      <c r="K97" s="25">
        <v>1</v>
      </c>
      <c r="L97" s="25">
        <v>0</v>
      </c>
      <c r="M97" s="25">
        <v>0</v>
      </c>
      <c r="N97" s="25">
        <v>10</v>
      </c>
      <c r="O97" s="25">
        <v>40</v>
      </c>
      <c r="P97" s="27">
        <v>421</v>
      </c>
    </row>
    <row r="98" spans="1:16" x14ac:dyDescent="0.25">
      <c r="A98" s="28" t="s">
        <v>491</v>
      </c>
      <c r="B98" s="28" t="s">
        <v>492</v>
      </c>
      <c r="C98" s="14">
        <v>1174</v>
      </c>
      <c r="D98" s="14">
        <v>631</v>
      </c>
      <c r="E98" s="29">
        <v>0.86053882725831998</v>
      </c>
      <c r="F98" s="14">
        <v>13</v>
      </c>
      <c r="G98" s="14">
        <v>7</v>
      </c>
      <c r="H98" s="14">
        <v>158</v>
      </c>
      <c r="I98" s="14">
        <v>101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3</v>
      </c>
      <c r="P98" s="23">
        <v>91</v>
      </c>
    </row>
    <row r="99" spans="1:16" x14ac:dyDescent="0.25">
      <c r="A99" s="28" t="s">
        <v>493</v>
      </c>
      <c r="B99" s="28" t="s">
        <v>494</v>
      </c>
      <c r="C99" s="14">
        <v>273</v>
      </c>
      <c r="D99" s="14">
        <v>286</v>
      </c>
      <c r="E99" s="29">
        <v>-4.5454545454545497E-2</v>
      </c>
      <c r="F99" s="14">
        <v>6</v>
      </c>
      <c r="G99" s="14">
        <v>3</v>
      </c>
      <c r="H99" s="14">
        <v>89</v>
      </c>
      <c r="I99" s="14">
        <v>53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11</v>
      </c>
      <c r="P99" s="23">
        <v>56</v>
      </c>
    </row>
    <row r="100" spans="1:16" ht="33.75" x14ac:dyDescent="0.25">
      <c r="A100" s="28" t="s">
        <v>495</v>
      </c>
      <c r="B100" s="28" t="s">
        <v>496</v>
      </c>
      <c r="C100" s="14">
        <v>30</v>
      </c>
      <c r="D100" s="14">
        <v>44</v>
      </c>
      <c r="E100" s="29">
        <v>-0.31818181818181801</v>
      </c>
      <c r="F100" s="14">
        <v>0</v>
      </c>
      <c r="G100" s="14">
        <v>0</v>
      </c>
      <c r="H100" s="14">
        <v>46</v>
      </c>
      <c r="I100" s="14">
        <v>41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3">
        <v>54</v>
      </c>
    </row>
    <row r="101" spans="1:16" ht="22.5" x14ac:dyDescent="0.25">
      <c r="A101" s="28" t="s">
        <v>497</v>
      </c>
      <c r="B101" s="28" t="s">
        <v>498</v>
      </c>
      <c r="C101" s="14">
        <v>161</v>
      </c>
      <c r="D101" s="14">
        <v>131</v>
      </c>
      <c r="E101" s="29">
        <v>0.229007633587786</v>
      </c>
      <c r="F101" s="14">
        <v>4</v>
      </c>
      <c r="G101" s="14">
        <v>3</v>
      </c>
      <c r="H101" s="14">
        <v>72</v>
      </c>
      <c r="I101" s="14">
        <v>36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25</v>
      </c>
      <c r="P101" s="23">
        <v>38</v>
      </c>
    </row>
    <row r="102" spans="1:16" x14ac:dyDescent="0.25">
      <c r="A102" s="28" t="s">
        <v>499</v>
      </c>
      <c r="B102" s="28" t="s">
        <v>500</v>
      </c>
      <c r="C102" s="14">
        <v>32</v>
      </c>
      <c r="D102" s="14">
        <v>27</v>
      </c>
      <c r="E102" s="29">
        <v>0.18518518518518501</v>
      </c>
      <c r="F102" s="14">
        <v>0</v>
      </c>
      <c r="G102" s="14">
        <v>0</v>
      </c>
      <c r="H102" s="14">
        <v>8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8" t="s">
        <v>501</v>
      </c>
      <c r="B103" s="28" t="s">
        <v>502</v>
      </c>
      <c r="C103" s="14">
        <v>34</v>
      </c>
      <c r="D103" s="14">
        <v>45</v>
      </c>
      <c r="E103" s="29">
        <v>-0.24444444444444399</v>
      </c>
      <c r="F103" s="14">
        <v>0</v>
      </c>
      <c r="G103" s="14">
        <v>0</v>
      </c>
      <c r="H103" s="14">
        <v>13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0</v>
      </c>
    </row>
    <row r="104" spans="1:16" x14ac:dyDescent="0.25">
      <c r="A104" s="28" t="s">
        <v>503</v>
      </c>
      <c r="B104" s="28" t="s">
        <v>504</v>
      </c>
      <c r="C104" s="14">
        <v>142</v>
      </c>
      <c r="D104" s="14">
        <v>108</v>
      </c>
      <c r="E104" s="29">
        <v>0.31481481481481499</v>
      </c>
      <c r="F104" s="14">
        <v>0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25">
      <c r="A105" s="28" t="s">
        <v>505</v>
      </c>
      <c r="B105" s="28" t="s">
        <v>506</v>
      </c>
      <c r="C105" s="14">
        <v>1738</v>
      </c>
      <c r="D105" s="14">
        <v>1483</v>
      </c>
      <c r="E105" s="29">
        <v>0.17194875252865799</v>
      </c>
      <c r="F105" s="14">
        <v>5</v>
      </c>
      <c r="G105" s="14">
        <v>4</v>
      </c>
      <c r="H105" s="14">
        <v>239</v>
      </c>
      <c r="I105" s="14">
        <v>123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3">
        <v>92</v>
      </c>
    </row>
    <row r="106" spans="1:16" ht="22.5" x14ac:dyDescent="0.25">
      <c r="A106" s="28" t="s">
        <v>507</v>
      </c>
      <c r="B106" s="28" t="s">
        <v>508</v>
      </c>
      <c r="C106" s="14">
        <v>302</v>
      </c>
      <c r="D106" s="14">
        <v>288</v>
      </c>
      <c r="E106" s="29">
        <v>4.8611111111111098E-2</v>
      </c>
      <c r="F106" s="14">
        <v>3</v>
      </c>
      <c r="G106" s="14">
        <v>3</v>
      </c>
      <c r="H106" s="14">
        <v>37</v>
      </c>
      <c r="I106" s="14">
        <v>23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3">
        <v>18</v>
      </c>
    </row>
    <row r="107" spans="1:16" ht="22.5" x14ac:dyDescent="0.25">
      <c r="A107" s="28" t="s">
        <v>509</v>
      </c>
      <c r="B107" s="28" t="s">
        <v>510</v>
      </c>
      <c r="C107" s="14">
        <v>16</v>
      </c>
      <c r="D107" s="14">
        <v>14</v>
      </c>
      <c r="E107" s="29">
        <v>0.14285714285714299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28" t="s">
        <v>511</v>
      </c>
      <c r="B108" s="28" t="s">
        <v>512</v>
      </c>
      <c r="C108" s="14">
        <v>4</v>
      </c>
      <c r="D108" s="14">
        <v>4</v>
      </c>
      <c r="E108" s="29">
        <v>0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8" t="s">
        <v>513</v>
      </c>
      <c r="B109" s="28" t="s">
        <v>514</v>
      </c>
      <c r="C109" s="14">
        <v>1</v>
      </c>
      <c r="D109" s="14">
        <v>2</v>
      </c>
      <c r="E109" s="29">
        <v>-0.5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2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544</v>
      </c>
      <c r="D111" s="14">
        <v>572</v>
      </c>
      <c r="E111" s="29">
        <v>-4.8951048951049E-2</v>
      </c>
      <c r="F111" s="14">
        <v>2</v>
      </c>
      <c r="G111" s="14">
        <v>6</v>
      </c>
      <c r="H111" s="14">
        <v>29</v>
      </c>
      <c r="I111" s="14">
        <v>44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48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21</v>
      </c>
      <c r="D114" s="14">
        <v>16</v>
      </c>
      <c r="E114" s="29">
        <v>0.3125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3</v>
      </c>
      <c r="D115" s="14">
        <v>15</v>
      </c>
      <c r="E115" s="29">
        <v>-0.8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4</v>
      </c>
      <c r="D116" s="14">
        <v>6</v>
      </c>
      <c r="E116" s="29">
        <v>-0.33333333333333298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1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3</v>
      </c>
      <c r="D120" s="14">
        <v>2</v>
      </c>
      <c r="E120" s="29">
        <v>0.5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3</v>
      </c>
      <c r="D121" s="14">
        <v>7</v>
      </c>
      <c r="E121" s="29">
        <v>-0.57142857142857095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1</v>
      </c>
      <c r="L121" s="14">
        <v>0</v>
      </c>
      <c r="M121" s="14">
        <v>0</v>
      </c>
      <c r="N121" s="14">
        <v>0</v>
      </c>
      <c r="O121" s="14">
        <v>0</v>
      </c>
      <c r="P121" s="23">
        <v>7</v>
      </c>
    </row>
    <row r="122" spans="1:16" x14ac:dyDescent="0.25">
      <c r="A122" s="28" t="s">
        <v>539</v>
      </c>
      <c r="B122" s="28" t="s">
        <v>540</v>
      </c>
      <c r="C122" s="14">
        <v>6</v>
      </c>
      <c r="D122" s="14">
        <v>8</v>
      </c>
      <c r="E122" s="29">
        <v>-0.25</v>
      </c>
      <c r="F122" s="14">
        <v>0</v>
      </c>
      <c r="G122" s="14">
        <v>0</v>
      </c>
      <c r="H122" s="14">
        <v>5</v>
      </c>
      <c r="I122" s="14">
        <v>17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10</v>
      </c>
    </row>
    <row r="123" spans="1:16" x14ac:dyDescent="0.25">
      <c r="A123" s="28" t="s">
        <v>541</v>
      </c>
      <c r="B123" s="28" t="s">
        <v>542</v>
      </c>
      <c r="C123" s="14">
        <v>0</v>
      </c>
      <c r="D123" s="14">
        <v>2</v>
      </c>
      <c r="E123" s="29">
        <v>-1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1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4</v>
      </c>
      <c r="D126" s="14">
        <v>1</v>
      </c>
      <c r="E126" s="29">
        <v>3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0" t="s">
        <v>557</v>
      </c>
      <c r="B131" s="181"/>
      <c r="C131" s="25">
        <v>9</v>
      </c>
      <c r="D131" s="25">
        <v>1</v>
      </c>
      <c r="E131" s="26">
        <v>8</v>
      </c>
      <c r="F131" s="25">
        <v>0</v>
      </c>
      <c r="G131" s="25">
        <v>0</v>
      </c>
      <c r="H131" s="25">
        <v>1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3</v>
      </c>
      <c r="O131" s="25">
        <v>0</v>
      </c>
      <c r="P131" s="27">
        <v>0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1</v>
      </c>
      <c r="E132" s="29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8</v>
      </c>
      <c r="D134" s="14">
        <v>0</v>
      </c>
      <c r="E134" s="29">
        <v>0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0</v>
      </c>
    </row>
    <row r="135" spans="1:16" x14ac:dyDescent="0.25">
      <c r="A135" s="28" t="s">
        <v>564</v>
      </c>
      <c r="B135" s="28" t="s">
        <v>565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0" t="s">
        <v>568</v>
      </c>
      <c r="B137" s="181"/>
      <c r="C137" s="25">
        <v>59</v>
      </c>
      <c r="D137" s="25">
        <v>67</v>
      </c>
      <c r="E137" s="26">
        <v>-0.119402985074627</v>
      </c>
      <c r="F137" s="25">
        <v>0</v>
      </c>
      <c r="G137" s="25">
        <v>0</v>
      </c>
      <c r="H137" s="25">
        <v>12</v>
      </c>
      <c r="I137" s="25">
        <v>14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3</v>
      </c>
    </row>
    <row r="138" spans="1:16" ht="22.5" x14ac:dyDescent="0.25">
      <c r="A138" s="28" t="s">
        <v>569</v>
      </c>
      <c r="B138" s="28" t="s">
        <v>570</v>
      </c>
      <c r="C138" s="14">
        <v>9</v>
      </c>
      <c r="D138" s="14">
        <v>17</v>
      </c>
      <c r="E138" s="29">
        <v>-0.47058823529411797</v>
      </c>
      <c r="F138" s="14">
        <v>0</v>
      </c>
      <c r="G138" s="14">
        <v>0</v>
      </c>
      <c r="H138" s="14">
        <v>3</v>
      </c>
      <c r="I138" s="14">
        <v>3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0</v>
      </c>
      <c r="D139" s="14">
        <v>2</v>
      </c>
      <c r="E139" s="29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1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36</v>
      </c>
      <c r="D142" s="14">
        <v>39</v>
      </c>
      <c r="E142" s="29">
        <v>-7.69230769230769E-2</v>
      </c>
      <c r="F142" s="14">
        <v>0</v>
      </c>
      <c r="G142" s="14">
        <v>0</v>
      </c>
      <c r="H142" s="14">
        <v>7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3">
        <v>3</v>
      </c>
    </row>
    <row r="143" spans="1:16" ht="22.5" x14ac:dyDescent="0.25">
      <c r="A143" s="28" t="s">
        <v>579</v>
      </c>
      <c r="B143" s="28" t="s">
        <v>580</v>
      </c>
      <c r="C143" s="14">
        <v>13</v>
      </c>
      <c r="D143" s="14">
        <v>9</v>
      </c>
      <c r="E143" s="29">
        <v>0.44444444444444398</v>
      </c>
      <c r="F143" s="14">
        <v>0</v>
      </c>
      <c r="G143" s="14">
        <v>0</v>
      </c>
      <c r="H143" s="14">
        <v>2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0" t="s">
        <v>581</v>
      </c>
      <c r="B144" s="181"/>
      <c r="C144" s="25">
        <v>6</v>
      </c>
      <c r="D144" s="25">
        <v>11</v>
      </c>
      <c r="E144" s="26">
        <v>-0.45454545454545398</v>
      </c>
      <c r="F144" s="25">
        <v>0</v>
      </c>
      <c r="G144" s="25">
        <v>0</v>
      </c>
      <c r="H144" s="25">
        <v>2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1</v>
      </c>
      <c r="D145" s="14">
        <v>7</v>
      </c>
      <c r="E145" s="29">
        <v>-0.85714285714285698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5</v>
      </c>
      <c r="D146" s="14">
        <v>4</v>
      </c>
      <c r="E146" s="29">
        <v>0.25</v>
      </c>
      <c r="F146" s="14">
        <v>0</v>
      </c>
      <c r="G146" s="14">
        <v>0</v>
      </c>
      <c r="H146" s="14">
        <v>2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0" t="s">
        <v>586</v>
      </c>
      <c r="B147" s="181"/>
      <c r="C147" s="25">
        <v>57</v>
      </c>
      <c r="D147" s="25">
        <v>47</v>
      </c>
      <c r="E147" s="26">
        <v>0.21276595744680901</v>
      </c>
      <c r="F147" s="25">
        <v>0</v>
      </c>
      <c r="G147" s="25">
        <v>0</v>
      </c>
      <c r="H147" s="25">
        <v>5</v>
      </c>
      <c r="I147" s="25">
        <v>5</v>
      </c>
      <c r="J147" s="25">
        <v>0</v>
      </c>
      <c r="K147" s="25">
        <v>0</v>
      </c>
      <c r="L147" s="25">
        <v>0</v>
      </c>
      <c r="M147" s="25">
        <v>0</v>
      </c>
      <c r="N147" s="25">
        <v>9</v>
      </c>
      <c r="O147" s="25">
        <v>0</v>
      </c>
      <c r="P147" s="27">
        <v>6</v>
      </c>
    </row>
    <row r="148" spans="1:16" ht="22.5" x14ac:dyDescent="0.25">
      <c r="A148" s="28" t="s">
        <v>587</v>
      </c>
      <c r="B148" s="28" t="s">
        <v>588</v>
      </c>
      <c r="C148" s="14">
        <v>3</v>
      </c>
      <c r="D148" s="14">
        <v>1</v>
      </c>
      <c r="E148" s="29">
        <v>2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3">
        <v>0</v>
      </c>
    </row>
    <row r="149" spans="1:16" x14ac:dyDescent="0.25">
      <c r="A149" s="28" t="s">
        <v>589</v>
      </c>
      <c r="B149" s="28" t="s">
        <v>590</v>
      </c>
      <c r="C149" s="14">
        <v>1</v>
      </c>
      <c r="D149" s="14">
        <v>2</v>
      </c>
      <c r="E149" s="29">
        <v>-0.5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12</v>
      </c>
      <c r="D151" s="14">
        <v>14</v>
      </c>
      <c r="E151" s="29">
        <v>-0.14285714285714299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3</v>
      </c>
      <c r="E152" s="29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1</v>
      </c>
      <c r="D153" s="14">
        <v>1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7</v>
      </c>
      <c r="D154" s="14">
        <v>2</v>
      </c>
      <c r="E154" s="29">
        <v>2.5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3">
        <v>0</v>
      </c>
    </row>
    <row r="155" spans="1:16" ht="22.5" x14ac:dyDescent="0.25">
      <c r="A155" s="28" t="s">
        <v>601</v>
      </c>
      <c r="B155" s="28" t="s">
        <v>602</v>
      </c>
      <c r="C155" s="14">
        <v>33</v>
      </c>
      <c r="D155" s="14">
        <v>24</v>
      </c>
      <c r="E155" s="29">
        <v>0.375</v>
      </c>
      <c r="F155" s="14">
        <v>0</v>
      </c>
      <c r="G155" s="14">
        <v>0</v>
      </c>
      <c r="H155" s="14">
        <v>3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6</v>
      </c>
    </row>
    <row r="156" spans="1:16" x14ac:dyDescent="0.25">
      <c r="A156" s="180" t="s">
        <v>603</v>
      </c>
      <c r="B156" s="181"/>
      <c r="C156" s="25">
        <v>31</v>
      </c>
      <c r="D156" s="25">
        <v>49</v>
      </c>
      <c r="E156" s="26">
        <v>-0.36734693877551</v>
      </c>
      <c r="F156" s="25">
        <v>0</v>
      </c>
      <c r="G156" s="25">
        <v>0</v>
      </c>
      <c r="H156" s="25">
        <v>0</v>
      </c>
      <c r="I156" s="25">
        <v>0</v>
      </c>
      <c r="J156" s="25">
        <v>2</v>
      </c>
      <c r="K156" s="25">
        <v>2</v>
      </c>
      <c r="L156" s="25">
        <v>0</v>
      </c>
      <c r="M156" s="25">
        <v>0</v>
      </c>
      <c r="N156" s="25">
        <v>0</v>
      </c>
      <c r="O156" s="25">
        <v>1</v>
      </c>
      <c r="P156" s="27">
        <v>2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1</v>
      </c>
      <c r="K158" s="14">
        <v>1</v>
      </c>
      <c r="L158" s="14">
        <v>0</v>
      </c>
      <c r="M158" s="14">
        <v>0</v>
      </c>
      <c r="N158" s="14">
        <v>0</v>
      </c>
      <c r="O158" s="14">
        <v>1</v>
      </c>
      <c r="P158" s="23">
        <v>1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1</v>
      </c>
      <c r="E159" s="29">
        <v>-1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3</v>
      </c>
      <c r="D161" s="14">
        <v>3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25">
      <c r="A162" s="28" t="s">
        <v>614</v>
      </c>
      <c r="B162" s="28" t="s">
        <v>615</v>
      </c>
      <c r="C162" s="14">
        <v>10</v>
      </c>
      <c r="D162" s="14">
        <v>17</v>
      </c>
      <c r="E162" s="29">
        <v>-0.41176470588235298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8" t="s">
        <v>616</v>
      </c>
      <c r="B163" s="28" t="s">
        <v>617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4</v>
      </c>
      <c r="D164" s="14">
        <v>6</v>
      </c>
      <c r="E164" s="29">
        <v>-0.33333333333333298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13</v>
      </c>
      <c r="D165" s="14">
        <v>22</v>
      </c>
      <c r="E165" s="29">
        <v>-0.40909090909090901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0" t="s">
        <v>622</v>
      </c>
      <c r="B166" s="181"/>
      <c r="C166" s="25">
        <v>98</v>
      </c>
      <c r="D166" s="25">
        <v>88</v>
      </c>
      <c r="E166" s="26">
        <v>0.11363636363636399</v>
      </c>
      <c r="F166" s="25">
        <v>0</v>
      </c>
      <c r="G166" s="25">
        <v>0</v>
      </c>
      <c r="H166" s="25">
        <v>66</v>
      </c>
      <c r="I166" s="25">
        <v>42</v>
      </c>
      <c r="J166" s="25">
        <v>0</v>
      </c>
      <c r="K166" s="25">
        <v>1</v>
      </c>
      <c r="L166" s="25">
        <v>0</v>
      </c>
      <c r="M166" s="25">
        <v>0</v>
      </c>
      <c r="N166" s="25">
        <v>2</v>
      </c>
      <c r="O166" s="25">
        <v>36</v>
      </c>
      <c r="P166" s="27">
        <v>31</v>
      </c>
    </row>
    <row r="167" spans="1:16" ht="22.5" x14ac:dyDescent="0.25">
      <c r="A167" s="28" t="s">
        <v>623</v>
      </c>
      <c r="B167" s="28" t="s">
        <v>624</v>
      </c>
      <c r="C167" s="14">
        <v>0</v>
      </c>
      <c r="D167" s="14">
        <v>23</v>
      </c>
      <c r="E167" s="29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2.5" x14ac:dyDescent="0.25">
      <c r="A168" s="28" t="s">
        <v>625</v>
      </c>
      <c r="B168" s="28" t="s">
        <v>626</v>
      </c>
      <c r="C168" s="14">
        <v>1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1</v>
      </c>
      <c r="D171" s="14">
        <v>0</v>
      </c>
      <c r="E171" s="29">
        <v>0</v>
      </c>
      <c r="F171" s="14">
        <v>0</v>
      </c>
      <c r="G171" s="14">
        <v>0</v>
      </c>
      <c r="H171" s="14">
        <v>2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2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43</v>
      </c>
      <c r="D173" s="14">
        <v>29</v>
      </c>
      <c r="E173" s="29">
        <v>0.48275862068965503</v>
      </c>
      <c r="F173" s="14">
        <v>0</v>
      </c>
      <c r="G173" s="14">
        <v>0</v>
      </c>
      <c r="H173" s="14">
        <v>35</v>
      </c>
      <c r="I173" s="14">
        <v>21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11</v>
      </c>
      <c r="P173" s="23">
        <v>9</v>
      </c>
    </row>
    <row r="174" spans="1:16" ht="22.5" x14ac:dyDescent="0.25">
      <c r="A174" s="28" t="s">
        <v>637</v>
      </c>
      <c r="B174" s="28" t="s">
        <v>638</v>
      </c>
      <c r="C174" s="14">
        <v>49</v>
      </c>
      <c r="D174" s="14">
        <v>27</v>
      </c>
      <c r="E174" s="29">
        <v>0.81481481481481499</v>
      </c>
      <c r="F174" s="14">
        <v>0</v>
      </c>
      <c r="G174" s="14">
        <v>0</v>
      </c>
      <c r="H174" s="14">
        <v>24</v>
      </c>
      <c r="I174" s="14">
        <v>17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23</v>
      </c>
      <c r="P174" s="23">
        <v>22</v>
      </c>
    </row>
    <row r="175" spans="1:16" x14ac:dyDescent="0.25">
      <c r="A175" s="28" t="s">
        <v>639</v>
      </c>
      <c r="B175" s="28" t="s">
        <v>640</v>
      </c>
      <c r="C175" s="14">
        <v>4</v>
      </c>
      <c r="D175" s="14">
        <v>9</v>
      </c>
      <c r="E175" s="29">
        <v>-0.55555555555555503</v>
      </c>
      <c r="F175" s="14">
        <v>0</v>
      </c>
      <c r="G175" s="14">
        <v>0</v>
      </c>
      <c r="H175" s="14">
        <v>3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3">
        <v>0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2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0" t="s">
        <v>645</v>
      </c>
      <c r="B178" s="181"/>
      <c r="C178" s="25">
        <v>329</v>
      </c>
      <c r="D178" s="25">
        <v>381</v>
      </c>
      <c r="E178" s="26">
        <v>-0.13648293963254601</v>
      </c>
      <c r="F178" s="25">
        <v>572</v>
      </c>
      <c r="G178" s="25">
        <v>496</v>
      </c>
      <c r="H178" s="25">
        <v>121</v>
      </c>
      <c r="I178" s="25">
        <v>112</v>
      </c>
      <c r="J178" s="25">
        <v>0</v>
      </c>
      <c r="K178" s="25">
        <v>0</v>
      </c>
      <c r="L178" s="25">
        <v>0</v>
      </c>
      <c r="M178" s="25">
        <v>0</v>
      </c>
      <c r="N178" s="25">
        <v>8</v>
      </c>
      <c r="O178" s="25">
        <v>0</v>
      </c>
      <c r="P178" s="27">
        <v>655</v>
      </c>
    </row>
    <row r="179" spans="1:16" ht="22.5" x14ac:dyDescent="0.25">
      <c r="A179" s="28" t="s">
        <v>646</v>
      </c>
      <c r="B179" s="28" t="s">
        <v>647</v>
      </c>
      <c r="C179" s="14">
        <v>6</v>
      </c>
      <c r="D179" s="14">
        <v>12</v>
      </c>
      <c r="E179" s="29">
        <v>-0.5</v>
      </c>
      <c r="F179" s="14">
        <v>4</v>
      </c>
      <c r="G179" s="14">
        <v>3</v>
      </c>
      <c r="H179" s="14">
        <v>6</v>
      </c>
      <c r="I179" s="14">
        <v>6</v>
      </c>
      <c r="J179" s="14">
        <v>0</v>
      </c>
      <c r="K179" s="14">
        <v>0</v>
      </c>
      <c r="L179" s="14">
        <v>0</v>
      </c>
      <c r="M179" s="14">
        <v>0</v>
      </c>
      <c r="N179" s="14">
        <v>2</v>
      </c>
      <c r="O179" s="14">
        <v>0</v>
      </c>
      <c r="P179" s="23">
        <v>4</v>
      </c>
    </row>
    <row r="180" spans="1:16" ht="22.5" x14ac:dyDescent="0.25">
      <c r="A180" s="28" t="s">
        <v>648</v>
      </c>
      <c r="B180" s="28" t="s">
        <v>649</v>
      </c>
      <c r="C180" s="14">
        <v>198</v>
      </c>
      <c r="D180" s="14">
        <v>222</v>
      </c>
      <c r="E180" s="29">
        <v>-0.108108108108108</v>
      </c>
      <c r="F180" s="14">
        <v>346</v>
      </c>
      <c r="G180" s="14">
        <v>298</v>
      </c>
      <c r="H180" s="14">
        <v>62</v>
      </c>
      <c r="I180" s="14">
        <v>46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3">
        <v>381</v>
      </c>
    </row>
    <row r="181" spans="1:16" x14ac:dyDescent="0.25">
      <c r="A181" s="28" t="s">
        <v>650</v>
      </c>
      <c r="B181" s="28" t="s">
        <v>651</v>
      </c>
      <c r="C181" s="14">
        <v>18</v>
      </c>
      <c r="D181" s="14">
        <v>34</v>
      </c>
      <c r="E181" s="29">
        <v>-0.47058823529411797</v>
      </c>
      <c r="F181" s="14">
        <v>3</v>
      </c>
      <c r="G181" s="14">
        <v>4</v>
      </c>
      <c r="H181" s="14">
        <v>7</v>
      </c>
      <c r="I181" s="14">
        <v>8</v>
      </c>
      <c r="J181" s="14">
        <v>0</v>
      </c>
      <c r="K181" s="14">
        <v>0</v>
      </c>
      <c r="L181" s="14">
        <v>0</v>
      </c>
      <c r="M181" s="14">
        <v>0</v>
      </c>
      <c r="N181" s="14">
        <v>2</v>
      </c>
      <c r="O181" s="14">
        <v>0</v>
      </c>
      <c r="P181" s="23">
        <v>17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5</v>
      </c>
      <c r="D183" s="14">
        <v>14</v>
      </c>
      <c r="E183" s="29">
        <v>-0.64285714285714302</v>
      </c>
      <c r="F183" s="14">
        <v>8</v>
      </c>
      <c r="G183" s="14">
        <v>9</v>
      </c>
      <c r="H183" s="14">
        <v>5</v>
      </c>
      <c r="I183" s="14">
        <v>10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19</v>
      </c>
    </row>
    <row r="184" spans="1:16" ht="22.5" x14ac:dyDescent="0.25">
      <c r="A184" s="28" t="s">
        <v>656</v>
      </c>
      <c r="B184" s="28" t="s">
        <v>657</v>
      </c>
      <c r="C184" s="14">
        <v>102</v>
      </c>
      <c r="D184" s="14">
        <v>97</v>
      </c>
      <c r="E184" s="29">
        <v>5.1546391752577303E-2</v>
      </c>
      <c r="F184" s="14">
        <v>211</v>
      </c>
      <c r="G184" s="14">
        <v>181</v>
      </c>
      <c r="H184" s="14">
        <v>41</v>
      </c>
      <c r="I184" s="14">
        <v>42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3">
        <v>232</v>
      </c>
    </row>
    <row r="185" spans="1:16" ht="22.5" x14ac:dyDescent="0.25">
      <c r="A185" s="28" t="s">
        <v>658</v>
      </c>
      <c r="B185" s="28" t="s">
        <v>659</v>
      </c>
      <c r="C185" s="14">
        <v>0</v>
      </c>
      <c r="D185" s="14">
        <v>2</v>
      </c>
      <c r="E185" s="29">
        <v>-1</v>
      </c>
      <c r="F185" s="14">
        <v>0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2</v>
      </c>
    </row>
    <row r="186" spans="1:16" x14ac:dyDescent="0.25">
      <c r="A186" s="180" t="s">
        <v>660</v>
      </c>
      <c r="B186" s="181"/>
      <c r="C186" s="25">
        <v>200</v>
      </c>
      <c r="D186" s="25">
        <v>184</v>
      </c>
      <c r="E186" s="26">
        <v>8.6956521739130405E-2</v>
      </c>
      <c r="F186" s="25">
        <v>3</v>
      </c>
      <c r="G186" s="25">
        <v>2</v>
      </c>
      <c r="H186" s="25">
        <v>38</v>
      </c>
      <c r="I186" s="25">
        <v>21</v>
      </c>
      <c r="J186" s="25">
        <v>0</v>
      </c>
      <c r="K186" s="25">
        <v>1</v>
      </c>
      <c r="L186" s="25">
        <v>0</v>
      </c>
      <c r="M186" s="25">
        <v>0</v>
      </c>
      <c r="N186" s="25">
        <v>5</v>
      </c>
      <c r="O186" s="25">
        <v>0</v>
      </c>
      <c r="P186" s="27">
        <v>26</v>
      </c>
    </row>
    <row r="187" spans="1:16" x14ac:dyDescent="0.25">
      <c r="A187" s="28" t="s">
        <v>661</v>
      </c>
      <c r="B187" s="28" t="s">
        <v>662</v>
      </c>
      <c r="C187" s="14">
        <v>1</v>
      </c>
      <c r="D187" s="14">
        <v>9</v>
      </c>
      <c r="E187" s="29">
        <v>-0.88888888888888895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45</v>
      </c>
      <c r="D189" s="14">
        <v>40</v>
      </c>
      <c r="E189" s="29">
        <v>0.125</v>
      </c>
      <c r="F189" s="14">
        <v>3</v>
      </c>
      <c r="G189" s="14">
        <v>2</v>
      </c>
      <c r="H189" s="14">
        <v>15</v>
      </c>
      <c r="I189" s="14">
        <v>7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3">
        <v>9</v>
      </c>
    </row>
    <row r="190" spans="1:16" ht="22.5" x14ac:dyDescent="0.25">
      <c r="A190" s="28" t="s">
        <v>667</v>
      </c>
      <c r="B190" s="28" t="s">
        <v>668</v>
      </c>
      <c r="C190" s="14">
        <v>1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8" t="s">
        <v>669</v>
      </c>
      <c r="B191" s="28" t="s">
        <v>670</v>
      </c>
      <c r="C191" s="14">
        <v>9</v>
      </c>
      <c r="D191" s="14">
        <v>15</v>
      </c>
      <c r="E191" s="29">
        <v>-0.4</v>
      </c>
      <c r="F191" s="14">
        <v>0</v>
      </c>
      <c r="G191" s="14">
        <v>0</v>
      </c>
      <c r="H191" s="14">
        <v>2</v>
      </c>
      <c r="I191" s="14">
        <v>7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14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18</v>
      </c>
      <c r="D193" s="14">
        <v>23</v>
      </c>
      <c r="E193" s="29">
        <v>-0.217391304347826</v>
      </c>
      <c r="F193" s="14">
        <v>0</v>
      </c>
      <c r="G193" s="14">
        <v>0</v>
      </c>
      <c r="H193" s="14">
        <v>10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0</v>
      </c>
    </row>
    <row r="194" spans="1:16" x14ac:dyDescent="0.25">
      <c r="A194" s="28" t="s">
        <v>675</v>
      </c>
      <c r="B194" s="28" t="s">
        <v>676</v>
      </c>
      <c r="C194" s="14">
        <v>0</v>
      </c>
      <c r="D194" s="14">
        <v>2</v>
      </c>
      <c r="E194" s="29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1</v>
      </c>
      <c r="E195" s="29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1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8" t="s">
        <v>681</v>
      </c>
      <c r="B197" s="28" t="s">
        <v>682</v>
      </c>
      <c r="C197" s="14">
        <v>115</v>
      </c>
      <c r="D197" s="14">
        <v>93</v>
      </c>
      <c r="E197" s="29">
        <v>0.236559139784946</v>
      </c>
      <c r="F197" s="14">
        <v>0</v>
      </c>
      <c r="G197" s="14">
        <v>0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8" t="s">
        <v>683</v>
      </c>
      <c r="B198" s="28" t="s">
        <v>684</v>
      </c>
      <c r="C198" s="14">
        <v>3</v>
      </c>
      <c r="D198" s="14">
        <v>1</v>
      </c>
      <c r="E198" s="29">
        <v>2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6</v>
      </c>
      <c r="D199" s="14">
        <v>0</v>
      </c>
      <c r="E199" s="29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1</v>
      </c>
    </row>
    <row r="200" spans="1:16" ht="22.5" x14ac:dyDescent="0.25">
      <c r="A200" s="28" t="s">
        <v>687</v>
      </c>
      <c r="B200" s="28" t="s">
        <v>688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0" t="s">
        <v>689</v>
      </c>
      <c r="B201" s="181"/>
      <c r="C201" s="25">
        <v>35</v>
      </c>
      <c r="D201" s="25">
        <v>37</v>
      </c>
      <c r="E201" s="26">
        <v>-5.4054054054054099E-2</v>
      </c>
      <c r="F201" s="25">
        <v>0</v>
      </c>
      <c r="G201" s="25">
        <v>1</v>
      </c>
      <c r="H201" s="25">
        <v>3</v>
      </c>
      <c r="I201" s="25">
        <v>4</v>
      </c>
      <c r="J201" s="25">
        <v>0</v>
      </c>
      <c r="K201" s="25">
        <v>0</v>
      </c>
      <c r="L201" s="25">
        <v>0</v>
      </c>
      <c r="M201" s="25">
        <v>0</v>
      </c>
      <c r="N201" s="25">
        <v>8</v>
      </c>
      <c r="O201" s="25">
        <v>0</v>
      </c>
      <c r="P201" s="27">
        <v>17</v>
      </c>
    </row>
    <row r="202" spans="1:16" x14ac:dyDescent="0.25">
      <c r="A202" s="28" t="s">
        <v>690</v>
      </c>
      <c r="B202" s="28" t="s">
        <v>691</v>
      </c>
      <c r="C202" s="14">
        <v>14</v>
      </c>
      <c r="D202" s="14">
        <v>18</v>
      </c>
      <c r="E202" s="29">
        <v>-0.22222222222222199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3">
        <v>1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1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16</v>
      </c>
      <c r="D206" s="14">
        <v>10</v>
      </c>
      <c r="E206" s="29">
        <v>0.6</v>
      </c>
      <c r="F206" s="14">
        <v>0</v>
      </c>
      <c r="G206" s="14">
        <v>1</v>
      </c>
      <c r="H206" s="14">
        <v>2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15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1</v>
      </c>
      <c r="E207" s="29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1</v>
      </c>
      <c r="E209" s="29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1</v>
      </c>
      <c r="E211" s="29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2</v>
      </c>
      <c r="D214" s="14">
        <v>4</v>
      </c>
      <c r="E214" s="29">
        <v>-0.5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1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1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0" t="s">
        <v>732</v>
      </c>
      <c r="B223" s="181"/>
      <c r="C223" s="25">
        <v>495</v>
      </c>
      <c r="D223" s="25">
        <v>381</v>
      </c>
      <c r="E223" s="26">
        <v>0.29921259842519699</v>
      </c>
      <c r="F223" s="25">
        <v>113</v>
      </c>
      <c r="G223" s="25">
        <v>77</v>
      </c>
      <c r="H223" s="25">
        <v>152</v>
      </c>
      <c r="I223" s="25">
        <v>185</v>
      </c>
      <c r="J223" s="25">
        <v>0</v>
      </c>
      <c r="K223" s="25">
        <v>1</v>
      </c>
      <c r="L223" s="25">
        <v>0</v>
      </c>
      <c r="M223" s="25">
        <v>0</v>
      </c>
      <c r="N223" s="25">
        <v>1</v>
      </c>
      <c r="O223" s="25">
        <v>12</v>
      </c>
      <c r="P223" s="27">
        <v>240</v>
      </c>
    </row>
    <row r="224" spans="1:16" x14ac:dyDescent="0.25">
      <c r="A224" s="28" t="s">
        <v>733</v>
      </c>
      <c r="B224" s="28" t="s">
        <v>734</v>
      </c>
      <c r="C224" s="14">
        <v>3</v>
      </c>
      <c r="D224" s="14">
        <v>1</v>
      </c>
      <c r="E224" s="29">
        <v>2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1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1</v>
      </c>
      <c r="E227" s="29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4</v>
      </c>
      <c r="E230" s="29">
        <v>-0.75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747</v>
      </c>
      <c r="B231" s="28" t="s">
        <v>748</v>
      </c>
      <c r="C231" s="14">
        <v>23</v>
      </c>
      <c r="D231" s="14">
        <v>30</v>
      </c>
      <c r="E231" s="29">
        <v>-0.233333333333333</v>
      </c>
      <c r="F231" s="14">
        <v>0</v>
      </c>
      <c r="G231" s="14">
        <v>0</v>
      </c>
      <c r="H231" s="14">
        <v>2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8" t="s">
        <v>749</v>
      </c>
      <c r="B232" s="28" t="s">
        <v>750</v>
      </c>
      <c r="C232" s="14">
        <v>33</v>
      </c>
      <c r="D232" s="14">
        <v>37</v>
      </c>
      <c r="E232" s="29">
        <v>-0.108108108108108</v>
      </c>
      <c r="F232" s="14">
        <v>0</v>
      </c>
      <c r="G232" s="14">
        <v>0</v>
      </c>
      <c r="H232" s="14">
        <v>18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</v>
      </c>
    </row>
    <row r="233" spans="1:16" x14ac:dyDescent="0.25">
      <c r="A233" s="28" t="s">
        <v>751</v>
      </c>
      <c r="B233" s="28" t="s">
        <v>752</v>
      </c>
      <c r="C233" s="14">
        <v>4</v>
      </c>
      <c r="D233" s="14">
        <v>11</v>
      </c>
      <c r="E233" s="29">
        <v>-0.63636363636363602</v>
      </c>
      <c r="F233" s="14">
        <v>0</v>
      </c>
      <c r="G233" s="14">
        <v>0</v>
      </c>
      <c r="H233" s="14">
        <v>4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2.5" x14ac:dyDescent="0.25">
      <c r="A234" s="28" t="s">
        <v>753</v>
      </c>
      <c r="B234" s="28" t="s">
        <v>754</v>
      </c>
      <c r="C234" s="14">
        <v>2</v>
      </c>
      <c r="D234" s="14">
        <v>5</v>
      </c>
      <c r="E234" s="29">
        <v>-0.6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8" t="s">
        <v>755</v>
      </c>
      <c r="B235" s="28" t="s">
        <v>756</v>
      </c>
      <c r="C235" s="14">
        <v>6</v>
      </c>
      <c r="D235" s="14">
        <v>5</v>
      </c>
      <c r="E235" s="29">
        <v>0.2</v>
      </c>
      <c r="F235" s="14">
        <v>0</v>
      </c>
      <c r="G235" s="14">
        <v>0</v>
      </c>
      <c r="H235" s="14">
        <v>3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8" t="s">
        <v>757</v>
      </c>
      <c r="B236" s="28" t="s">
        <v>758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422</v>
      </c>
      <c r="D238" s="14">
        <v>287</v>
      </c>
      <c r="E238" s="29">
        <v>0.47038327526132401</v>
      </c>
      <c r="F238" s="14">
        <v>113</v>
      </c>
      <c r="G238" s="14">
        <v>77</v>
      </c>
      <c r="H238" s="14">
        <v>124</v>
      </c>
      <c r="I238" s="14">
        <v>175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12</v>
      </c>
      <c r="P238" s="23">
        <v>231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0" t="s">
        <v>773</v>
      </c>
      <c r="B244" s="181"/>
      <c r="C244" s="25">
        <v>13</v>
      </c>
      <c r="D244" s="25">
        <v>17</v>
      </c>
      <c r="E244" s="26">
        <v>-0.23529411764705899</v>
      </c>
      <c r="F244" s="25">
        <v>0</v>
      </c>
      <c r="G244" s="25">
        <v>0</v>
      </c>
      <c r="H244" s="25">
        <v>2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1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4</v>
      </c>
      <c r="D249" s="14">
        <v>5</v>
      </c>
      <c r="E249" s="29">
        <v>-0.2</v>
      </c>
      <c r="F249" s="14">
        <v>0</v>
      </c>
      <c r="G249" s="14">
        <v>0</v>
      </c>
      <c r="H249" s="14">
        <v>1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1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1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1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6</v>
      </c>
      <c r="D261" s="14">
        <v>11</v>
      </c>
      <c r="E261" s="29">
        <v>-0.45454545454545398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1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0" t="s">
        <v>826</v>
      </c>
      <c r="B271" s="181"/>
      <c r="C271" s="25">
        <v>140</v>
      </c>
      <c r="D271" s="25">
        <v>171</v>
      </c>
      <c r="E271" s="26">
        <v>-0.181286549707602</v>
      </c>
      <c r="F271" s="25">
        <v>8</v>
      </c>
      <c r="G271" s="25">
        <v>6</v>
      </c>
      <c r="H271" s="25">
        <v>136</v>
      </c>
      <c r="I271" s="25">
        <v>111</v>
      </c>
      <c r="J271" s="25">
        <v>0</v>
      </c>
      <c r="K271" s="25">
        <v>4</v>
      </c>
      <c r="L271" s="25">
        <v>0</v>
      </c>
      <c r="M271" s="25">
        <v>1</v>
      </c>
      <c r="N271" s="25">
        <v>0</v>
      </c>
      <c r="O271" s="25">
        <v>0</v>
      </c>
      <c r="P271" s="27">
        <v>134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59</v>
      </c>
      <c r="D273" s="14">
        <v>79</v>
      </c>
      <c r="E273" s="29">
        <v>-0.253164556962025</v>
      </c>
      <c r="F273" s="14">
        <v>3</v>
      </c>
      <c r="G273" s="14">
        <v>4</v>
      </c>
      <c r="H273" s="14">
        <v>84</v>
      </c>
      <c r="I273" s="14">
        <v>72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59</v>
      </c>
    </row>
    <row r="274" spans="1:16" ht="33.75" x14ac:dyDescent="0.25">
      <c r="A274" s="28" t="s">
        <v>831</v>
      </c>
      <c r="B274" s="28" t="s">
        <v>832</v>
      </c>
      <c r="C274" s="14">
        <v>64</v>
      </c>
      <c r="D274" s="14">
        <v>78</v>
      </c>
      <c r="E274" s="29">
        <v>-0.17948717948717899</v>
      </c>
      <c r="F274" s="14">
        <v>4</v>
      </c>
      <c r="G274" s="14">
        <v>1</v>
      </c>
      <c r="H274" s="14">
        <v>49</v>
      </c>
      <c r="I274" s="14">
        <v>29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57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1</v>
      </c>
      <c r="E275" s="29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25">
      <c r="A276" s="28" t="s">
        <v>835</v>
      </c>
      <c r="B276" s="28" t="s">
        <v>836</v>
      </c>
      <c r="C276" s="14">
        <v>1</v>
      </c>
      <c r="D276" s="14">
        <v>2</v>
      </c>
      <c r="E276" s="29">
        <v>-0.5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25">
      <c r="A277" s="28" t="s">
        <v>837</v>
      </c>
      <c r="B277" s="28" t="s">
        <v>838</v>
      </c>
      <c r="C277" s="14">
        <v>6</v>
      </c>
      <c r="D277" s="14">
        <v>6</v>
      </c>
      <c r="E277" s="29">
        <v>0</v>
      </c>
      <c r="F277" s="14">
        <v>1</v>
      </c>
      <c r="G277" s="14">
        <v>0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9</v>
      </c>
    </row>
    <row r="278" spans="1:16" ht="22.5" x14ac:dyDescent="0.25">
      <c r="A278" s="28" t="s">
        <v>839</v>
      </c>
      <c r="B278" s="28" t="s">
        <v>840</v>
      </c>
      <c r="C278" s="14">
        <v>6</v>
      </c>
      <c r="D278" s="14">
        <v>5</v>
      </c>
      <c r="E278" s="29">
        <v>0.2</v>
      </c>
      <c r="F278" s="14">
        <v>0</v>
      </c>
      <c r="G278" s="14">
        <v>1</v>
      </c>
      <c r="H278" s="14">
        <v>2</v>
      </c>
      <c r="I278" s="14">
        <v>3</v>
      </c>
      <c r="J278" s="14">
        <v>0</v>
      </c>
      <c r="K278" s="14">
        <v>1</v>
      </c>
      <c r="L278" s="14">
        <v>0</v>
      </c>
      <c r="M278" s="14">
        <v>1</v>
      </c>
      <c r="N278" s="14">
        <v>0</v>
      </c>
      <c r="O278" s="14">
        <v>0</v>
      </c>
      <c r="P278" s="23">
        <v>0</v>
      </c>
    </row>
    <row r="279" spans="1:16" ht="22.5" x14ac:dyDescent="0.25">
      <c r="A279" s="28" t="s">
        <v>841</v>
      </c>
      <c r="B279" s="28" t="s">
        <v>842</v>
      </c>
      <c r="C279" s="14">
        <v>2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2</v>
      </c>
      <c r="L294" s="14">
        <v>0</v>
      </c>
      <c r="M294" s="14">
        <v>0</v>
      </c>
      <c r="N294" s="14">
        <v>0</v>
      </c>
      <c r="O294" s="14">
        <v>0</v>
      </c>
      <c r="P294" s="23">
        <v>5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2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0" t="s">
        <v>905</v>
      </c>
      <c r="B312" s="181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0" t="s">
        <v>916</v>
      </c>
      <c r="B318" s="181"/>
      <c r="C318" s="25">
        <v>4</v>
      </c>
      <c r="D318" s="25">
        <v>1</v>
      </c>
      <c r="E318" s="26">
        <v>3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4</v>
      </c>
      <c r="D319" s="14">
        <v>1</v>
      </c>
      <c r="E319" s="29">
        <v>3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0" t="s">
        <v>924</v>
      </c>
      <c r="B323" s="181"/>
      <c r="C323" s="25">
        <v>2812</v>
      </c>
      <c r="D323" s="25">
        <v>2654</v>
      </c>
      <c r="E323" s="26">
        <v>5.9532780708364701E-2</v>
      </c>
      <c r="F323" s="25">
        <v>12</v>
      </c>
      <c r="G323" s="25">
        <v>0</v>
      </c>
      <c r="H323" s="25">
        <v>14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5</v>
      </c>
      <c r="O323" s="25">
        <v>0</v>
      </c>
      <c r="P323" s="27">
        <v>2</v>
      </c>
    </row>
    <row r="324" spans="1:16" x14ac:dyDescent="0.25">
      <c r="A324" s="28" t="s">
        <v>925</v>
      </c>
      <c r="B324" s="28" t="s">
        <v>926</v>
      </c>
      <c r="C324" s="14">
        <v>2812</v>
      </c>
      <c r="D324" s="14">
        <v>2654</v>
      </c>
      <c r="E324" s="29">
        <v>5.9532780708364701E-2</v>
      </c>
      <c r="F324" s="14">
        <v>12</v>
      </c>
      <c r="G324" s="14">
        <v>0</v>
      </c>
      <c r="H324" s="14">
        <v>14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5</v>
      </c>
      <c r="O324" s="14">
        <v>0</v>
      </c>
      <c r="P324" s="23">
        <v>2</v>
      </c>
    </row>
    <row r="325" spans="1:16" x14ac:dyDescent="0.25">
      <c r="A325" s="180" t="s">
        <v>927</v>
      </c>
      <c r="B325" s="181"/>
      <c r="C325" s="25">
        <v>3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3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2" t="s">
        <v>956</v>
      </c>
      <c r="B341" s="183"/>
      <c r="C341" s="30">
        <v>16079</v>
      </c>
      <c r="D341" s="30">
        <v>14338</v>
      </c>
      <c r="E341" s="31">
        <v>0.121425582368531</v>
      </c>
      <c r="F341" s="30">
        <v>1546</v>
      </c>
      <c r="G341" s="30">
        <v>1054</v>
      </c>
      <c r="H341" s="30">
        <v>1772</v>
      </c>
      <c r="I341" s="30">
        <v>1884</v>
      </c>
      <c r="J341" s="30">
        <v>28</v>
      </c>
      <c r="K341" s="30">
        <v>34</v>
      </c>
      <c r="L341" s="30">
        <v>5</v>
      </c>
      <c r="M341" s="30">
        <v>5</v>
      </c>
      <c r="N341" s="30">
        <v>79</v>
      </c>
      <c r="O341" s="30">
        <v>108</v>
      </c>
      <c r="P341" s="30">
        <v>2276</v>
      </c>
    </row>
    <row r="342" spans="1:16" x14ac:dyDescent="0.25">
      <c r="A342" s="6"/>
    </row>
  </sheetData>
  <sheetProtection algorithmName="SHA-512" hashValue="NQSUIFWDe+8h9W8m29uSfKjzVSsA3Y+DiqYNX9BbLC8QuUAgbVNQZGvzHxRDBHBQUgLXmYYawsNxCr4AUA0/zA==" saltValue="QnW5ZuyPx0bKsZ+c4DB0p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1" t="s">
        <v>959</v>
      </c>
      <c r="B5" s="13" t="s">
        <v>960</v>
      </c>
      <c r="C5" s="23">
        <v>2</v>
      </c>
    </row>
    <row r="6" spans="1:3" x14ac:dyDescent="0.25">
      <c r="A6" s="172"/>
      <c r="B6" s="13" t="s">
        <v>334</v>
      </c>
      <c r="C6" s="23">
        <v>11</v>
      </c>
    </row>
    <row r="7" spans="1:3" x14ac:dyDescent="0.25">
      <c r="A7" s="172"/>
      <c r="B7" s="13" t="s">
        <v>961</v>
      </c>
      <c r="C7" s="23">
        <v>7</v>
      </c>
    </row>
    <row r="8" spans="1:3" x14ac:dyDescent="0.25">
      <c r="A8" s="172"/>
      <c r="B8" s="13" t="s">
        <v>962</v>
      </c>
      <c r="C8" s="23">
        <v>2</v>
      </c>
    </row>
    <row r="9" spans="1:3" x14ac:dyDescent="0.25">
      <c r="A9" s="172"/>
      <c r="B9" s="13" t="s">
        <v>963</v>
      </c>
      <c r="C9" s="23">
        <v>11</v>
      </c>
    </row>
    <row r="10" spans="1:3" x14ac:dyDescent="0.25">
      <c r="A10" s="172"/>
      <c r="B10" s="13" t="s">
        <v>964</v>
      </c>
      <c r="C10" s="23">
        <v>30</v>
      </c>
    </row>
    <row r="11" spans="1:3" x14ac:dyDescent="0.25">
      <c r="A11" s="172"/>
      <c r="B11" s="13" t="s">
        <v>965</v>
      </c>
      <c r="C11" s="23">
        <v>6</v>
      </c>
    </row>
    <row r="12" spans="1:3" x14ac:dyDescent="0.25">
      <c r="A12" s="172"/>
      <c r="B12" s="13" t="s">
        <v>518</v>
      </c>
      <c r="C12" s="23">
        <v>7</v>
      </c>
    </row>
    <row r="13" spans="1:3" x14ac:dyDescent="0.25">
      <c r="A13" s="172"/>
      <c r="B13" s="13" t="s">
        <v>966</v>
      </c>
      <c r="C13" s="23">
        <v>2</v>
      </c>
    </row>
    <row r="14" spans="1:3" x14ac:dyDescent="0.25">
      <c r="A14" s="172"/>
      <c r="B14" s="13" t="s">
        <v>967</v>
      </c>
      <c r="C14" s="23">
        <v>0</v>
      </c>
    </row>
    <row r="15" spans="1:3" x14ac:dyDescent="0.25">
      <c r="A15" s="172"/>
      <c r="B15" s="13" t="s">
        <v>651</v>
      </c>
      <c r="C15" s="23">
        <v>2</v>
      </c>
    </row>
    <row r="16" spans="1:3" x14ac:dyDescent="0.25">
      <c r="A16" s="172"/>
      <c r="B16" s="13" t="s">
        <v>968</v>
      </c>
      <c r="C16" s="23">
        <v>14</v>
      </c>
    </row>
    <row r="17" spans="1:3" x14ac:dyDescent="0.25">
      <c r="A17" s="172"/>
      <c r="B17" s="13" t="s">
        <v>969</v>
      </c>
      <c r="C17" s="23">
        <v>17</v>
      </c>
    </row>
    <row r="18" spans="1:3" x14ac:dyDescent="0.25">
      <c r="A18" s="172"/>
      <c r="B18" s="13" t="s">
        <v>970</v>
      </c>
      <c r="C18" s="23">
        <v>3</v>
      </c>
    </row>
    <row r="19" spans="1:3" x14ac:dyDescent="0.25">
      <c r="A19" s="173"/>
      <c r="B19" s="13" t="s">
        <v>111</v>
      </c>
      <c r="C19" s="23">
        <v>100</v>
      </c>
    </row>
    <row r="20" spans="1:3" x14ac:dyDescent="0.25">
      <c r="A20" s="171" t="s">
        <v>971</v>
      </c>
      <c r="B20" s="13" t="s">
        <v>972</v>
      </c>
      <c r="C20" s="23">
        <v>8</v>
      </c>
    </row>
    <row r="21" spans="1:3" x14ac:dyDescent="0.25">
      <c r="A21" s="173"/>
      <c r="B21" s="13" t="s">
        <v>973</v>
      </c>
      <c r="C21" s="23">
        <v>10</v>
      </c>
    </row>
    <row r="22" spans="1:3" x14ac:dyDescent="0.25">
      <c r="A22" s="171" t="s">
        <v>974</v>
      </c>
      <c r="B22" s="13" t="s">
        <v>975</v>
      </c>
      <c r="C22" s="23">
        <v>48</v>
      </c>
    </row>
    <row r="23" spans="1:3" x14ac:dyDescent="0.25">
      <c r="A23" s="172"/>
      <c r="B23" s="13" t="s">
        <v>976</v>
      </c>
      <c r="C23" s="23">
        <v>147</v>
      </c>
    </row>
    <row r="24" spans="1:3" x14ac:dyDescent="0.25">
      <c r="A24" s="173"/>
      <c r="B24" s="13" t="s">
        <v>977</v>
      </c>
      <c r="C24" s="23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197</v>
      </c>
    </row>
    <row r="29" spans="1:3" x14ac:dyDescent="0.25">
      <c r="A29" s="171" t="s">
        <v>980</v>
      </c>
      <c r="B29" s="13" t="s">
        <v>981</v>
      </c>
      <c r="C29" s="23">
        <v>3</v>
      </c>
    </row>
    <row r="30" spans="1:3" x14ac:dyDescent="0.25">
      <c r="A30" s="172"/>
      <c r="B30" s="13" t="s">
        <v>982</v>
      </c>
      <c r="C30" s="23">
        <v>14</v>
      </c>
    </row>
    <row r="31" spans="1:3" x14ac:dyDescent="0.25">
      <c r="A31" s="172"/>
      <c r="B31" s="13" t="s">
        <v>983</v>
      </c>
      <c r="C31" s="23">
        <v>1</v>
      </c>
    </row>
    <row r="32" spans="1:3" x14ac:dyDescent="0.25">
      <c r="A32" s="173"/>
      <c r="B32" s="13" t="s">
        <v>984</v>
      </c>
      <c r="C32" s="23">
        <v>12</v>
      </c>
    </row>
    <row r="33" spans="1:3" x14ac:dyDescent="0.25">
      <c r="A33" s="12" t="s">
        <v>985</v>
      </c>
      <c r="B33" s="16"/>
      <c r="C33" s="23">
        <v>18</v>
      </c>
    </row>
    <row r="34" spans="1:3" x14ac:dyDescent="0.25">
      <c r="A34" s="12" t="s">
        <v>986</v>
      </c>
      <c r="B34" s="16"/>
      <c r="C34" s="23">
        <v>96</v>
      </c>
    </row>
    <row r="35" spans="1:3" x14ac:dyDescent="0.25">
      <c r="A35" s="12" t="s">
        <v>987</v>
      </c>
      <c r="B35" s="16"/>
      <c r="C35" s="23">
        <v>38</v>
      </c>
    </row>
    <row r="36" spans="1:3" x14ac:dyDescent="0.25">
      <c r="A36" s="12" t="s">
        <v>988</v>
      </c>
      <c r="B36" s="16"/>
      <c r="C36" s="23">
        <v>0</v>
      </c>
    </row>
    <row r="37" spans="1:3" x14ac:dyDescent="0.25">
      <c r="A37" s="12" t="s">
        <v>989</v>
      </c>
      <c r="B37" s="16"/>
      <c r="C37" s="23">
        <v>20</v>
      </c>
    </row>
    <row r="38" spans="1:3" x14ac:dyDescent="0.25">
      <c r="A38" s="12" t="s">
        <v>990</v>
      </c>
      <c r="B38" s="16"/>
      <c r="C38" s="23">
        <v>12</v>
      </c>
    </row>
    <row r="39" spans="1:3" x14ac:dyDescent="0.25">
      <c r="A39" s="12" t="s">
        <v>977</v>
      </c>
      <c r="B39" s="16"/>
      <c r="C39" s="23">
        <v>0</v>
      </c>
    </row>
    <row r="40" spans="1:3" x14ac:dyDescent="0.25">
      <c r="A40" s="171" t="s">
        <v>991</v>
      </c>
      <c r="B40" s="13" t="s">
        <v>992</v>
      </c>
      <c r="C40" s="23">
        <v>5</v>
      </c>
    </row>
    <row r="41" spans="1:3" x14ac:dyDescent="0.25">
      <c r="A41" s="172"/>
      <c r="B41" s="13" t="s">
        <v>993</v>
      </c>
      <c r="C41" s="23">
        <v>85</v>
      </c>
    </row>
    <row r="42" spans="1:3" x14ac:dyDescent="0.25">
      <c r="A42" s="172"/>
      <c r="B42" s="13" t="s">
        <v>994</v>
      </c>
      <c r="C42" s="23">
        <v>4</v>
      </c>
    </row>
    <row r="43" spans="1:3" x14ac:dyDescent="0.25">
      <c r="A43" s="172"/>
      <c r="B43" s="13" t="s">
        <v>995</v>
      </c>
      <c r="C43" s="23">
        <v>1</v>
      </c>
    </row>
    <row r="44" spans="1:3" x14ac:dyDescent="0.25">
      <c r="A44" s="173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8</v>
      </c>
    </row>
    <row r="49" spans="1:3" x14ac:dyDescent="0.25">
      <c r="A49" s="171" t="s">
        <v>81</v>
      </c>
      <c r="B49" s="13" t="s">
        <v>998</v>
      </c>
      <c r="C49" s="23">
        <v>53</v>
      </c>
    </row>
    <row r="50" spans="1:3" x14ac:dyDescent="0.25">
      <c r="A50" s="173"/>
      <c r="B50" s="13" t="s">
        <v>999</v>
      </c>
      <c r="C50" s="23">
        <v>145</v>
      </c>
    </row>
    <row r="51" spans="1:3" x14ac:dyDescent="0.25">
      <c r="A51" s="171" t="s">
        <v>1000</v>
      </c>
      <c r="B51" s="13" t="s">
        <v>1001</v>
      </c>
      <c r="C51" s="23">
        <v>14</v>
      </c>
    </row>
    <row r="52" spans="1:3" x14ac:dyDescent="0.25">
      <c r="A52" s="173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1" t="s">
        <v>245</v>
      </c>
      <c r="B56" s="13" t="s">
        <v>20</v>
      </c>
      <c r="C56" s="23">
        <v>753</v>
      </c>
    </row>
    <row r="57" spans="1:3" x14ac:dyDescent="0.25">
      <c r="A57" s="172"/>
      <c r="B57" s="13" t="s">
        <v>1004</v>
      </c>
      <c r="C57" s="23">
        <v>22</v>
      </c>
    </row>
    <row r="58" spans="1:3" x14ac:dyDescent="0.25">
      <c r="A58" s="172"/>
      <c r="B58" s="13" t="s">
        <v>1005</v>
      </c>
      <c r="C58" s="23">
        <v>50</v>
      </c>
    </row>
    <row r="59" spans="1:3" x14ac:dyDescent="0.25">
      <c r="A59" s="172"/>
      <c r="B59" s="13" t="s">
        <v>1006</v>
      </c>
      <c r="C59" s="23">
        <v>182</v>
      </c>
    </row>
    <row r="60" spans="1:3" x14ac:dyDescent="0.25">
      <c r="A60" s="173"/>
      <c r="B60" s="13" t="s">
        <v>1007</v>
      </c>
      <c r="C60" s="23">
        <v>19</v>
      </c>
    </row>
    <row r="61" spans="1:3" x14ac:dyDescent="0.25">
      <c r="A61" s="171" t="s">
        <v>1008</v>
      </c>
      <c r="B61" s="13" t="s">
        <v>1009</v>
      </c>
      <c r="C61" s="23">
        <v>360</v>
      </c>
    </row>
    <row r="62" spans="1:3" x14ac:dyDescent="0.25">
      <c r="A62" s="172"/>
      <c r="B62" s="13" t="s">
        <v>1010</v>
      </c>
      <c r="C62" s="23">
        <v>44</v>
      </c>
    </row>
    <row r="63" spans="1:3" x14ac:dyDescent="0.25">
      <c r="A63" s="172"/>
      <c r="B63" s="13" t="s">
        <v>1011</v>
      </c>
      <c r="C63" s="23">
        <v>10</v>
      </c>
    </row>
    <row r="64" spans="1:3" x14ac:dyDescent="0.25">
      <c r="A64" s="172"/>
      <c r="B64" s="13" t="s">
        <v>1012</v>
      </c>
      <c r="C64" s="23">
        <v>224</v>
      </c>
    </row>
    <row r="65" spans="1:3" x14ac:dyDescent="0.25">
      <c r="A65" s="173"/>
      <c r="B65" s="13" t="s">
        <v>1007</v>
      </c>
      <c r="C65" s="23">
        <v>237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50</v>
      </c>
    </row>
    <row r="70" spans="1:3" x14ac:dyDescent="0.25">
      <c r="A70" s="12" t="s">
        <v>1015</v>
      </c>
      <c r="B70" s="16"/>
      <c r="C70" s="23">
        <v>11</v>
      </c>
    </row>
    <row r="71" spans="1:3" x14ac:dyDescent="0.25">
      <c r="A71" s="12" t="s">
        <v>1016</v>
      </c>
      <c r="B71" s="16"/>
      <c r="C71" s="23">
        <v>60</v>
      </c>
    </row>
    <row r="72" spans="1:3" x14ac:dyDescent="0.25">
      <c r="A72" s="171" t="s">
        <v>1017</v>
      </c>
      <c r="B72" s="13" t="s">
        <v>1018</v>
      </c>
      <c r="C72" s="23">
        <v>0</v>
      </c>
    </row>
    <row r="73" spans="1:3" x14ac:dyDescent="0.25">
      <c r="A73" s="173"/>
      <c r="B73" s="13" t="s">
        <v>1019</v>
      </c>
      <c r="C73" s="23">
        <v>28</v>
      </c>
    </row>
    <row r="74" spans="1:3" x14ac:dyDescent="0.25">
      <c r="A74" s="12" t="s">
        <v>1020</v>
      </c>
      <c r="B74" s="16"/>
      <c r="C74" s="23">
        <v>23</v>
      </c>
    </row>
    <row r="75" spans="1:3" x14ac:dyDescent="0.25">
      <c r="A75" s="12" t="s">
        <v>1021</v>
      </c>
      <c r="B75" s="16"/>
      <c r="C75" s="23">
        <v>0</v>
      </c>
    </row>
    <row r="76" spans="1:3" x14ac:dyDescent="0.25">
      <c r="A76" s="12" t="s">
        <v>1022</v>
      </c>
      <c r="B76" s="16"/>
      <c r="C76" s="23">
        <v>0</v>
      </c>
    </row>
    <row r="77" spans="1:3" x14ac:dyDescent="0.25">
      <c r="A77" s="12" t="s">
        <v>1023</v>
      </c>
      <c r="B77" s="16"/>
      <c r="C77" s="23">
        <v>6</v>
      </c>
    </row>
    <row r="78" spans="1:3" x14ac:dyDescent="0.25">
      <c r="A78" s="12" t="s">
        <v>1024</v>
      </c>
      <c r="B78" s="16"/>
      <c r="C78" s="23">
        <v>0</v>
      </c>
    </row>
    <row r="79" spans="1:3" x14ac:dyDescent="0.25">
      <c r="A79" s="12" t="s">
        <v>1025</v>
      </c>
      <c r="B79" s="16"/>
      <c r="C79" s="23">
        <v>0</v>
      </c>
    </row>
    <row r="80" spans="1:3" x14ac:dyDescent="0.25">
      <c r="A80" s="6"/>
    </row>
  </sheetData>
  <sheetProtection algorithmName="SHA-512" hashValue="Unpo+UGaQnQOpuXeRVvtBVKloN7+pcI++/rooZQHpPYX4zJ1z7RHuQNUfJcz6/xPziHaRSnwWEyXLMrnYjR7pA==" saltValue="/0sbSBz/92nH09vwYpRUZ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6" t="s">
        <v>1028</v>
      </c>
      <c r="B5" s="36" t="s">
        <v>1029</v>
      </c>
      <c r="C5" s="37">
        <v>13</v>
      </c>
    </row>
    <row r="6" spans="1:3" x14ac:dyDescent="0.25">
      <c r="A6" s="187"/>
      <c r="B6" s="36" t="s">
        <v>304</v>
      </c>
      <c r="C6" s="37">
        <v>469</v>
      </c>
    </row>
    <row r="7" spans="1:3" x14ac:dyDescent="0.25">
      <c r="A7" s="187"/>
      <c r="B7" s="36" t="s">
        <v>1030</v>
      </c>
      <c r="C7" s="37">
        <v>33</v>
      </c>
    </row>
    <row r="8" spans="1:3" x14ac:dyDescent="0.25">
      <c r="A8" s="187"/>
      <c r="B8" s="36" t="s">
        <v>1031</v>
      </c>
      <c r="C8" s="37">
        <v>2</v>
      </c>
    </row>
    <row r="9" spans="1:3" x14ac:dyDescent="0.25">
      <c r="A9" s="187"/>
      <c r="B9" s="36" t="s">
        <v>1032</v>
      </c>
      <c r="C9" s="37">
        <v>3</v>
      </c>
    </row>
    <row r="10" spans="1:3" x14ac:dyDescent="0.25">
      <c r="A10" s="187"/>
      <c r="B10" s="36" t="s">
        <v>1033</v>
      </c>
      <c r="C10" s="37">
        <v>1</v>
      </c>
    </row>
    <row r="11" spans="1:3" x14ac:dyDescent="0.25">
      <c r="A11" s="188"/>
      <c r="B11" s="36" t="s">
        <v>1034</v>
      </c>
      <c r="C11" s="37">
        <v>1</v>
      </c>
    </row>
    <row r="12" spans="1:3" x14ac:dyDescent="0.25">
      <c r="A12" s="186" t="s">
        <v>1035</v>
      </c>
      <c r="B12" s="36" t="s">
        <v>65</v>
      </c>
      <c r="C12" s="37">
        <v>135</v>
      </c>
    </row>
    <row r="13" spans="1:3" x14ac:dyDescent="0.25">
      <c r="A13" s="187"/>
      <c r="B13" s="36" t="s">
        <v>1036</v>
      </c>
      <c r="C13" s="37">
        <v>18</v>
      </c>
    </row>
    <row r="14" spans="1:3" x14ac:dyDescent="0.25">
      <c r="A14" s="187"/>
      <c r="B14" s="36" t="s">
        <v>1037</v>
      </c>
      <c r="C14" s="37">
        <v>30</v>
      </c>
    </row>
    <row r="15" spans="1:3" x14ac:dyDescent="0.25">
      <c r="A15" s="188"/>
      <c r="B15" s="36" t="s">
        <v>1038</v>
      </c>
      <c r="C15" s="37">
        <v>11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23</v>
      </c>
    </row>
    <row r="20" spans="1:3" x14ac:dyDescent="0.25">
      <c r="A20" s="35" t="s">
        <v>1041</v>
      </c>
      <c r="B20" s="38"/>
      <c r="C20" s="37">
        <v>14</v>
      </c>
    </row>
    <row r="21" spans="1:3" x14ac:dyDescent="0.25">
      <c r="A21" s="35" t="s">
        <v>1042</v>
      </c>
      <c r="B21" s="38"/>
      <c r="C21" s="37">
        <v>29</v>
      </c>
    </row>
    <row r="22" spans="1:3" x14ac:dyDescent="0.25">
      <c r="A22" s="35" t="s">
        <v>1043</v>
      </c>
      <c r="B22" s="38"/>
      <c r="C22" s="37">
        <v>40</v>
      </c>
    </row>
    <row r="23" spans="1:3" x14ac:dyDescent="0.25">
      <c r="A23" s="35" t="s">
        <v>1044</v>
      </c>
      <c r="B23" s="38"/>
      <c r="C23" s="37">
        <v>117</v>
      </c>
    </row>
    <row r="24" spans="1:3" x14ac:dyDescent="0.25">
      <c r="A24" s="35" t="s">
        <v>1045</v>
      </c>
      <c r="B24" s="38"/>
      <c r="C24" s="37">
        <v>98</v>
      </c>
    </row>
    <row r="25" spans="1:3" x14ac:dyDescent="0.25">
      <c r="A25" s="35" t="s">
        <v>1046</v>
      </c>
      <c r="B25" s="38"/>
      <c r="C25" s="37">
        <v>43</v>
      </c>
    </row>
    <row r="26" spans="1:3" x14ac:dyDescent="0.25">
      <c r="A26" s="35" t="s">
        <v>1047</v>
      </c>
      <c r="B26" s="38"/>
      <c r="C26" s="37">
        <v>7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56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5</v>
      </c>
    </row>
    <row r="33" spans="1:6" x14ac:dyDescent="0.25">
      <c r="A33" s="35" t="s">
        <v>1052</v>
      </c>
      <c r="B33" s="38"/>
      <c r="C33" s="37">
        <v>15</v>
      </c>
    </row>
    <row r="34" spans="1:6" x14ac:dyDescent="0.25">
      <c r="A34" s="35" t="s">
        <v>1053</v>
      </c>
      <c r="B34" s="38"/>
      <c r="C34" s="37">
        <v>57</v>
      </c>
    </row>
    <row r="35" spans="1:6" x14ac:dyDescent="0.25">
      <c r="A35" s="35" t="s">
        <v>1054</v>
      </c>
      <c r="B35" s="38"/>
      <c r="C35" s="37">
        <v>56</v>
      </c>
    </row>
    <row r="36" spans="1:6" x14ac:dyDescent="0.25">
      <c r="A36" s="35" t="s">
        <v>1055</v>
      </c>
      <c r="B36" s="38"/>
      <c r="C36" s="37">
        <v>26</v>
      </c>
    </row>
    <row r="37" spans="1:6" x14ac:dyDescent="0.25">
      <c r="A37" s="35" t="s">
        <v>1056</v>
      </c>
      <c r="B37" s="38"/>
      <c r="C37" s="37">
        <v>29</v>
      </c>
    </row>
    <row r="38" spans="1:6" x14ac:dyDescent="0.25">
      <c r="A38" s="35" t="s">
        <v>1057</v>
      </c>
      <c r="B38" s="38"/>
      <c r="C38" s="37">
        <v>3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5</v>
      </c>
    </row>
    <row r="44" spans="1:6" x14ac:dyDescent="0.25">
      <c r="A44" s="35" t="s">
        <v>114</v>
      </c>
      <c r="B44" s="38"/>
      <c r="C44" s="37">
        <v>3</v>
      </c>
    </row>
    <row r="45" spans="1:6" x14ac:dyDescent="0.25">
      <c r="A45" s="35" t="s">
        <v>1060</v>
      </c>
      <c r="B45" s="38"/>
      <c r="C45" s="37">
        <v>2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89" t="s">
        <v>959</v>
      </c>
      <c r="B48" s="41" t="s">
        <v>1063</v>
      </c>
      <c r="C48" s="42">
        <v>0</v>
      </c>
      <c r="D48" s="42">
        <v>0</v>
      </c>
      <c r="E48" s="42">
        <v>0</v>
      </c>
      <c r="F48" s="37">
        <v>0</v>
      </c>
    </row>
    <row r="49" spans="1:6" x14ac:dyDescent="0.25">
      <c r="A49" s="190"/>
      <c r="B49" s="41" t="s">
        <v>1064</v>
      </c>
      <c r="C49" s="42">
        <v>0</v>
      </c>
      <c r="D49" s="42">
        <v>0</v>
      </c>
      <c r="E49" s="42">
        <v>1</v>
      </c>
      <c r="F49" s="37">
        <v>0</v>
      </c>
    </row>
    <row r="50" spans="1:6" x14ac:dyDescent="0.25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25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0"/>
      <c r="B52" s="41" t="s">
        <v>334</v>
      </c>
      <c r="C52" s="42">
        <v>64</v>
      </c>
      <c r="D52" s="42">
        <v>17</v>
      </c>
      <c r="E52" s="42">
        <v>11</v>
      </c>
      <c r="F52" s="37">
        <v>4</v>
      </c>
    </row>
    <row r="53" spans="1:6" x14ac:dyDescent="0.25">
      <c r="A53" s="190"/>
      <c r="B53" s="41" t="s">
        <v>1067</v>
      </c>
      <c r="C53" s="42">
        <v>167</v>
      </c>
      <c r="D53" s="42">
        <v>62</v>
      </c>
      <c r="E53" s="42">
        <v>15</v>
      </c>
      <c r="F53" s="37">
        <v>7</v>
      </c>
    </row>
    <row r="54" spans="1:6" x14ac:dyDescent="0.25">
      <c r="A54" s="190"/>
      <c r="B54" s="41" t="s">
        <v>1068</v>
      </c>
      <c r="C54" s="42">
        <v>64</v>
      </c>
      <c r="D54" s="42">
        <v>11</v>
      </c>
      <c r="E54" s="42">
        <v>3</v>
      </c>
      <c r="F54" s="37">
        <v>3</v>
      </c>
    </row>
    <row r="55" spans="1:6" x14ac:dyDescent="0.25">
      <c r="A55" s="190"/>
      <c r="B55" s="41" t="s">
        <v>1069</v>
      </c>
      <c r="C55" s="42">
        <v>5</v>
      </c>
      <c r="D55" s="42">
        <v>1</v>
      </c>
      <c r="E55" s="42">
        <v>0</v>
      </c>
      <c r="F55" s="37">
        <v>0</v>
      </c>
    </row>
    <row r="56" spans="1:6" x14ac:dyDescent="0.25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0"/>
      <c r="B57" s="41" t="s">
        <v>1071</v>
      </c>
      <c r="C57" s="42">
        <v>25</v>
      </c>
      <c r="D57" s="42">
        <v>6</v>
      </c>
      <c r="E57" s="42">
        <v>3</v>
      </c>
      <c r="F57" s="37">
        <v>2</v>
      </c>
    </row>
    <row r="58" spans="1:6" x14ac:dyDescent="0.25">
      <c r="A58" s="190"/>
      <c r="B58" s="41" t="s">
        <v>1072</v>
      </c>
      <c r="C58" s="42">
        <v>11</v>
      </c>
      <c r="D58" s="42">
        <v>2</v>
      </c>
      <c r="E58" s="42">
        <v>1</v>
      </c>
      <c r="F58" s="37">
        <v>1</v>
      </c>
    </row>
    <row r="59" spans="1:6" x14ac:dyDescent="0.25">
      <c r="A59" s="190"/>
      <c r="B59" s="41" t="s">
        <v>1073</v>
      </c>
      <c r="C59" s="42">
        <v>3</v>
      </c>
      <c r="D59" s="42">
        <v>0</v>
      </c>
      <c r="E59" s="42">
        <v>1</v>
      </c>
      <c r="F59" s="37">
        <v>0</v>
      </c>
    </row>
    <row r="60" spans="1:6" x14ac:dyDescent="0.25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25">
      <c r="A61" s="190"/>
      <c r="B61" s="41" t="s">
        <v>1074</v>
      </c>
      <c r="C61" s="42">
        <v>0</v>
      </c>
      <c r="D61" s="42">
        <v>0</v>
      </c>
      <c r="E61" s="42">
        <v>1</v>
      </c>
      <c r="F61" s="37">
        <v>0</v>
      </c>
    </row>
    <row r="62" spans="1:6" x14ac:dyDescent="0.25">
      <c r="A62" s="190"/>
      <c r="B62" s="41" t="s">
        <v>1075</v>
      </c>
      <c r="C62" s="42">
        <v>4</v>
      </c>
      <c r="D62" s="42">
        <v>0</v>
      </c>
      <c r="E62" s="42">
        <v>0</v>
      </c>
      <c r="F62" s="37">
        <v>0</v>
      </c>
    </row>
    <row r="63" spans="1:6" x14ac:dyDescent="0.25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0"/>
      <c r="B64" s="41" t="s">
        <v>1077</v>
      </c>
      <c r="C64" s="42">
        <v>17</v>
      </c>
      <c r="D64" s="42">
        <v>9</v>
      </c>
      <c r="E64" s="42">
        <v>2</v>
      </c>
      <c r="F64" s="37">
        <v>2</v>
      </c>
    </row>
    <row r="65" spans="1:6" x14ac:dyDescent="0.25">
      <c r="A65" s="190"/>
      <c r="B65" s="41" t="s">
        <v>1078</v>
      </c>
      <c r="C65" s="42">
        <v>1</v>
      </c>
      <c r="D65" s="42">
        <v>0</v>
      </c>
      <c r="E65" s="42">
        <v>0</v>
      </c>
      <c r="F65" s="37">
        <v>0</v>
      </c>
    </row>
    <row r="66" spans="1:6" x14ac:dyDescent="0.25">
      <c r="A66" s="191"/>
      <c r="B66" s="41" t="s">
        <v>1079</v>
      </c>
      <c r="C66" s="42">
        <v>0</v>
      </c>
      <c r="D66" s="42">
        <v>0</v>
      </c>
      <c r="E66" s="42">
        <v>1</v>
      </c>
      <c r="F66" s="37">
        <v>0</v>
      </c>
    </row>
    <row r="67" spans="1:6" x14ac:dyDescent="0.25">
      <c r="A67" s="184" t="s">
        <v>1080</v>
      </c>
      <c r="B67" s="185"/>
      <c r="C67" s="43">
        <v>361</v>
      </c>
      <c r="D67" s="43">
        <v>108</v>
      </c>
      <c r="E67" s="43">
        <v>39</v>
      </c>
      <c r="F67" s="43">
        <v>19</v>
      </c>
    </row>
    <row r="68" spans="1:6" x14ac:dyDescent="0.25">
      <c r="A68" s="189" t="s">
        <v>974</v>
      </c>
      <c r="B68" s="41" t="s">
        <v>1081</v>
      </c>
      <c r="C68" s="42">
        <v>1</v>
      </c>
      <c r="D68" s="42">
        <v>0</v>
      </c>
      <c r="E68" s="42">
        <v>0</v>
      </c>
      <c r="F68" s="37">
        <v>0</v>
      </c>
    </row>
    <row r="69" spans="1:6" x14ac:dyDescent="0.25">
      <c r="A69" s="190"/>
      <c r="B69" s="41" t="s">
        <v>1082</v>
      </c>
      <c r="C69" s="42">
        <v>2</v>
      </c>
      <c r="D69" s="42">
        <v>1</v>
      </c>
      <c r="E69" s="42">
        <v>0</v>
      </c>
      <c r="F69" s="37">
        <v>0</v>
      </c>
    </row>
    <row r="70" spans="1:6" x14ac:dyDescent="0.25">
      <c r="A70" s="191"/>
      <c r="B70" s="41" t="s">
        <v>111</v>
      </c>
      <c r="C70" s="42">
        <v>22</v>
      </c>
      <c r="D70" s="42">
        <v>4</v>
      </c>
      <c r="E70" s="42">
        <v>1</v>
      </c>
      <c r="F70" s="37">
        <v>0</v>
      </c>
    </row>
    <row r="71" spans="1:6" x14ac:dyDescent="0.25">
      <c r="A71" s="184" t="s">
        <v>1083</v>
      </c>
      <c r="B71" s="185"/>
      <c r="C71" s="43">
        <v>25</v>
      </c>
      <c r="D71" s="43">
        <v>5</v>
      </c>
      <c r="E71" s="43">
        <v>1</v>
      </c>
      <c r="F71" s="43">
        <v>0</v>
      </c>
    </row>
    <row r="72" spans="1:6" x14ac:dyDescent="0.25">
      <c r="A72" s="6"/>
    </row>
  </sheetData>
  <sheetProtection algorithmName="SHA-512" hashValue="xCOi08F6zV6tmXr739MXkatRgPk6Bv5GNpOrlRseqLlGQpo+MieWibjo0hc84D3l2HC7aGiTPzl2It98bMEJ9Q==" saltValue="qGOfMnvrkYd4X6SrVni4m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7" t="s">
        <v>1086</v>
      </c>
      <c r="B5" s="13" t="s">
        <v>1087</v>
      </c>
      <c r="C5" s="23">
        <v>803</v>
      </c>
    </row>
    <row r="6" spans="1:3" x14ac:dyDescent="0.25">
      <c r="A6" s="178"/>
      <c r="B6" s="13" t="s">
        <v>1029</v>
      </c>
      <c r="C6" s="23">
        <v>284</v>
      </c>
    </row>
    <row r="7" spans="1:3" x14ac:dyDescent="0.25">
      <c r="A7" s="178"/>
      <c r="B7" s="13" t="s">
        <v>1088</v>
      </c>
      <c r="C7" s="23">
        <v>850</v>
      </c>
    </row>
    <row r="8" spans="1:3" x14ac:dyDescent="0.25">
      <c r="A8" s="178"/>
      <c r="B8" s="13" t="s">
        <v>1089</v>
      </c>
      <c r="C8" s="23">
        <v>84</v>
      </c>
    </row>
    <row r="9" spans="1:3" x14ac:dyDescent="0.25">
      <c r="A9" s="178"/>
      <c r="B9" s="13" t="s">
        <v>1031</v>
      </c>
      <c r="C9" s="23">
        <v>6</v>
      </c>
    </row>
    <row r="10" spans="1:3" x14ac:dyDescent="0.25">
      <c r="A10" s="178"/>
      <c r="B10" s="13" t="s">
        <v>1032</v>
      </c>
      <c r="C10" s="23">
        <v>4</v>
      </c>
    </row>
    <row r="11" spans="1:3" x14ac:dyDescent="0.25">
      <c r="A11" s="178"/>
      <c r="B11" s="13" t="s">
        <v>1090</v>
      </c>
      <c r="C11" s="23">
        <v>2</v>
      </c>
    </row>
    <row r="12" spans="1:3" x14ac:dyDescent="0.25">
      <c r="A12" s="179"/>
      <c r="B12" s="13" t="s">
        <v>1091</v>
      </c>
      <c r="C12" s="23">
        <v>2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419</v>
      </c>
    </row>
    <row r="17" spans="1:3" x14ac:dyDescent="0.25">
      <c r="A17" s="21" t="s">
        <v>1094</v>
      </c>
      <c r="B17" s="16"/>
      <c r="C17" s="23">
        <v>376</v>
      </c>
    </row>
    <row r="18" spans="1:3" x14ac:dyDescent="0.25">
      <c r="A18" s="21" t="s">
        <v>1095</v>
      </c>
      <c r="B18" s="16"/>
      <c r="C18" s="23">
        <v>229</v>
      </c>
    </row>
    <row r="19" spans="1:3" x14ac:dyDescent="0.25">
      <c r="A19" s="21" t="s">
        <v>1096</v>
      </c>
      <c r="B19" s="16"/>
      <c r="C19" s="23">
        <v>104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20</v>
      </c>
    </row>
    <row r="24" spans="1:3" x14ac:dyDescent="0.25">
      <c r="A24" s="21" t="s">
        <v>1099</v>
      </c>
      <c r="B24" s="16"/>
      <c r="C24" s="23">
        <v>28</v>
      </c>
    </row>
    <row r="25" spans="1:3" x14ac:dyDescent="0.25">
      <c r="A25" s="21" t="s">
        <v>1100</v>
      </c>
      <c r="B25" s="16"/>
      <c r="C25" s="23">
        <v>0</v>
      </c>
    </row>
    <row r="26" spans="1:3" x14ac:dyDescent="0.25">
      <c r="A26" s="21" t="s">
        <v>1101</v>
      </c>
      <c r="B26" s="16"/>
      <c r="C26" s="23">
        <v>0</v>
      </c>
    </row>
    <row r="27" spans="1:3" x14ac:dyDescent="0.25">
      <c r="A27" s="21" t="s">
        <v>1102</v>
      </c>
      <c r="B27" s="16"/>
      <c r="C27" s="23">
        <v>1</v>
      </c>
    </row>
    <row r="28" spans="1:3" x14ac:dyDescent="0.25">
      <c r="A28" s="21" t="s">
        <v>1103</v>
      </c>
      <c r="B28" s="16"/>
      <c r="C28" s="23">
        <v>5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3">
        <v>0</v>
      </c>
    </row>
    <row r="33" spans="1:3" x14ac:dyDescent="0.25">
      <c r="A33" s="21" t="s">
        <v>1106</v>
      </c>
      <c r="B33" s="16"/>
      <c r="C33" s="23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21</v>
      </c>
    </row>
    <row r="38" spans="1:3" x14ac:dyDescent="0.25">
      <c r="A38" s="21" t="s">
        <v>1108</v>
      </c>
      <c r="B38" s="16"/>
      <c r="C38" s="23">
        <v>10</v>
      </c>
    </row>
    <row r="39" spans="1:3" x14ac:dyDescent="0.25">
      <c r="A39" s="21" t="s">
        <v>1109</v>
      </c>
      <c r="B39" s="16"/>
      <c r="C39" s="23">
        <v>469</v>
      </c>
    </row>
    <row r="40" spans="1:3" x14ac:dyDescent="0.25">
      <c r="A40" s="21" t="s">
        <v>1110</v>
      </c>
      <c r="B40" s="16"/>
      <c r="C40" s="23">
        <v>240</v>
      </c>
    </row>
    <row r="41" spans="1:3" x14ac:dyDescent="0.25">
      <c r="A41" s="21" t="s">
        <v>1111</v>
      </c>
      <c r="B41" s="16"/>
      <c r="C41" s="23">
        <v>159</v>
      </c>
    </row>
    <row r="42" spans="1:3" x14ac:dyDescent="0.25">
      <c r="A42" s="21" t="s">
        <v>1112</v>
      </c>
      <c r="B42" s="16"/>
      <c r="C42" s="23">
        <v>65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0</v>
      </c>
    </row>
    <row r="47" spans="1:3" x14ac:dyDescent="0.25">
      <c r="A47" s="21" t="s">
        <v>1115</v>
      </c>
      <c r="B47" s="16"/>
      <c r="C47" s="23">
        <v>1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7" t="s">
        <v>1117</v>
      </c>
      <c r="B51" s="13" t="s">
        <v>1118</v>
      </c>
      <c r="C51" s="23">
        <v>160</v>
      </c>
    </row>
    <row r="52" spans="1:6" x14ac:dyDescent="0.25">
      <c r="A52" s="178"/>
      <c r="B52" s="13" t="s">
        <v>1119</v>
      </c>
      <c r="C52" s="23">
        <v>179</v>
      </c>
    </row>
    <row r="53" spans="1:6" x14ac:dyDescent="0.25">
      <c r="A53" s="178"/>
      <c r="B53" s="13" t="s">
        <v>1120</v>
      </c>
      <c r="C53" s="23">
        <v>159</v>
      </c>
    </row>
    <row r="54" spans="1:6" x14ac:dyDescent="0.25">
      <c r="A54" s="179"/>
      <c r="B54" s="13" t="s">
        <v>1121</v>
      </c>
      <c r="C54" s="23">
        <v>2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3</v>
      </c>
    </row>
    <row r="59" spans="1:6" x14ac:dyDescent="0.25">
      <c r="A59" s="21" t="s">
        <v>114</v>
      </c>
      <c r="B59" s="16"/>
      <c r="C59" s="23">
        <v>1</v>
      </c>
    </row>
    <row r="60" spans="1:6" x14ac:dyDescent="0.25">
      <c r="A60" s="21" t="s">
        <v>1060</v>
      </c>
      <c r="B60" s="16"/>
      <c r="C60" s="23">
        <v>2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7" t="s">
        <v>959</v>
      </c>
      <c r="B63" s="13" t="s">
        <v>1063</v>
      </c>
      <c r="C63" s="14">
        <v>0</v>
      </c>
      <c r="D63" s="14">
        <v>2</v>
      </c>
      <c r="E63" s="14">
        <v>1</v>
      </c>
      <c r="F63" s="23">
        <v>0</v>
      </c>
    </row>
    <row r="64" spans="1:6" x14ac:dyDescent="0.25">
      <c r="A64" s="178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8"/>
      <c r="B65" s="13" t="s">
        <v>1065</v>
      </c>
      <c r="C65" s="14">
        <v>0</v>
      </c>
      <c r="D65" s="14">
        <v>0</v>
      </c>
      <c r="E65" s="14">
        <v>1</v>
      </c>
      <c r="F65" s="23">
        <v>0</v>
      </c>
    </row>
    <row r="66" spans="1:6" x14ac:dyDescent="0.25">
      <c r="A66" s="178"/>
      <c r="B66" s="13" t="s">
        <v>1066</v>
      </c>
      <c r="C66" s="14">
        <v>2</v>
      </c>
      <c r="D66" s="14">
        <v>0</v>
      </c>
      <c r="E66" s="14">
        <v>0</v>
      </c>
      <c r="F66" s="23">
        <v>0</v>
      </c>
    </row>
    <row r="67" spans="1:6" x14ac:dyDescent="0.25">
      <c r="A67" s="178"/>
      <c r="B67" s="13" t="s">
        <v>334</v>
      </c>
      <c r="C67" s="14">
        <v>43</v>
      </c>
      <c r="D67" s="14">
        <v>154</v>
      </c>
      <c r="E67" s="14">
        <v>54</v>
      </c>
      <c r="F67" s="23">
        <v>31</v>
      </c>
    </row>
    <row r="68" spans="1:6" x14ac:dyDescent="0.25">
      <c r="A68" s="178"/>
      <c r="B68" s="13" t="s">
        <v>1122</v>
      </c>
      <c r="C68" s="14">
        <v>589</v>
      </c>
      <c r="D68" s="14">
        <v>91</v>
      </c>
      <c r="E68" s="14">
        <v>147</v>
      </c>
      <c r="F68" s="23">
        <v>91</v>
      </c>
    </row>
    <row r="69" spans="1:6" x14ac:dyDescent="0.25">
      <c r="A69" s="178"/>
      <c r="B69" s="13" t="s">
        <v>1123</v>
      </c>
      <c r="C69" s="14">
        <v>219</v>
      </c>
      <c r="D69" s="14">
        <v>14</v>
      </c>
      <c r="E69" s="14">
        <v>9</v>
      </c>
      <c r="F69" s="23">
        <v>7</v>
      </c>
    </row>
    <row r="70" spans="1:6" x14ac:dyDescent="0.25">
      <c r="A70" s="178"/>
      <c r="B70" s="13" t="s">
        <v>1069</v>
      </c>
      <c r="C70" s="14">
        <v>3</v>
      </c>
      <c r="D70" s="14">
        <v>23</v>
      </c>
      <c r="E70" s="14">
        <v>13</v>
      </c>
      <c r="F70" s="23">
        <v>12</v>
      </c>
    </row>
    <row r="71" spans="1:6" x14ac:dyDescent="0.25">
      <c r="A71" s="178"/>
      <c r="B71" s="13" t="s">
        <v>1124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8"/>
      <c r="B72" s="13" t="s">
        <v>1125</v>
      </c>
      <c r="C72" s="14">
        <v>34</v>
      </c>
      <c r="D72" s="14">
        <v>134</v>
      </c>
      <c r="E72" s="14">
        <v>105</v>
      </c>
      <c r="F72" s="23">
        <v>68</v>
      </c>
    </row>
    <row r="73" spans="1:6" x14ac:dyDescent="0.25">
      <c r="A73" s="178"/>
      <c r="B73" s="13" t="s">
        <v>1126</v>
      </c>
      <c r="C73" s="14">
        <v>30</v>
      </c>
      <c r="D73" s="14">
        <v>43</v>
      </c>
      <c r="E73" s="14">
        <v>23</v>
      </c>
      <c r="F73" s="23">
        <v>21</v>
      </c>
    </row>
    <row r="74" spans="1:6" x14ac:dyDescent="0.25">
      <c r="A74" s="178"/>
      <c r="B74" s="13" t="s">
        <v>1073</v>
      </c>
      <c r="C74" s="14">
        <v>14</v>
      </c>
      <c r="D74" s="14">
        <v>1</v>
      </c>
      <c r="E74" s="14">
        <v>0</v>
      </c>
      <c r="F74" s="23">
        <v>0</v>
      </c>
    </row>
    <row r="75" spans="1:6" x14ac:dyDescent="0.25">
      <c r="A75" s="178"/>
      <c r="B75" s="13" t="s">
        <v>405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25">
      <c r="A76" s="178"/>
      <c r="B76" s="13" t="s">
        <v>1074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8"/>
      <c r="B77" s="13" t="s">
        <v>1075</v>
      </c>
      <c r="C77" s="14">
        <v>10</v>
      </c>
      <c r="D77" s="14">
        <v>1</v>
      </c>
      <c r="E77" s="14">
        <v>0</v>
      </c>
      <c r="F77" s="23">
        <v>0</v>
      </c>
    </row>
    <row r="78" spans="1:6" x14ac:dyDescent="0.25">
      <c r="A78" s="178"/>
      <c r="B78" s="13" t="s">
        <v>1076</v>
      </c>
      <c r="C78" s="14">
        <v>0</v>
      </c>
      <c r="D78" s="14">
        <v>1</v>
      </c>
      <c r="E78" s="14">
        <v>0</v>
      </c>
      <c r="F78" s="23">
        <v>1</v>
      </c>
    </row>
    <row r="79" spans="1:6" x14ac:dyDescent="0.25">
      <c r="A79" s="178"/>
      <c r="B79" s="13" t="s">
        <v>1077</v>
      </c>
      <c r="C79" s="14">
        <v>163</v>
      </c>
      <c r="D79" s="14">
        <v>92</v>
      </c>
      <c r="E79" s="14">
        <v>92</v>
      </c>
      <c r="F79" s="23">
        <v>6</v>
      </c>
    </row>
    <row r="80" spans="1:6" x14ac:dyDescent="0.25">
      <c r="A80" s="178"/>
      <c r="B80" s="13" t="s">
        <v>1078</v>
      </c>
      <c r="C80" s="14">
        <v>4</v>
      </c>
      <c r="D80" s="14">
        <v>2</v>
      </c>
      <c r="E80" s="14">
        <v>5</v>
      </c>
      <c r="F80" s="23">
        <v>2</v>
      </c>
    </row>
    <row r="81" spans="1:6" x14ac:dyDescent="0.25">
      <c r="A81" s="179"/>
      <c r="B81" s="13" t="s">
        <v>1079</v>
      </c>
      <c r="C81" s="14">
        <v>1</v>
      </c>
      <c r="D81" s="14">
        <v>5</v>
      </c>
      <c r="E81" s="14">
        <v>2</v>
      </c>
      <c r="F81" s="23">
        <v>1</v>
      </c>
    </row>
    <row r="82" spans="1:6" x14ac:dyDescent="0.25">
      <c r="A82" s="192" t="s">
        <v>1080</v>
      </c>
      <c r="B82" s="193"/>
      <c r="C82" s="30">
        <v>1112</v>
      </c>
      <c r="D82" s="30">
        <v>564</v>
      </c>
      <c r="E82" s="30">
        <v>452</v>
      </c>
      <c r="F82" s="30">
        <v>240</v>
      </c>
    </row>
    <row r="83" spans="1:6" x14ac:dyDescent="0.25">
      <c r="A83" s="177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8"/>
      <c r="B84" s="13" t="s">
        <v>1082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9"/>
      <c r="B85" s="13" t="s">
        <v>111</v>
      </c>
      <c r="C85" s="14">
        <v>1</v>
      </c>
      <c r="D85" s="14">
        <v>0</v>
      </c>
      <c r="E85" s="14">
        <v>35</v>
      </c>
      <c r="F85" s="23">
        <v>18</v>
      </c>
    </row>
    <row r="86" spans="1:6" x14ac:dyDescent="0.25">
      <c r="A86" s="192" t="s">
        <v>1128</v>
      </c>
      <c r="B86" s="193"/>
      <c r="C86" s="30">
        <v>1</v>
      </c>
      <c r="D86" s="30">
        <v>0</v>
      </c>
      <c r="E86" s="30">
        <v>35</v>
      </c>
      <c r="F86" s="30">
        <v>18</v>
      </c>
    </row>
    <row r="87" spans="1:6" x14ac:dyDescent="0.25">
      <c r="A87" s="6"/>
    </row>
  </sheetData>
  <sheetProtection algorithmName="SHA-512" hashValue="Zm+idGpUk52v3FNO+QAqp61Jd8rZtwk+eLvfni8UGvfKLrOe4DymgnuFME1BuZkxtcaJQtqL99OGM8iAMMjzPA==" saltValue="ArE+3Zc79Kz/0IQrAQSZ8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3</v>
      </c>
    </row>
    <row r="6" spans="1:3" x14ac:dyDescent="0.25">
      <c r="A6" s="12" t="s">
        <v>1132</v>
      </c>
      <c r="B6" s="16"/>
      <c r="C6" s="23">
        <v>310</v>
      </c>
    </row>
    <row r="7" spans="1:3" x14ac:dyDescent="0.25">
      <c r="A7" s="12" t="s">
        <v>1133</v>
      </c>
      <c r="B7" s="16"/>
      <c r="C7" s="23">
        <v>0</v>
      </c>
    </row>
    <row r="8" spans="1:3" x14ac:dyDescent="0.25">
      <c r="A8" s="12" t="s">
        <v>1134</v>
      </c>
      <c r="B8" s="16"/>
      <c r="C8" s="23">
        <v>0</v>
      </c>
    </row>
    <row r="9" spans="1:3" x14ac:dyDescent="0.25">
      <c r="A9" s="12" t="s">
        <v>1135</v>
      </c>
      <c r="B9" s="16"/>
      <c r="C9" s="23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9</v>
      </c>
    </row>
    <row r="14" spans="1:3" x14ac:dyDescent="0.25">
      <c r="A14" s="12" t="s">
        <v>1132</v>
      </c>
      <c r="B14" s="16"/>
      <c r="C14" s="23">
        <v>70</v>
      </c>
    </row>
    <row r="15" spans="1:3" x14ac:dyDescent="0.25">
      <c r="A15" s="12" t="s">
        <v>1137</v>
      </c>
      <c r="B15" s="16"/>
      <c r="C15" s="23">
        <v>0</v>
      </c>
    </row>
    <row r="16" spans="1:3" x14ac:dyDescent="0.25">
      <c r="A16" s="12" t="s">
        <v>1134</v>
      </c>
      <c r="B16" s="16"/>
      <c r="C16" s="23">
        <v>0</v>
      </c>
    </row>
    <row r="17" spans="1:3" x14ac:dyDescent="0.25">
      <c r="A17" s="12" t="s">
        <v>1135</v>
      </c>
      <c r="B17" s="16"/>
      <c r="C17" s="23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4</v>
      </c>
    </row>
    <row r="22" spans="1:3" x14ac:dyDescent="0.25">
      <c r="A22" s="12" t="s">
        <v>1139</v>
      </c>
      <c r="B22" s="16"/>
      <c r="C22" s="23">
        <v>0</v>
      </c>
    </row>
    <row r="23" spans="1:3" x14ac:dyDescent="0.25">
      <c r="A23" s="12" t="s">
        <v>1140</v>
      </c>
      <c r="B23" s="16"/>
      <c r="C23" s="23">
        <v>4</v>
      </c>
    </row>
    <row r="24" spans="1:3" x14ac:dyDescent="0.25">
      <c r="A24" s="12" t="s">
        <v>1141</v>
      </c>
      <c r="B24" s="16"/>
      <c r="C24" s="23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8</v>
      </c>
    </row>
    <row r="29" spans="1:3" x14ac:dyDescent="0.25">
      <c r="A29" s="12" t="s">
        <v>1144</v>
      </c>
      <c r="B29" s="16"/>
      <c r="C29" s="23">
        <v>6</v>
      </c>
    </row>
    <row r="30" spans="1:3" x14ac:dyDescent="0.25">
      <c r="A30" s="12" t="s">
        <v>1145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3">
        <v>0</v>
      </c>
    </row>
    <row r="35" spans="1:3" x14ac:dyDescent="0.25">
      <c r="A35" s="12" t="s">
        <v>1148</v>
      </c>
      <c r="B35" s="16"/>
      <c r="C35" s="23">
        <v>3</v>
      </c>
    </row>
    <row r="36" spans="1:3" x14ac:dyDescent="0.25">
      <c r="A36" s="12" t="s">
        <v>1149</v>
      </c>
      <c r="B36" s="16"/>
      <c r="C36" s="23">
        <v>1</v>
      </c>
    </row>
    <row r="37" spans="1:3" x14ac:dyDescent="0.25">
      <c r="A37" s="6"/>
    </row>
  </sheetData>
  <sheetProtection algorithmName="SHA-512" hashValue="l4e5Sn2QDBWLHBwwqqxaxh65wwsxRReRqBqvyaBdbc71s3Oa5ZMGH/uHxC8WB5JLcE5vGfNLsANpgnZhLFIq9A==" saltValue="XQxOzlpvp1Dq8UVfF3GS3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17</v>
      </c>
    </row>
    <row r="6" spans="1:3" x14ac:dyDescent="0.25">
      <c r="A6" s="12" t="s">
        <v>1153</v>
      </c>
      <c r="B6" s="16"/>
      <c r="C6" s="23">
        <v>0</v>
      </c>
    </row>
    <row r="7" spans="1:3" x14ac:dyDescent="0.25">
      <c r="A7" s="12" t="s">
        <v>1154</v>
      </c>
      <c r="B7" s="16"/>
      <c r="C7" s="23">
        <v>0</v>
      </c>
    </row>
    <row r="8" spans="1:3" x14ac:dyDescent="0.25">
      <c r="A8" s="12" t="s">
        <v>1155</v>
      </c>
      <c r="B8" s="16"/>
      <c r="C8" s="23">
        <v>1</v>
      </c>
    </row>
    <row r="9" spans="1:3" x14ac:dyDescent="0.25">
      <c r="A9" s="12" t="s">
        <v>1156</v>
      </c>
      <c r="B9" s="16"/>
      <c r="C9" s="23">
        <v>0</v>
      </c>
    </row>
    <row r="10" spans="1:3" x14ac:dyDescent="0.25">
      <c r="A10" s="12" t="s">
        <v>1157</v>
      </c>
      <c r="B10" s="16"/>
      <c r="C10" s="23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16</v>
      </c>
    </row>
    <row r="15" spans="1:3" x14ac:dyDescent="0.25">
      <c r="A15" s="12" t="s">
        <v>1160</v>
      </c>
      <c r="B15" s="16"/>
      <c r="C15" s="23">
        <v>1</v>
      </c>
    </row>
    <row r="16" spans="1:3" x14ac:dyDescent="0.25">
      <c r="A16" s="12" t="s">
        <v>1161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0</v>
      </c>
    </row>
    <row r="21" spans="1:3" x14ac:dyDescent="0.25">
      <c r="A21" s="12" t="s">
        <v>1164</v>
      </c>
      <c r="B21" s="16"/>
      <c r="C21" s="23">
        <v>0</v>
      </c>
    </row>
    <row r="22" spans="1:3" x14ac:dyDescent="0.25">
      <c r="A22" s="12" t="s">
        <v>1165</v>
      </c>
      <c r="B22" s="16"/>
      <c r="C22" s="23">
        <v>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3">
        <v>0</v>
      </c>
    </row>
    <row r="27" spans="1:3" x14ac:dyDescent="0.25">
      <c r="A27" s="12" t="s">
        <v>1168</v>
      </c>
      <c r="B27" s="16"/>
      <c r="C27" s="23">
        <v>0</v>
      </c>
    </row>
    <row r="28" spans="1:3" x14ac:dyDescent="0.25">
      <c r="A28" s="12" t="s">
        <v>1169</v>
      </c>
      <c r="B28" s="16"/>
      <c r="C28" s="23">
        <v>0</v>
      </c>
    </row>
    <row r="29" spans="1:3" x14ac:dyDescent="0.25">
      <c r="A29" s="12" t="s">
        <v>1170</v>
      </c>
      <c r="B29" s="16"/>
      <c r="C29" s="23">
        <v>0</v>
      </c>
    </row>
    <row r="30" spans="1:3" x14ac:dyDescent="0.25">
      <c r="A30" s="12" t="s">
        <v>1171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0</v>
      </c>
    </row>
    <row r="35" spans="1:3" x14ac:dyDescent="0.25">
      <c r="A35" s="12" t="s">
        <v>1174</v>
      </c>
      <c r="B35" s="16"/>
      <c r="C35" s="23">
        <v>0</v>
      </c>
    </row>
    <row r="36" spans="1:3" x14ac:dyDescent="0.25">
      <c r="A36" s="12" t="s">
        <v>1175</v>
      </c>
      <c r="B36" s="16"/>
      <c r="C36" s="23">
        <v>3</v>
      </c>
    </row>
    <row r="37" spans="1:3" x14ac:dyDescent="0.25">
      <c r="A37" s="12" t="s">
        <v>1093</v>
      </c>
      <c r="B37" s="16"/>
      <c r="C37" s="23">
        <v>0</v>
      </c>
    </row>
    <row r="38" spans="1:3" x14ac:dyDescent="0.25">
      <c r="A38" s="12" t="s">
        <v>1176</v>
      </c>
      <c r="B38" s="16"/>
      <c r="C38" s="23">
        <v>0</v>
      </c>
    </row>
    <row r="39" spans="1:3" x14ac:dyDescent="0.25">
      <c r="A39" s="12" t="s">
        <v>1177</v>
      </c>
      <c r="B39" s="16"/>
      <c r="C39" s="23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>
        <v>0</v>
      </c>
    </row>
    <row r="44" spans="1:3" x14ac:dyDescent="0.25">
      <c r="A44" s="12" t="s">
        <v>1174</v>
      </c>
      <c r="B44" s="16"/>
      <c r="C44" s="23">
        <v>0</v>
      </c>
    </row>
    <row r="45" spans="1:3" x14ac:dyDescent="0.25">
      <c r="A45" s="12" t="s">
        <v>1175</v>
      </c>
      <c r="B45" s="16"/>
      <c r="C45" s="23">
        <v>1</v>
      </c>
    </row>
    <row r="46" spans="1:3" x14ac:dyDescent="0.25">
      <c r="A46" s="12" t="s">
        <v>1093</v>
      </c>
      <c r="B46" s="16"/>
      <c r="C46" s="23">
        <v>0</v>
      </c>
    </row>
    <row r="47" spans="1:3" x14ac:dyDescent="0.25">
      <c r="A47" s="12" t="s">
        <v>1176</v>
      </c>
      <c r="B47" s="16"/>
      <c r="C47" s="23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1</v>
      </c>
    </row>
    <row r="52" spans="1:3" x14ac:dyDescent="0.25">
      <c r="A52" s="12" t="s">
        <v>1174</v>
      </c>
      <c r="B52" s="16"/>
      <c r="C52" s="23">
        <v>0</v>
      </c>
    </row>
    <row r="53" spans="1:3" x14ac:dyDescent="0.25">
      <c r="A53" s="12" t="s">
        <v>1175</v>
      </c>
      <c r="B53" s="16"/>
      <c r="C53" s="23">
        <v>8</v>
      </c>
    </row>
    <row r="54" spans="1:3" x14ac:dyDescent="0.25">
      <c r="A54" s="12" t="s">
        <v>1093</v>
      </c>
      <c r="B54" s="16"/>
      <c r="C54" s="23">
        <v>3</v>
      </c>
    </row>
    <row r="55" spans="1:3" x14ac:dyDescent="0.25">
      <c r="A55" s="12" t="s">
        <v>1176</v>
      </c>
      <c r="B55" s="16"/>
      <c r="C55" s="23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0</v>
      </c>
    </row>
    <row r="60" spans="1:3" x14ac:dyDescent="0.25">
      <c r="A60" s="12" t="s">
        <v>1174</v>
      </c>
      <c r="B60" s="16"/>
      <c r="C60" s="23">
        <v>0</v>
      </c>
    </row>
    <row r="61" spans="1:3" x14ac:dyDescent="0.25">
      <c r="A61" s="12" t="s">
        <v>1175</v>
      </c>
      <c r="B61" s="16"/>
      <c r="C61" s="23">
        <v>3</v>
      </c>
    </row>
    <row r="62" spans="1:3" x14ac:dyDescent="0.25">
      <c r="A62" s="12" t="s">
        <v>1093</v>
      </c>
      <c r="B62" s="16"/>
      <c r="C62" s="23">
        <v>1</v>
      </c>
    </row>
    <row r="63" spans="1:3" x14ac:dyDescent="0.25">
      <c r="A63" s="12" t="s">
        <v>1176</v>
      </c>
      <c r="B63" s="16"/>
      <c r="C63" s="23">
        <v>0</v>
      </c>
    </row>
    <row r="64" spans="1:3" x14ac:dyDescent="0.25">
      <c r="A64" s="6"/>
    </row>
  </sheetData>
  <sheetProtection algorithmName="SHA-512" hashValue="4ck6Gna2YsW1a7gUlGCc4uE6+JiAHcdAT23DeWOT87KDNEbJhqc7+0U3JfurZYGvbHUc86uXmEb5zjYbNvPBFg==" saltValue="7nNj3ivXGWAsw6YnjQo/R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4" t="s">
        <v>645</v>
      </c>
      <c r="B4" s="195"/>
      <c r="C4" s="30">
        <v>329</v>
      </c>
      <c r="D4" s="30">
        <v>381</v>
      </c>
      <c r="E4" s="31">
        <v>-1</v>
      </c>
      <c r="F4" s="30">
        <v>572</v>
      </c>
      <c r="G4" s="30">
        <v>496</v>
      </c>
      <c r="H4" s="30">
        <v>121</v>
      </c>
      <c r="I4" s="30">
        <v>112</v>
      </c>
      <c r="J4" s="30">
        <v>0</v>
      </c>
      <c r="K4" s="30">
        <v>0</v>
      </c>
      <c r="L4" s="30">
        <v>0</v>
      </c>
      <c r="M4" s="30">
        <v>0</v>
      </c>
      <c r="N4" s="30">
        <v>8</v>
      </c>
      <c r="O4" s="30">
        <v>0</v>
      </c>
      <c r="P4" s="30">
        <v>655</v>
      </c>
    </row>
    <row r="5" spans="1:16" ht="45" x14ac:dyDescent="0.25">
      <c r="A5" s="45" t="s">
        <v>646</v>
      </c>
      <c r="B5" s="45" t="s">
        <v>647</v>
      </c>
      <c r="C5" s="14">
        <v>6</v>
      </c>
      <c r="D5" s="14">
        <v>12</v>
      </c>
      <c r="E5" s="29">
        <v>-1</v>
      </c>
      <c r="F5" s="14">
        <v>4</v>
      </c>
      <c r="G5" s="14">
        <v>3</v>
      </c>
      <c r="H5" s="14">
        <v>6</v>
      </c>
      <c r="I5" s="14">
        <v>6</v>
      </c>
      <c r="J5" s="14">
        <v>0</v>
      </c>
      <c r="K5" s="14">
        <v>0</v>
      </c>
      <c r="L5" s="14">
        <v>0</v>
      </c>
      <c r="M5" s="14">
        <v>0</v>
      </c>
      <c r="N5" s="14">
        <v>2</v>
      </c>
      <c r="O5" s="14">
        <v>0</v>
      </c>
      <c r="P5" s="23">
        <v>4</v>
      </c>
    </row>
    <row r="6" spans="1:16" ht="33.75" x14ac:dyDescent="0.25">
      <c r="A6" s="45" t="s">
        <v>648</v>
      </c>
      <c r="B6" s="45" t="s">
        <v>649</v>
      </c>
      <c r="C6" s="14">
        <v>198</v>
      </c>
      <c r="D6" s="14">
        <v>222</v>
      </c>
      <c r="E6" s="29">
        <v>-1</v>
      </c>
      <c r="F6" s="14">
        <v>346</v>
      </c>
      <c r="G6" s="14">
        <v>298</v>
      </c>
      <c r="H6" s="14">
        <v>62</v>
      </c>
      <c r="I6" s="14">
        <v>46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3">
        <v>381</v>
      </c>
    </row>
    <row r="7" spans="1:16" ht="22.5" x14ac:dyDescent="0.25">
      <c r="A7" s="45" t="s">
        <v>650</v>
      </c>
      <c r="B7" s="45" t="s">
        <v>651</v>
      </c>
      <c r="C7" s="14">
        <v>18</v>
      </c>
      <c r="D7" s="14">
        <v>34</v>
      </c>
      <c r="E7" s="29">
        <v>-1</v>
      </c>
      <c r="F7" s="14">
        <v>3</v>
      </c>
      <c r="G7" s="14">
        <v>4</v>
      </c>
      <c r="H7" s="14">
        <v>7</v>
      </c>
      <c r="I7" s="14">
        <v>8</v>
      </c>
      <c r="J7" s="14">
        <v>0</v>
      </c>
      <c r="K7" s="14">
        <v>0</v>
      </c>
      <c r="L7" s="14">
        <v>0</v>
      </c>
      <c r="M7" s="14">
        <v>0</v>
      </c>
      <c r="N7" s="14">
        <v>2</v>
      </c>
      <c r="O7" s="14">
        <v>0</v>
      </c>
      <c r="P7" s="23">
        <v>17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5" t="s">
        <v>654</v>
      </c>
      <c r="B9" s="45" t="s">
        <v>655</v>
      </c>
      <c r="C9" s="14">
        <v>5</v>
      </c>
      <c r="D9" s="14">
        <v>14</v>
      </c>
      <c r="E9" s="29">
        <v>-1</v>
      </c>
      <c r="F9" s="14">
        <v>8</v>
      </c>
      <c r="G9" s="14">
        <v>9</v>
      </c>
      <c r="H9" s="14">
        <v>5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19</v>
      </c>
    </row>
    <row r="10" spans="1:16" ht="22.5" x14ac:dyDescent="0.25">
      <c r="A10" s="45" t="s">
        <v>656</v>
      </c>
      <c r="B10" s="45" t="s">
        <v>657</v>
      </c>
      <c r="C10" s="14">
        <v>102</v>
      </c>
      <c r="D10" s="14">
        <v>97</v>
      </c>
      <c r="E10" s="29">
        <v>0</v>
      </c>
      <c r="F10" s="14">
        <v>211</v>
      </c>
      <c r="G10" s="14">
        <v>181</v>
      </c>
      <c r="H10" s="14">
        <v>41</v>
      </c>
      <c r="I10" s="14">
        <v>42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3">
        <v>232</v>
      </c>
    </row>
    <row r="11" spans="1:16" ht="33.75" x14ac:dyDescent="0.25">
      <c r="A11" s="45" t="s">
        <v>658</v>
      </c>
      <c r="B11" s="45" t="s">
        <v>659</v>
      </c>
      <c r="C11" s="14">
        <v>0</v>
      </c>
      <c r="D11" s="14">
        <v>2</v>
      </c>
      <c r="E11" s="29">
        <v>-1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2</v>
      </c>
    </row>
    <row r="12" spans="1:16" x14ac:dyDescent="0.25">
      <c r="A12" s="6"/>
    </row>
  </sheetData>
  <sheetProtection algorithmName="SHA-512" hashValue="VVQhuJgD1AnB6F9bi805NggJA5RpTMiv1mBYjMf2JFVz7nzrevalJex8uKmVoNEfF+C+Kp6zO25B+NFC2DAYdg==" saltValue="e8A/6yoabd13rlxGazUoC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2024-05-21T11:36:48Z</dcterms:created>
  <dcterms:modified xsi:type="dcterms:W3CDTF">2024-06-20T08:34:26Z</dcterms:modified>
</cp:coreProperties>
</file>