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B9DD3FFF-28A9-4A0F-8968-D35E77B5DAAD}" xr6:coauthVersionLast="47" xr6:coauthVersionMax="47" xr10:uidLastSave="{00000000-0000-0000-0000-000000000000}"/>
  <bookViews>
    <workbookView xWindow="1470" yWindow="1470" windowWidth="10185" windowHeight="8265" firstSheet="22" activeTab="22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Sheet16" sheetId="17" r:id="rId15"/>
    <sheet name="InformeDatosGrales" sheetId="23" r:id="rId16"/>
    <sheet name="InformeDelitos" sheetId="24" r:id="rId17"/>
    <sheet name="InformeDatosMenores" sheetId="25" r:id="rId18"/>
    <sheet name="InformeViolenciaDoméstica" sheetId="26" r:id="rId19"/>
    <sheet name="InformeViolenciaGénero" sheetId="27" r:id="rId20"/>
    <sheet name="InformeSinLaboral" sheetId="28" r:id="rId21"/>
    <sheet name="InformeSeguridadVial" sheetId="29" r:id="rId22"/>
    <sheet name="InformeMedioAmbiente" sheetId="30" r:id="rId23"/>
    <sheet name="Aux" sheetId="22" state="hidden" r:id="rId24"/>
    <sheet name="TablasVGeneroAux" sheetId="21" state="hidden" r:id="rId25"/>
    <sheet name="TablasVDomesticaAux" sheetId="20" state="hidden" r:id="rId26"/>
    <sheet name="TablasMenoresAux" sheetId="19" state="hidden" r:id="rId27"/>
    <sheet name="TablasDelitosAux" sheetId="18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J43" i="18" s="1"/>
  <c r="I11" i="18"/>
  <c r="I43" i="18" s="1"/>
  <c r="H11" i="18"/>
  <c r="G11" i="18"/>
  <c r="F11" i="18"/>
  <c r="F43" i="18" s="1"/>
  <c r="E11" i="18"/>
  <c r="D11" i="18"/>
  <c r="D43" i="18" s="1"/>
  <c r="D123" i="18"/>
  <c r="E82" i="18"/>
  <c r="D82" i="18"/>
  <c r="L43" i="18"/>
  <c r="K43" i="18"/>
  <c r="H43" i="18"/>
  <c r="G43" i="18"/>
  <c r="E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E735C34-9C51-4148-A5C8-57990B958B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2DE2F36-6585-487E-8C7C-C212150007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B8A736-AC98-468F-BE96-3E75B72799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3D56853-7349-46CB-B184-47D8F6C471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E96EC1F-2FE3-48AA-AC19-76717A651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71D7DC8-C083-461E-AF3B-174B3301E2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3F28C8B-EF82-4457-AAD2-89E53B77BE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6322BBF-2347-4463-920B-2B4BC5411B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000A256-1C33-48A5-AF7F-4B12C36238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E715717-E2E0-4C92-A874-16F3224D3A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0A07325-22FF-4576-8D56-439C059294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082D43C-4C5F-4804-95CA-92EC308334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E6D9FC-E465-4ADF-B982-6C2BAC29D9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E9807FC-BA1D-4075-85BF-1FA4D51D69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5C0A18E-77D2-4024-9F1F-C66DFD9EA3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EE1CAEB-363A-4839-8A2C-14FBDBA156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B2861EE-08A0-4B96-BDEA-ED3A004EAE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A1E2FBA-A1EB-435D-90E5-F75E7D2E99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059470-E5C0-46F6-8DE7-FA78576308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CA2042-1401-4093-9B63-E2FE750E03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45341FC-C3D9-40E6-AB45-C8A944B81D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2E70A44-DAE8-4D87-AAE2-147791BEE1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29C015A-593B-4745-95FE-5C8629279C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F0D5AAB-2D1B-4D71-A254-F24115A4B2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8896F14-554D-4B63-AD10-B04A55EA3A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1448DC0-EFF0-45DA-933F-9695511145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19C7947-F325-4B21-B564-E140E80F2B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CD37169-83CA-4AF0-9E7F-E31A192DC9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05C2C69-3612-487D-ADBA-1F3701D438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F99956A-6B72-4B53-8B1F-249D76BF5B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D2C12E-2358-409D-995A-8A1F77F544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729413-BAAB-42FD-8A47-996E4CE016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<sst xmlns="http://schemas.openxmlformats.org/spreadsheetml/2006/main" count="2517" uniqueCount="1527">
  <si>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</si>
  <si>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</si>
  <si>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</si>
  <si>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</si>
  <si>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</si>
  <si>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</si>
  <si>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</si>
  <si>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Soria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</si>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</sst>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FC0CD373-D4E7-4585-914C-D9ED700191DE}"/>
    <cellStyle name="Normal" xfId="0" builtinId="0"/>
    <cellStyle name="Normal 2" xfId="1" xr:uid="{7862BE6D-21DC-4758-8CB6-8207FCC6163D}"/>
    <cellStyle name="Normal 3" xfId="3" xr:uid="{089D431D-DA56-4DA0-95A8-CBFAD90D3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32-494B-B143-18F7C88EF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32-494B-B143-18F7C88EF8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522</c:v>
                </c:pt>
                <c:pt idx="1">
                  <c:v>2811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2-494B-B143-18F7C88EF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D-4D64-B729-AF0014AC1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CD-4D64-B729-AF0014AC1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CD-4D64-B729-AF0014AC1D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</c:v>
                </c:pt>
                <c:pt idx="1">
                  <c:v>77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CD-4D64-B729-AF0014AC1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77-4EC7-881F-31975BE7F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77-4EC7-881F-31975BE7F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77-4EC7-881F-31975BE7F5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113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77-4EC7-881F-31975BE7F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35-4081-A653-852F44A70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35-4081-A653-852F44A701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35-4081-A653-852F44A70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AE-454F-856B-F2EED3713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AE-454F-856B-F2EED3713C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635</c:v>
                </c:pt>
                <c:pt idx="1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AE-454F-856B-F2EED3713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110</c:v>
              </c:pt>
              <c:pt idx="1">
                <c:v>342</c:v>
              </c:pt>
              <c:pt idx="2">
                <c:v>4</c:v>
              </c:pt>
              <c:pt idx="3">
                <c:v>2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1C5A-4737-AABF-3BDA50E66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279</c:v>
              </c:pt>
              <c:pt idx="1">
                <c:v>258</c:v>
              </c:pt>
              <c:pt idx="2">
                <c:v>16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17B-46E4-9A2E-1F5C27E98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</c:v>
              </c:pt>
              <c:pt idx="2">
                <c:v>2</c:v>
              </c:pt>
              <c:pt idx="3">
                <c:v>1</c:v>
              </c:pt>
              <c:pt idx="4">
                <c:v>14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FD3-4F09-BBDD-941D55DD3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21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42B-41FD-B2C5-F82FE71A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253</c:v>
              </c:pt>
              <c:pt idx="1">
                <c:v>2</c:v>
              </c:pt>
              <c:pt idx="2">
                <c:v>81</c:v>
              </c:pt>
              <c:pt idx="3">
                <c:v>2</c:v>
              </c:pt>
              <c:pt idx="4">
                <c:v>16</c:v>
              </c:pt>
              <c:pt idx="5">
                <c:v>3</c:v>
              </c:pt>
              <c:pt idx="6">
                <c:v>11</c:v>
              </c:pt>
              <c:pt idx="7">
                <c:v>60</c:v>
              </c:pt>
              <c:pt idx="8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959-4E8B-99F6-FF5FFE741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Defensor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</c:v>
              </c:pt>
              <c:pt idx="1">
                <c:v>23</c:v>
              </c:pt>
              <c:pt idx="2">
                <c:v>16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2BC8-4641-A5A4-DDDCCB141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D3-4466-BA27-72B146173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D3-4466-BA27-72B146173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D3-4466-BA27-72B1461733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48</c:v>
                </c:pt>
                <c:pt idx="1">
                  <c:v>16</c:v>
                </c:pt>
                <c:pt idx="2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D3-4466-BA27-72B146173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1310</c:v>
              </c:pt>
              <c:pt idx="1">
                <c:v>164</c:v>
              </c:pt>
              <c:pt idx="2">
                <c:v>135</c:v>
              </c:pt>
              <c:pt idx="3">
                <c:v>700</c:v>
              </c:pt>
              <c:pt idx="4">
                <c:v>105</c:v>
              </c:pt>
              <c:pt idx="5">
                <c:v>108</c:v>
              </c:pt>
              <c:pt idx="6">
                <c:v>768</c:v>
              </c:pt>
              <c:pt idx="7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0-5CC6-40ED-9214-D9BD0D1C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114</c:v>
              </c:pt>
              <c:pt idx="1">
                <c:v>215</c:v>
              </c:pt>
              <c:pt idx="2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BEE8-478B-9418-33D0FE4E0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</c:v>
              </c:pt>
              <c:pt idx="1">
                <c:v>36</c:v>
              </c:pt>
              <c:pt idx="2">
                <c:v>22</c:v>
              </c:pt>
              <c:pt idx="3">
                <c:v>187</c:v>
              </c:pt>
              <c:pt idx="4">
                <c:v>30</c:v>
              </c:pt>
              <c:pt idx="5">
                <c:v>13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9FE-4144-B239-DF1D08391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117</c:v>
              </c:pt>
              <c:pt idx="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0-C1FA-40EB-B2EA-2A92FFAA8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81</c:v>
              </c:pt>
              <c:pt idx="1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A6FD-4E28-8871-2A3670F54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Violencia doméstica / género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F66-4CFF-B47F-4564B76DA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Violencia doméstica / género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C4E-4CEE-9412-0660C2EF0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F1-4BD1-AD5F-9C4F93641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78-4E93-AD93-FF4302FB2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B357-4942-AA61-404CFA027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02-44A6-8606-2ACDC8B66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02-44A6-8606-2ACDC8B668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214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02-44A6-8606-2ACDC8B66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6</c:v>
              </c:pt>
              <c:pt idx="3">
                <c:v>12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6F3-4CD1-8A77-C9AD32B2F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</c:v>
              </c:pt>
              <c:pt idx="1">
                <c:v>61</c:v>
              </c:pt>
              <c:pt idx="2">
                <c:v>72</c:v>
              </c:pt>
              <c:pt idx="3">
                <c:v>215</c:v>
              </c:pt>
              <c:pt idx="4">
                <c:v>54</c:v>
              </c:pt>
              <c:pt idx="5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8876-459E-A707-2B95407CC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32-4D80-8A2D-236F4DE37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32-4D80-8A2D-236F4DE37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832-4D80-8A2D-236F4DE37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832-4D80-8A2D-236F4DE37A9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2-4D80-8A2D-236F4DE37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32-4D80-8A2D-236F4DE37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68-436D-A40A-43A1247E7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68-436D-A40A-43A1247E7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68-436D-A40A-43A1247E7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E68-436D-A40A-43A1247E7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E68-436D-A40A-43A1247E768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8-436D-A40A-43A1247E768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8-436D-A40A-43A1247E768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8-436D-A40A-43A1247E7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68-436D-A40A-43A1247E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</c:v>
              </c:pt>
              <c:pt idx="1">
                <c:v>33</c:v>
              </c:pt>
              <c:pt idx="2">
                <c:v>14</c:v>
              </c:pt>
              <c:pt idx="3">
                <c:v>31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F43-4C19-9878-9F6E3BD5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Aux!$AZ$2:$AZ$4</c:f>
              <c:strCache>
                <c:ptCount val="3"/>
                <c:pt idx="0">
                  <c:v>Incoados en el año</c:v>
                </c:pt>
                <c:pt idx="1">
                  <c:v>Escrito de alegaciones art. 30</c:v>
                </c:pt>
                <c:pt idx="2">
                  <c:v>Pendientes a 31 de diciembre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33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F91-4820-8E25-DB9927EF0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11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E5C-4DF3-B9CF-806195D3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39</c:v>
              </c:pt>
              <c:pt idx="1">
                <c:v>3</c:v>
              </c:pt>
              <c:pt idx="2">
                <c:v>10</c:v>
              </c:pt>
              <c:pt idx="3">
                <c:v>15</c:v>
              </c:pt>
              <c:pt idx="4">
                <c:v>3</c:v>
              </c:pt>
              <c:pt idx="5">
                <c:v>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FD4-4ED0-B529-50BE0CCEE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Aux!$BD$2:$BD$11</c:f>
              <c:strCache>
                <c:ptCount val="10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Otros</c:v>
                </c:pt>
                <c:pt idx="9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4</c:v>
              </c:pt>
              <c:pt idx="2">
                <c:v>3</c:v>
              </c:pt>
              <c:pt idx="3">
                <c:v>2</c:v>
              </c:pt>
              <c:pt idx="4">
                <c:v>13</c:v>
              </c:pt>
              <c:pt idx="5">
                <c:v>5</c:v>
              </c:pt>
              <c:pt idx="6">
                <c:v>5</c:v>
              </c:pt>
              <c:pt idx="7">
                <c:v>6</c:v>
              </c:pt>
              <c:pt idx="8">
                <c:v>22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9ED-4054-9B3A-7283D685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6</c:v>
              </c:pt>
              <c:pt idx="2">
                <c:v>36</c:v>
              </c:pt>
              <c:pt idx="3">
                <c:v>14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5BE-4254-9432-36EE1B2CB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8B-47E4-A77C-F293D0AE8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8B-47E4-A77C-F293D0AE8D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223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B-47E4-A77C-F293D0AE8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21-47EE-9C50-7AEDFF459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21-47EE-9C50-7AEDFF459A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21-47EE-9C50-7AEDFF459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C-469F-A165-D8EF51703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C-469F-A165-D8EF51703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C-469F-A165-D8EF51703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C-469F-A165-D8EF5170380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8C-469F-A165-D8EF5170380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D7E-49F9-8958-FE493859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CC0-41C1-9868-EB1991508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1</c:v>
              </c:pt>
              <c:pt idx="2">
                <c:v>6</c:v>
              </c:pt>
              <c:pt idx="3">
                <c:v>1</c:v>
              </c:pt>
              <c:pt idx="4">
                <c:v>14</c:v>
              </c:pt>
              <c:pt idx="5">
                <c:v>9</c:v>
              </c:pt>
              <c:pt idx="6">
                <c:v>5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2A0-4A6A-8D8D-42B0C063B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13-41ED-B5A1-091B4CC27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C5-4DD7-8E65-F485E8795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C5-4DD7-8E65-F485E8795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5-4DD7-8E65-F485E8795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31-40BB-9D3E-6012E2C9B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31-40BB-9D3E-6012E2C9B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31-40BB-9D3E-6012E2C9B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131-40BB-9D3E-6012E2C9B97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1-40BB-9D3E-6012E2C9B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</c:v>
                </c:pt>
                <c:pt idx="1">
                  <c:v>57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31-40BB-9D3E-6012E2C9B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54C2-4CF4-BC14-3339622C6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</c:v>
              </c:pt>
              <c:pt idx="1">
                <c:v>6</c:v>
              </c:pt>
              <c:pt idx="2">
                <c:v>4</c:v>
              </c:pt>
              <c:pt idx="3">
                <c:v>2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4A61-42D1-8E51-F611B105F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0F-4597-863D-7908779E5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0F-4597-863D-7908779E5C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119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0F-4597-863D-7908779E5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324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F3-4E41-B760-A983CFED5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870-49E2-A16E-14C0631B8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97-4A68-988D-58CD85D9A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652-401C-A331-4BF9800C0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46</c:v>
              </c:pt>
              <c:pt idx="2">
                <c:v>6</c:v>
              </c:pt>
              <c:pt idx="3">
                <c:v>9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0B18-4B8E-877F-62327151E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100</c:v>
              </c:pt>
              <c:pt idx="2">
                <c:v>5</c:v>
              </c:pt>
              <c:pt idx="3">
                <c:v>17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08EF-48B0-AAFA-5C2ED7FD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94</c:v>
              </c:pt>
              <c:pt idx="2">
                <c:v>6</c:v>
              </c:pt>
              <c:pt idx="3">
                <c:v>13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A65C-4D29-82A3-84AA3FDF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2</c:v>
              </c:pt>
              <c:pt idx="2">
                <c:v>3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4C4-4DFD-ACE7-939841D0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7C-4171-A2B3-830C961113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7C-4171-A2B3-830C961113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7C-4171-A2B3-830C96111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3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031-4239-BADA-550B1394F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235-4819-A541-15B0A3948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108</c:v>
              </c:pt>
              <c:pt idx="2">
                <c:v>8</c:v>
              </c:pt>
              <c:pt idx="3">
                <c:v>15</c:v>
              </c:pt>
              <c:pt idx="4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7220-4643-9EDF-78DD5CF9A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339-4E87-A340-17B88795C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4A33-49A9-9C6C-28319D81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FEE-4596-BCC9-4233AC2FB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14B-4B95-BB8D-448A2461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E4-4082-8A89-3DE85D5A9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E4-4082-8A89-3DE85D5A93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4-4082-8A89-3DE85D5A9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9F-4EF1-B268-E3C8E0C60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9F-4EF1-B268-E3C8E0C60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9F-4EF1-B268-E3C8E0C6014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31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9F-4EF1-B268-E3C8E0C60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48-4C13-894B-902EC998B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48-4C13-894B-902EC998B6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60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48-4C13-894B-902EC998B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F328C11-FB84-4C4E-569F-9A0F112DB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A1D4281-7489-2D89-B2F1-E1EF100E0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53E0781-D06A-F99D-AD83-DD4187B0C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6F010C5-1C0F-E005-CA0A-E7DCA7D43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E3DF01C-9ABC-77F1-D7C9-72122E3169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625FFC9-5D2D-05A1-D01A-5D55835F4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A7F5B1A-72E5-8C06-D3BF-F3C7257106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F6F2729-CC4F-35AD-3ABC-DF91A4D1E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3D778F6-0FF1-5F29-4E46-A36DA5555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EC76919-F3EC-89EA-2EA9-327E129E5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2C4462A-136D-CF7F-F8FD-7EC69C46D8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5FC5DFD-7C78-8DC0-E9EF-0A10FD2623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7AB454-0CFF-46B2-89BE-6FEA6927B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EA0E69-5D66-46A0-82D5-57C87B0F2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27271DA-7853-BBF4-B9FA-FFFD697A1B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D2DAC5F-EF1C-3B8D-6485-15EEF953B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897AE2C-4B78-CBC1-BFE7-5E508492C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87C57AD-0244-72CD-CBC8-94AEA1B9B6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90CB138D-52CB-FE19-D00C-3C6FC0DCA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C22EDF79-7D55-8BB5-FB1E-17E80DBD6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0E222E1-7651-4CAE-AE6C-19E7BC9AE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ACFD77B-F0D4-4335-A01A-86B715615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193C14B-D472-41DB-B03C-623F84C87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5A683A3-96CB-462F-ABF8-B015B3F42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60D48F3-3660-4287-9689-BCBD9525D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9314890-D99B-4D70-AE10-1A3C6D0E4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C3EA7ED-7904-4DC0-A32D-270AF2E7C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0A68AD2-39F2-4420-842A-3C8F44621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4CD039C-8DCC-4E18-B02D-DD5A8E2D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5B5458C-EC81-4F0F-AE54-FF75BFC80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6A2839F-1B75-464F-A82F-D01443DE9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8F29A36-B6BA-4EF3-B01C-CAF178B68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D1C72EF-F0BD-4327-B9C2-D6BFC16F1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ADD75AD-E92C-6C62-F038-17F12B127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B7CF8D3-F6D6-54EE-D166-607BD6C6C6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6D36226-C6D7-5FDF-3FB3-A7C3AFCA1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9B679B9-E8F5-DC71-31F2-0C0481C0D3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5D1390E-061E-F28C-345A-CF4EFAC78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D273739-BDE4-31A7-51DA-CCBB36E34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575E957-D1D5-4E5A-9AF9-31660D30A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8AFF9A2-C95D-4640-B3A0-06D186FB9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20960E1-F68E-670B-7CAF-BE41682F4C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FFEA76C-A4EE-CFB6-5CEF-5268FC0A0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65CFDB6-65CD-B08F-779F-C47213904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7551DDC-1A0E-5FCB-AA86-538FBB53C0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9870F41-87EA-49A0-BB46-33C44F253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A0560BB-99E8-4C3C-8F77-A5D66F699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7893F43-FE1C-77BC-E9E3-601FD6E07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A6D72CE-BF29-1E0B-A13E-1EBF9BEFC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B94535-E362-4063-B178-FF2E56912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35050E2-A579-457A-848F-0E1897180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ED413C2-7FD2-E787-B425-968EBBAE5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802124C-AA8B-E18B-ECFB-EDF596171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C63126F-5852-045F-7353-3F9D543A0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3278C984-002F-B64D-1832-F3394B6C9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73557BA-2E35-C9B0-E1CD-CB5D14DC5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23E7B2D-39E2-B36B-264E-3774D5229E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07C6862-8455-3EF3-FD25-8547FFCBF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77EB5AB-C884-3871-2164-D128DB73EC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176B4A6-6100-B066-AFA8-3398970C5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0AB8A54-2F74-D922-A689-FF97712809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9A04493-5A1F-F236-85E6-FE887BFAF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7EC93B9-5549-5557-1DC9-2DB7174B7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FB126CD-DCD6-CAE9-EC9C-B0701B9A6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588E461-4F16-FF98-F3A4-6C69CDFF8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66B8B85-0782-D274-91B3-FFBC5E7B3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2" t="s">
        <v>1</v>
      </c>
      <c r="B3" s="172"/>
      <c r="C3" s="172"/>
      <c r="D3" s="172"/>
      <c r="E3" s="172"/>
      <c r="F3" s="172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3</v>
      </c>
      <c r="D5" s="14">
        <v>0</v>
      </c>
      <c r="E5" s="23">
        <v>1</v>
      </c>
    </row>
    <row r="6" spans="1:5" x14ac:dyDescent="0.25">
      <c r="A6" s="21" t="s">
        <v>1185</v>
      </c>
      <c r="B6" s="16"/>
      <c r="C6" s="17"/>
      <c r="D6" s="17"/>
      <c r="E6" s="22"/>
    </row>
    <row r="7" spans="1:5" x14ac:dyDescent="0.25">
      <c r="A7" s="21" t="s">
        <v>1186</v>
      </c>
      <c r="B7" s="16"/>
      <c r="C7" s="14">
        <v>2</v>
      </c>
      <c r="D7" s="14">
        <v>1</v>
      </c>
      <c r="E7" s="23">
        <v>1</v>
      </c>
    </row>
    <row r="8" spans="1:5" x14ac:dyDescent="0.25">
      <c r="A8" s="21" t="s">
        <v>1187</v>
      </c>
      <c r="B8" s="16"/>
      <c r="C8" s="14">
        <v>1</v>
      </c>
      <c r="D8" s="14">
        <v>0</v>
      </c>
      <c r="E8" s="23">
        <v>1</v>
      </c>
    </row>
    <row r="9" spans="1:5" x14ac:dyDescent="0.25">
      <c r="A9" s="21" t="s">
        <v>615</v>
      </c>
      <c r="B9" s="16"/>
      <c r="C9" s="17"/>
      <c r="D9" s="17"/>
      <c r="E9" s="22"/>
    </row>
    <row r="10" spans="1:5" x14ac:dyDescent="0.25">
      <c r="A10" s="21" t="s">
        <v>1188</v>
      </c>
      <c r="B10" s="16"/>
      <c r="C10" s="17"/>
      <c r="D10" s="17"/>
      <c r="E10" s="22"/>
    </row>
    <row r="11" spans="1:5" x14ac:dyDescent="0.25">
      <c r="A11" s="196" t="s">
        <v>956</v>
      </c>
      <c r="B11" s="197"/>
      <c r="C11" s="30">
        <v>6</v>
      </c>
      <c r="D11" s="30">
        <v>1</v>
      </c>
      <c r="E11" s="30">
        <v>3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/>
    </row>
    <row r="15" spans="1:5" x14ac:dyDescent="0.25">
      <c r="A15" s="21" t="s">
        <v>1191</v>
      </c>
      <c r="B15" s="16"/>
      <c r="C15" s="22"/>
    </row>
    <row r="16" spans="1:5" x14ac:dyDescent="0.25">
      <c r="A16" s="21" t="s">
        <v>1192</v>
      </c>
      <c r="B16" s="16"/>
      <c r="C16" s="22"/>
    </row>
    <row r="17" spans="1:3" x14ac:dyDescent="0.25">
      <c r="A17" s="196" t="s">
        <v>956</v>
      </c>
      <c r="B17" s="197"/>
      <c r="C17" s="45"/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3</v>
      </c>
    </row>
    <row r="22" spans="1:3" x14ac:dyDescent="0.25">
      <c r="A22" s="21" t="s">
        <v>1185</v>
      </c>
      <c r="B22" s="16"/>
      <c r="C22" s="23">
        <v>8</v>
      </c>
    </row>
    <row r="23" spans="1:3" x14ac:dyDescent="0.25">
      <c r="A23" s="21" t="s">
        <v>1186</v>
      </c>
      <c r="B23" s="16"/>
      <c r="C23" s="23">
        <v>2</v>
      </c>
    </row>
    <row r="24" spans="1:3" x14ac:dyDescent="0.25">
      <c r="A24" s="21" t="s">
        <v>1187</v>
      </c>
      <c r="B24" s="16"/>
      <c r="C24" s="23">
        <v>16</v>
      </c>
    </row>
    <row r="25" spans="1:3" x14ac:dyDescent="0.25">
      <c r="A25" s="21" t="s">
        <v>615</v>
      </c>
      <c r="B25" s="16"/>
      <c r="C25" s="23">
        <v>5</v>
      </c>
    </row>
    <row r="26" spans="1:3" x14ac:dyDescent="0.25">
      <c r="A26" s="21" t="s">
        <v>1188</v>
      </c>
      <c r="B26" s="16"/>
      <c r="C26" s="23">
        <v>10</v>
      </c>
    </row>
    <row r="27" spans="1:3" x14ac:dyDescent="0.25">
      <c r="A27" s="196" t="s">
        <v>956</v>
      </c>
      <c r="B27" s="197"/>
      <c r="C27" s="30">
        <v>44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2"/>
    </row>
    <row r="32" spans="1:3" x14ac:dyDescent="0.25">
      <c r="A32" s="21" t="s">
        <v>1029</v>
      </c>
      <c r="B32" s="16"/>
      <c r="C32" s="22"/>
    </row>
    <row r="33" spans="1:3" x14ac:dyDescent="0.25">
      <c r="A33" s="21" t="s">
        <v>1194</v>
      </c>
      <c r="B33" s="16"/>
      <c r="C33" s="23">
        <v>29</v>
      </c>
    </row>
    <row r="34" spans="1:3" x14ac:dyDescent="0.25">
      <c r="A34" s="21" t="s">
        <v>1127</v>
      </c>
      <c r="B34" s="16"/>
      <c r="C34" s="23">
        <v>2</v>
      </c>
    </row>
    <row r="35" spans="1:3" x14ac:dyDescent="0.25">
      <c r="A35" s="21" t="s">
        <v>1195</v>
      </c>
      <c r="B35" s="16"/>
      <c r="C35" s="23">
        <v>6</v>
      </c>
    </row>
    <row r="36" spans="1:3" x14ac:dyDescent="0.25">
      <c r="A36" s="21" t="s">
        <v>1031</v>
      </c>
      <c r="B36" s="16"/>
      <c r="C36" s="22"/>
    </row>
    <row r="37" spans="1:3" x14ac:dyDescent="0.25">
      <c r="A37" s="21" t="s">
        <v>1032</v>
      </c>
      <c r="B37" s="16"/>
      <c r="C37" s="22"/>
    </row>
    <row r="38" spans="1:3" x14ac:dyDescent="0.25">
      <c r="A38" s="21" t="s">
        <v>1090</v>
      </c>
      <c r="B38" s="16"/>
      <c r="C38" s="22"/>
    </row>
    <row r="39" spans="1:3" x14ac:dyDescent="0.25">
      <c r="A39" s="21" t="s">
        <v>1091</v>
      </c>
      <c r="B39" s="16"/>
      <c r="C39" s="22"/>
    </row>
    <row r="40" spans="1:3" x14ac:dyDescent="0.25">
      <c r="A40" s="196" t="s">
        <v>956</v>
      </c>
      <c r="B40" s="197"/>
      <c r="C40" s="30">
        <v>37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2"/>
    </row>
    <row r="45" spans="1:3" x14ac:dyDescent="0.25">
      <c r="A45" s="21" t="s">
        <v>1185</v>
      </c>
      <c r="B45" s="16"/>
      <c r="C45" s="23">
        <v>1</v>
      </c>
    </row>
    <row r="46" spans="1:3" x14ac:dyDescent="0.25">
      <c r="A46" s="21" t="s">
        <v>1186</v>
      </c>
      <c r="B46" s="16"/>
      <c r="C46" s="23">
        <v>1</v>
      </c>
    </row>
    <row r="47" spans="1:3" x14ac:dyDescent="0.25">
      <c r="A47" s="21" t="s">
        <v>1187</v>
      </c>
      <c r="B47" s="16"/>
      <c r="C47" s="23">
        <v>4</v>
      </c>
    </row>
    <row r="48" spans="1:3" x14ac:dyDescent="0.25">
      <c r="A48" s="21" t="s">
        <v>615</v>
      </c>
      <c r="B48" s="16"/>
      <c r="C48" s="22"/>
    </row>
    <row r="49" spans="1:3" x14ac:dyDescent="0.25">
      <c r="A49" s="21" t="s">
        <v>1188</v>
      </c>
      <c r="B49" s="16"/>
      <c r="C49" s="23">
        <v>1</v>
      </c>
    </row>
    <row r="50" spans="1:3" x14ac:dyDescent="0.25">
      <c r="A50" s="196" t="s">
        <v>956</v>
      </c>
      <c r="B50" s="197"/>
      <c r="C50" s="30">
        <v>7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3" t="s">
        <v>1184</v>
      </c>
      <c r="B53" s="13" t="s">
        <v>81</v>
      </c>
      <c r="C53" s="22"/>
    </row>
    <row r="54" spans="1:3" x14ac:dyDescent="0.25">
      <c r="A54" s="175"/>
      <c r="B54" s="13" t="s">
        <v>82</v>
      </c>
      <c r="C54" s="22"/>
    </row>
    <row r="55" spans="1:3" x14ac:dyDescent="0.25">
      <c r="A55" s="173" t="s">
        <v>1185</v>
      </c>
      <c r="B55" s="13" t="s">
        <v>81</v>
      </c>
      <c r="C55" s="22"/>
    </row>
    <row r="56" spans="1:3" x14ac:dyDescent="0.25">
      <c r="A56" s="175"/>
      <c r="B56" s="13" t="s">
        <v>82</v>
      </c>
      <c r="C56" s="22"/>
    </row>
    <row r="57" spans="1:3" x14ac:dyDescent="0.25">
      <c r="A57" s="173" t="s">
        <v>1186</v>
      </c>
      <c r="B57" s="13" t="s">
        <v>81</v>
      </c>
      <c r="C57" s="22"/>
    </row>
    <row r="58" spans="1:3" x14ac:dyDescent="0.25">
      <c r="A58" s="175"/>
      <c r="B58" s="13" t="s">
        <v>82</v>
      </c>
      <c r="C58" s="22"/>
    </row>
    <row r="59" spans="1:3" x14ac:dyDescent="0.25">
      <c r="A59" s="173" t="s">
        <v>1187</v>
      </c>
      <c r="B59" s="13" t="s">
        <v>81</v>
      </c>
      <c r="C59" s="22"/>
    </row>
    <row r="60" spans="1:3" x14ac:dyDescent="0.25">
      <c r="A60" s="175"/>
      <c r="B60" s="13" t="s">
        <v>82</v>
      </c>
      <c r="C60" s="23">
        <v>2</v>
      </c>
    </row>
    <row r="61" spans="1:3" x14ac:dyDescent="0.25">
      <c r="A61" s="173" t="s">
        <v>615</v>
      </c>
      <c r="B61" s="13" t="s">
        <v>81</v>
      </c>
      <c r="C61" s="22"/>
    </row>
    <row r="62" spans="1:3" x14ac:dyDescent="0.25">
      <c r="A62" s="175"/>
      <c r="B62" s="13" t="s">
        <v>82</v>
      </c>
      <c r="C62" s="22"/>
    </row>
    <row r="63" spans="1:3" x14ac:dyDescent="0.25">
      <c r="A63" s="173" t="s">
        <v>1188</v>
      </c>
      <c r="B63" s="13" t="s">
        <v>81</v>
      </c>
      <c r="C63" s="23">
        <v>1</v>
      </c>
    </row>
    <row r="64" spans="1:3" x14ac:dyDescent="0.25">
      <c r="A64" s="175"/>
      <c r="B64" s="13" t="s">
        <v>82</v>
      </c>
      <c r="C64" s="22"/>
    </row>
    <row r="65" spans="1:3" x14ac:dyDescent="0.25">
      <c r="A65" s="196" t="s">
        <v>956</v>
      </c>
      <c r="B65" s="197"/>
      <c r="C65" s="30">
        <v>3</v>
      </c>
    </row>
    <row r="66" spans="1:3" x14ac:dyDescent="0.25">
      <c r="A66" s="6"/>
    </row>
  </sheetData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8" t="s">
        <v>1202</v>
      </c>
      <c r="B5" s="36" t="s">
        <v>1203</v>
      </c>
      <c r="C5" s="42">
        <v>2</v>
      </c>
      <c r="D5" s="17"/>
      <c r="E5" s="17"/>
      <c r="F5" s="22"/>
    </row>
    <row r="6" spans="1:6" x14ac:dyDescent="0.25">
      <c r="A6" s="190"/>
      <c r="B6" s="36" t="s">
        <v>1204</v>
      </c>
      <c r="C6" s="42">
        <v>4</v>
      </c>
      <c r="D6" s="17"/>
      <c r="E6" s="17"/>
      <c r="F6" s="22"/>
    </row>
    <row r="7" spans="1:6" x14ac:dyDescent="0.25">
      <c r="A7" s="35" t="s">
        <v>1205</v>
      </c>
      <c r="B7" s="36" t="s">
        <v>1206</v>
      </c>
      <c r="C7" s="17"/>
      <c r="D7" s="17"/>
      <c r="E7" s="17"/>
      <c r="F7" s="22"/>
    </row>
    <row r="8" spans="1:6" ht="22.5" x14ac:dyDescent="0.25">
      <c r="A8" s="188" t="s">
        <v>1207</v>
      </c>
      <c r="B8" s="36" t="s">
        <v>1208</v>
      </c>
      <c r="C8" s="17"/>
      <c r="D8" s="17"/>
      <c r="E8" s="17"/>
      <c r="F8" s="22"/>
    </row>
    <row r="9" spans="1:6" x14ac:dyDescent="0.25">
      <c r="A9" s="189"/>
      <c r="B9" s="36" t="s">
        <v>1209</v>
      </c>
      <c r="C9" s="17"/>
      <c r="D9" s="17"/>
      <c r="E9" s="17"/>
      <c r="F9" s="22"/>
    </row>
    <row r="10" spans="1:6" ht="22.5" x14ac:dyDescent="0.25">
      <c r="A10" s="190"/>
      <c r="B10" s="36" t="s">
        <v>1210</v>
      </c>
      <c r="C10" s="17"/>
      <c r="D10" s="17"/>
      <c r="E10" s="17"/>
      <c r="F10" s="22"/>
    </row>
    <row r="11" spans="1:6" ht="22.5" x14ac:dyDescent="0.25">
      <c r="A11" s="188" t="s">
        <v>1211</v>
      </c>
      <c r="B11" s="36" t="s">
        <v>1212</v>
      </c>
      <c r="C11" s="42">
        <v>1</v>
      </c>
      <c r="D11" s="17"/>
      <c r="E11" s="17"/>
      <c r="F11" s="22"/>
    </row>
    <row r="12" spans="1:6" x14ac:dyDescent="0.25">
      <c r="A12" s="189"/>
      <c r="B12" s="36" t="s">
        <v>1213</v>
      </c>
      <c r="C12" s="17"/>
      <c r="D12" s="17"/>
      <c r="E12" s="17"/>
      <c r="F12" s="22"/>
    </row>
    <row r="13" spans="1:6" ht="22.5" x14ac:dyDescent="0.25">
      <c r="A13" s="190"/>
      <c r="B13" s="36" t="s">
        <v>1214</v>
      </c>
      <c r="C13" s="42">
        <v>3</v>
      </c>
      <c r="D13" s="17"/>
      <c r="E13" s="17"/>
      <c r="F13" s="22"/>
    </row>
    <row r="14" spans="1:6" ht="22.5" x14ac:dyDescent="0.25">
      <c r="A14" s="35" t="s">
        <v>1215</v>
      </c>
      <c r="B14" s="36" t="s">
        <v>1216</v>
      </c>
      <c r="C14" s="42">
        <v>1</v>
      </c>
      <c r="D14" s="17"/>
      <c r="E14" s="17"/>
      <c r="F14" s="22"/>
    </row>
    <row r="15" spans="1:6" x14ac:dyDescent="0.25">
      <c r="A15" s="188" t="s">
        <v>1217</v>
      </c>
      <c r="B15" s="36" t="s">
        <v>1218</v>
      </c>
      <c r="C15" s="42">
        <v>205</v>
      </c>
      <c r="D15" s="42">
        <v>6</v>
      </c>
      <c r="E15" s="42">
        <v>3</v>
      </c>
      <c r="F15" s="22"/>
    </row>
    <row r="16" spans="1:6" x14ac:dyDescent="0.25">
      <c r="A16" s="189"/>
      <c r="B16" s="36" t="s">
        <v>1219</v>
      </c>
      <c r="C16" s="17"/>
      <c r="D16" s="17"/>
      <c r="E16" s="42">
        <v>1</v>
      </c>
      <c r="F16" s="22"/>
    </row>
    <row r="17" spans="1:6" x14ac:dyDescent="0.25">
      <c r="A17" s="189"/>
      <c r="B17" s="36" t="s">
        <v>1220</v>
      </c>
      <c r="C17" s="17"/>
      <c r="D17" s="17"/>
      <c r="E17" s="17"/>
      <c r="F17" s="22"/>
    </row>
    <row r="18" spans="1:6" x14ac:dyDescent="0.25">
      <c r="A18" s="189"/>
      <c r="B18" s="36" t="s">
        <v>1221</v>
      </c>
      <c r="C18" s="17"/>
      <c r="D18" s="17"/>
      <c r="E18" s="17"/>
      <c r="F18" s="22"/>
    </row>
    <row r="19" spans="1:6" ht="22.5" x14ac:dyDescent="0.25">
      <c r="A19" s="190"/>
      <c r="B19" s="36" t="s">
        <v>1222</v>
      </c>
      <c r="C19" s="17"/>
      <c r="D19" s="17"/>
      <c r="E19" s="17"/>
      <c r="F19" s="22"/>
    </row>
    <row r="20" spans="1:6" x14ac:dyDescent="0.25">
      <c r="A20" s="35" t="s">
        <v>1223</v>
      </c>
      <c r="B20" s="36" t="s">
        <v>1224</v>
      </c>
      <c r="C20" s="17"/>
      <c r="D20" s="42">
        <v>4</v>
      </c>
      <c r="E20" s="17"/>
      <c r="F20" s="22"/>
    </row>
    <row r="21" spans="1:6" x14ac:dyDescent="0.25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25">
      <c r="A22" s="186" t="s">
        <v>956</v>
      </c>
      <c r="B22" s="187"/>
      <c r="C22" s="43">
        <v>216</v>
      </c>
      <c r="D22" s="43">
        <v>10</v>
      </c>
      <c r="E22" s="43">
        <v>4</v>
      </c>
      <c r="F22" s="45"/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22"/>
    </row>
    <row r="26" spans="1:6" x14ac:dyDescent="0.25">
      <c r="A26" s="40" t="s">
        <v>114</v>
      </c>
      <c r="B26" s="16"/>
      <c r="C26" s="22"/>
    </row>
    <row r="27" spans="1:6" x14ac:dyDescent="0.25">
      <c r="A27" s="40" t="s">
        <v>1060</v>
      </c>
      <c r="B27" s="16"/>
      <c r="C27" s="22"/>
    </row>
    <row r="28" spans="1:6" x14ac:dyDescent="0.25">
      <c r="A28" s="186" t="s">
        <v>956</v>
      </c>
      <c r="B28" s="187"/>
      <c r="C28" s="45"/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3</v>
      </c>
    </row>
    <row r="33" spans="1:3" x14ac:dyDescent="0.25">
      <c r="A33" s="40" t="s">
        <v>1229</v>
      </c>
      <c r="B33" s="16"/>
      <c r="C33" s="37">
        <v>2</v>
      </c>
    </row>
    <row r="34" spans="1:3" x14ac:dyDescent="0.25">
      <c r="A34" s="40" t="s">
        <v>82</v>
      </c>
      <c r="B34" s="16"/>
      <c r="C34" s="37">
        <v>0</v>
      </c>
    </row>
    <row r="35" spans="1:3" x14ac:dyDescent="0.25">
      <c r="A35" s="186" t="s">
        <v>956</v>
      </c>
      <c r="B35" s="187"/>
      <c r="C35" s="43">
        <v>5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6</v>
      </c>
    </row>
    <row r="40" spans="1:3" x14ac:dyDescent="0.25">
      <c r="A40" s="40" t="s">
        <v>1232</v>
      </c>
      <c r="B40" s="16"/>
      <c r="C40" s="37">
        <v>6</v>
      </c>
    </row>
    <row r="41" spans="1:3" x14ac:dyDescent="0.25">
      <c r="A41" s="186" t="s">
        <v>956</v>
      </c>
      <c r="B41" s="187"/>
      <c r="C41" s="43">
        <v>12</v>
      </c>
    </row>
    <row r="42" spans="1:3" x14ac:dyDescent="0.25">
      <c r="A42" s="6"/>
    </row>
  </sheetData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6" t="s">
        <v>1235</v>
      </c>
      <c r="B5" s="13" t="s">
        <v>1236</v>
      </c>
      <c r="C5" s="14">
        <v>108</v>
      </c>
      <c r="D5" s="14">
        <v>101</v>
      </c>
      <c r="E5" s="15">
        <v>6.9306930693069299E-2</v>
      </c>
    </row>
    <row r="6" spans="1:5" x14ac:dyDescent="0.25">
      <c r="A6" s="177"/>
      <c r="B6" s="13" t="s">
        <v>1237</v>
      </c>
      <c r="C6" s="14">
        <v>25</v>
      </c>
      <c r="D6" s="14">
        <v>10</v>
      </c>
      <c r="E6" s="15">
        <v>1.5</v>
      </c>
    </row>
    <row r="7" spans="1:5" x14ac:dyDescent="0.25">
      <c r="A7" s="178"/>
      <c r="B7" s="13" t="s">
        <v>1238</v>
      </c>
      <c r="C7" s="14">
        <v>29</v>
      </c>
      <c r="D7" s="14">
        <v>45</v>
      </c>
      <c r="E7" s="15">
        <v>-0.35555555555555601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6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7"/>
      <c r="B12" s="13" t="s">
        <v>1242</v>
      </c>
      <c r="C12" s="14">
        <v>6</v>
      </c>
      <c r="D12" s="14">
        <v>13</v>
      </c>
      <c r="E12" s="15">
        <v>-0.53846153846153799</v>
      </c>
    </row>
    <row r="13" spans="1:5" x14ac:dyDescent="0.25">
      <c r="A13" s="177"/>
      <c r="B13" s="13" t="s">
        <v>1243</v>
      </c>
      <c r="C13" s="14">
        <v>36</v>
      </c>
      <c r="D13" s="14">
        <v>45</v>
      </c>
      <c r="E13" s="15">
        <v>-0.2</v>
      </c>
    </row>
    <row r="14" spans="1:5" x14ac:dyDescent="0.25">
      <c r="A14" s="177"/>
      <c r="B14" s="13" t="s">
        <v>1244</v>
      </c>
      <c r="C14" s="14">
        <v>20</v>
      </c>
      <c r="D14" s="14">
        <v>19</v>
      </c>
      <c r="E14" s="15">
        <v>5.2631578947368397E-2</v>
      </c>
    </row>
    <row r="15" spans="1:5" x14ac:dyDescent="0.25">
      <c r="A15" s="177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7"/>
      <c r="B16" s="13" t="s">
        <v>1246</v>
      </c>
      <c r="C16" s="14">
        <v>4</v>
      </c>
      <c r="D16" s="14">
        <v>0</v>
      </c>
      <c r="E16" s="15">
        <v>4</v>
      </c>
    </row>
    <row r="17" spans="1:5" x14ac:dyDescent="0.25">
      <c r="A17" s="177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7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8"/>
      <c r="B19" s="13" t="s">
        <v>1249</v>
      </c>
      <c r="C19" s="14">
        <v>4</v>
      </c>
      <c r="D19" s="14">
        <v>1</v>
      </c>
      <c r="E19" s="15">
        <v>3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6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7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7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8"/>
      <c r="B26" s="13" t="s">
        <v>1254</v>
      </c>
      <c r="C26" s="14">
        <v>0</v>
      </c>
      <c r="D26" s="14">
        <v>1</v>
      </c>
      <c r="E26" s="15">
        <v>-1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6" t="s">
        <v>1256</v>
      </c>
      <c r="B30" s="13" t="s">
        <v>1257</v>
      </c>
      <c r="C30" s="14">
        <v>3</v>
      </c>
      <c r="D30" s="14">
        <v>0</v>
      </c>
      <c r="E30" s="15">
        <v>3</v>
      </c>
    </row>
    <row r="31" spans="1:5" x14ac:dyDescent="0.25">
      <c r="A31" s="177"/>
      <c r="B31" s="13" t="s">
        <v>1258</v>
      </c>
      <c r="C31" s="14">
        <v>1</v>
      </c>
      <c r="D31" s="14">
        <v>0</v>
      </c>
      <c r="E31" s="15">
        <v>1</v>
      </c>
    </row>
    <row r="32" spans="1:5" x14ac:dyDescent="0.25">
      <c r="A32" s="178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7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6" t="s">
        <v>1262</v>
      </c>
      <c r="B5" s="13" t="s">
        <v>1263</v>
      </c>
      <c r="C5" s="14">
        <v>0</v>
      </c>
      <c r="D5" s="14">
        <v>1</v>
      </c>
      <c r="E5" s="15">
        <v>-1</v>
      </c>
    </row>
    <row r="6" spans="1:5" x14ac:dyDescent="0.25">
      <c r="A6" s="177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7"/>
      <c r="B7" s="13" t="s">
        <v>1265</v>
      </c>
      <c r="C7" s="14">
        <v>2</v>
      </c>
      <c r="D7" s="14">
        <v>2</v>
      </c>
      <c r="E7" s="15">
        <v>0</v>
      </c>
    </row>
    <row r="8" spans="1:5" x14ac:dyDescent="0.25">
      <c r="A8" s="177"/>
      <c r="B8" s="13" t="s">
        <v>1266</v>
      </c>
      <c r="C8" s="14">
        <v>16</v>
      </c>
      <c r="D8" s="14">
        <v>20</v>
      </c>
      <c r="E8" s="15">
        <v>-0.2</v>
      </c>
    </row>
    <row r="9" spans="1:5" x14ac:dyDescent="0.25">
      <c r="A9" s="177"/>
      <c r="B9" s="13" t="s">
        <v>1267</v>
      </c>
      <c r="C9" s="14">
        <v>1</v>
      </c>
      <c r="D9" s="14">
        <v>2</v>
      </c>
      <c r="E9" s="15">
        <v>-0.5</v>
      </c>
    </row>
    <row r="10" spans="1:5" x14ac:dyDescent="0.25">
      <c r="A10" s="177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7"/>
      <c r="B11" s="13" t="s">
        <v>1269</v>
      </c>
      <c r="C11" s="14">
        <v>10</v>
      </c>
      <c r="D11" s="14">
        <v>1</v>
      </c>
      <c r="E11" s="15">
        <v>9</v>
      </c>
    </row>
    <row r="12" spans="1:5" x14ac:dyDescent="0.25">
      <c r="A12" s="177"/>
      <c r="B12" s="13" t="s">
        <v>1270</v>
      </c>
      <c r="C12" s="14">
        <v>3</v>
      </c>
      <c r="D12" s="14">
        <v>0</v>
      </c>
      <c r="E12" s="15">
        <v>3</v>
      </c>
    </row>
    <row r="13" spans="1:5" x14ac:dyDescent="0.25">
      <c r="A13" s="177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25">
      <c r="A14" s="177"/>
      <c r="B14" s="13" t="s">
        <v>1272</v>
      </c>
      <c r="C14" s="14">
        <v>1</v>
      </c>
      <c r="D14" s="14">
        <v>1</v>
      </c>
      <c r="E14" s="15">
        <v>0</v>
      </c>
    </row>
    <row r="15" spans="1:5" x14ac:dyDescent="0.25">
      <c r="A15" s="177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8"/>
      <c r="B16" s="13" t="s">
        <v>111</v>
      </c>
      <c r="C16" s="14">
        <v>25</v>
      </c>
      <c r="D16" s="14">
        <v>20</v>
      </c>
      <c r="E16" s="15">
        <v>0.25</v>
      </c>
    </row>
    <row r="17" spans="1:1" x14ac:dyDescent="0.25">
      <c r="A17" s="6"/>
    </row>
  </sheetData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0</v>
      </c>
      <c r="D5" s="42">
        <v>1</v>
      </c>
      <c r="E5" s="49">
        <v>-1</v>
      </c>
    </row>
    <row r="6" spans="1:5" x14ac:dyDescent="0.25">
      <c r="A6" s="35" t="s">
        <v>1278</v>
      </c>
      <c r="B6" s="41" t="s">
        <v>1279</v>
      </c>
      <c r="C6" s="42">
        <v>22</v>
      </c>
      <c r="D6" s="42">
        <v>19</v>
      </c>
      <c r="E6" s="49">
        <v>0.157894736842105</v>
      </c>
    </row>
    <row r="7" spans="1:5" ht="22.5" x14ac:dyDescent="0.25">
      <c r="A7" s="35" t="s">
        <v>1280</v>
      </c>
      <c r="B7" s="41" t="s">
        <v>1281</v>
      </c>
      <c r="C7" s="42">
        <v>20</v>
      </c>
      <c r="D7" s="42">
        <v>15</v>
      </c>
      <c r="E7" s="49">
        <v>0.33333333333333298</v>
      </c>
    </row>
    <row r="8" spans="1:5" ht="22.5" x14ac:dyDescent="0.25">
      <c r="A8" s="35" t="s">
        <v>1282</v>
      </c>
      <c r="B8" s="41" t="s">
        <v>1283</v>
      </c>
      <c r="C8" s="42">
        <v>0</v>
      </c>
      <c r="D8" s="42">
        <v>1</v>
      </c>
      <c r="E8" s="49">
        <v>-1</v>
      </c>
    </row>
    <row r="9" spans="1:5" ht="22.5" x14ac:dyDescent="0.25">
      <c r="A9" s="35" t="s">
        <v>1284</v>
      </c>
      <c r="B9" s="41" t="s">
        <v>1285</v>
      </c>
      <c r="C9" s="42">
        <v>0</v>
      </c>
      <c r="D9" s="17"/>
      <c r="E9" s="49">
        <v>0</v>
      </c>
    </row>
    <row r="10" spans="1:5" ht="22.5" x14ac:dyDescent="0.25">
      <c r="A10" s="35" t="s">
        <v>1286</v>
      </c>
      <c r="B10" s="41" t="s">
        <v>1287</v>
      </c>
      <c r="C10" s="42">
        <v>0</v>
      </c>
      <c r="D10" s="42">
        <v>1</v>
      </c>
      <c r="E10" s="49">
        <v>-1</v>
      </c>
    </row>
    <row r="11" spans="1:5" ht="22.5" x14ac:dyDescent="0.25">
      <c r="A11" s="35" t="s">
        <v>1288</v>
      </c>
      <c r="B11" s="16"/>
      <c r="C11" s="42">
        <v>12</v>
      </c>
      <c r="D11" s="42">
        <v>12</v>
      </c>
      <c r="E11" s="49">
        <v>0</v>
      </c>
    </row>
    <row r="12" spans="1:5" x14ac:dyDescent="0.25">
      <c r="A12" s="35" t="s">
        <v>1289</v>
      </c>
      <c r="B12" s="16"/>
      <c r="C12" s="42">
        <v>69</v>
      </c>
      <c r="D12" s="42">
        <v>20</v>
      </c>
      <c r="E12" s="49">
        <v>2.4500000000000002</v>
      </c>
    </row>
    <row r="13" spans="1:5" x14ac:dyDescent="0.25">
      <c r="A13" s="188" t="s">
        <v>1290</v>
      </c>
      <c r="B13" s="41" t="s">
        <v>1291</v>
      </c>
      <c r="C13" s="42">
        <v>2</v>
      </c>
      <c r="D13" s="42">
        <v>1</v>
      </c>
      <c r="E13" s="49">
        <v>1</v>
      </c>
    </row>
    <row r="14" spans="1:5" x14ac:dyDescent="0.25">
      <c r="A14" s="190"/>
      <c r="B14" s="41" t="s">
        <v>1292</v>
      </c>
      <c r="C14" s="42">
        <v>4</v>
      </c>
      <c r="D14" s="42">
        <v>5</v>
      </c>
      <c r="E14" s="49">
        <v>-0.2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1" t="s">
        <v>1294</v>
      </c>
      <c r="B17" s="41" t="s">
        <v>1295</v>
      </c>
      <c r="C17" s="17"/>
      <c r="D17" s="17"/>
      <c r="E17" s="22"/>
    </row>
    <row r="18" spans="1:5" x14ac:dyDescent="0.25">
      <c r="A18" s="192"/>
      <c r="B18" s="41" t="s">
        <v>1296</v>
      </c>
      <c r="C18" s="42">
        <v>74</v>
      </c>
      <c r="D18" s="42">
        <v>231</v>
      </c>
      <c r="E18" s="37">
        <v>8</v>
      </c>
    </row>
    <row r="19" spans="1:5" x14ac:dyDescent="0.25">
      <c r="A19" s="192"/>
      <c r="B19" s="41" t="s">
        <v>1297</v>
      </c>
      <c r="C19" s="17"/>
      <c r="D19" s="17"/>
      <c r="E19" s="22"/>
    </row>
    <row r="20" spans="1:5" x14ac:dyDescent="0.25">
      <c r="A20" s="192"/>
      <c r="B20" s="41" t="s">
        <v>1298</v>
      </c>
      <c r="C20" s="17"/>
      <c r="D20" s="17"/>
      <c r="E20" s="22"/>
    </row>
    <row r="21" spans="1:5" x14ac:dyDescent="0.25">
      <c r="A21" s="192"/>
      <c r="B21" s="41" t="s">
        <v>1299</v>
      </c>
      <c r="C21" s="17"/>
      <c r="D21" s="17"/>
      <c r="E21" s="22"/>
    </row>
    <row r="22" spans="1:5" x14ac:dyDescent="0.25">
      <c r="A22" s="192"/>
      <c r="B22" s="41" t="s">
        <v>980</v>
      </c>
      <c r="C22" s="42">
        <v>132</v>
      </c>
      <c r="D22" s="42">
        <v>155</v>
      </c>
      <c r="E22" s="37">
        <v>0</v>
      </c>
    </row>
    <row r="23" spans="1:5" x14ac:dyDescent="0.25">
      <c r="A23" s="192"/>
      <c r="B23" s="41" t="s">
        <v>1300</v>
      </c>
      <c r="C23" s="17"/>
      <c r="D23" s="17"/>
      <c r="E23" s="22"/>
    </row>
    <row r="24" spans="1:5" x14ac:dyDescent="0.25">
      <c r="A24" s="192"/>
      <c r="B24" s="41" t="s">
        <v>1301</v>
      </c>
      <c r="C24" s="17"/>
      <c r="D24" s="17"/>
      <c r="E24" s="22"/>
    </row>
    <row r="25" spans="1:5" x14ac:dyDescent="0.25">
      <c r="A25" s="192"/>
      <c r="B25" s="41" t="s">
        <v>1302</v>
      </c>
      <c r="C25" s="42">
        <v>2</v>
      </c>
      <c r="D25" s="42">
        <v>3</v>
      </c>
      <c r="E25" s="37">
        <v>0</v>
      </c>
    </row>
    <row r="26" spans="1:5" x14ac:dyDescent="0.25">
      <c r="A26" s="192"/>
      <c r="B26" s="41" t="s">
        <v>1303</v>
      </c>
      <c r="C26" s="42">
        <v>59</v>
      </c>
      <c r="D26" s="42">
        <v>370</v>
      </c>
      <c r="E26" s="37">
        <v>0</v>
      </c>
    </row>
    <row r="27" spans="1:5" x14ac:dyDescent="0.25">
      <c r="A27" s="192"/>
      <c r="B27" s="41" t="s">
        <v>1304</v>
      </c>
      <c r="C27" s="42">
        <v>5</v>
      </c>
      <c r="D27" s="42">
        <v>8</v>
      </c>
      <c r="E27" s="37">
        <v>0</v>
      </c>
    </row>
    <row r="28" spans="1:5" x14ac:dyDescent="0.25">
      <c r="A28" s="192"/>
      <c r="B28" s="41" t="s">
        <v>1305</v>
      </c>
      <c r="C28" s="42">
        <v>159</v>
      </c>
      <c r="D28" s="42">
        <v>167</v>
      </c>
      <c r="E28" s="37">
        <v>163</v>
      </c>
    </row>
    <row r="29" spans="1:5" x14ac:dyDescent="0.25">
      <c r="A29" s="192"/>
      <c r="B29" s="41" t="s">
        <v>1306</v>
      </c>
      <c r="C29" s="42">
        <v>34</v>
      </c>
      <c r="D29" s="42">
        <v>64</v>
      </c>
      <c r="E29" s="37">
        <v>28</v>
      </c>
    </row>
    <row r="30" spans="1:5" x14ac:dyDescent="0.25">
      <c r="A30" s="193"/>
      <c r="B30" s="41" t="s">
        <v>1307</v>
      </c>
      <c r="C30" s="17"/>
      <c r="D30" s="17"/>
      <c r="E30" s="22"/>
    </row>
    <row r="31" spans="1:5" x14ac:dyDescent="0.25">
      <c r="A31" s="6"/>
    </row>
  </sheetData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A3"/>
  <sheetViews>
    <sheetView showGridLines="0" workbookViewId="0"/>
  </sheetViews>
  <sheetFormatPr baseColWidth="10" defaultColWidth="9.140625" defaultRowHeight="15" x14ac:dyDescent="0.25"/>
  <cols>
    <col min="1" max="1" width="95.28515625" customWidth="1"/>
    <col min="2" max="2" width="73.7109375" customWidth="1"/>
  </cols>
  <sheetData>
    <row r="2" spans="1:1" x14ac:dyDescent="0.25">
      <c r="A2" s="3"/>
    </row>
    <row r="3" spans="1:1" x14ac:dyDescent="0.25">
      <c r="A3" s="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06E2-100B-4E2F-ABD3-DA979680AAE2}">
  <dimension ref="A1:CO66"/>
  <sheetViews>
    <sheetView showGridLines="0" topLeftCell="BO1" workbookViewId="0">
      <selection activeCell="BU11" sqref="BU11"/>
    </sheetView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4" t="s">
        <v>1430</v>
      </c>
      <c r="D1" s="204"/>
      <c r="E1" s="204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8"/>
      <c r="AA2" s="198"/>
      <c r="AB2" s="198"/>
      <c r="AC2" s="198"/>
      <c r="AH2" s="198"/>
      <c r="AI2" s="198"/>
      <c r="AJ2" s="198"/>
      <c r="AK2" s="198"/>
      <c r="AV2" s="205"/>
      <c r="AW2" s="205"/>
      <c r="AX2" s="205"/>
      <c r="AY2" s="205"/>
      <c r="AZ2" s="205"/>
      <c r="BA2" s="205"/>
      <c r="BK2" s="205" t="s">
        <v>1431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198" t="s">
        <v>1432</v>
      </c>
      <c r="AA3" s="198"/>
      <c r="AB3" s="198"/>
      <c r="AC3" s="198"/>
      <c r="AH3" s="198" t="s">
        <v>1433</v>
      </c>
      <c r="AI3" s="198"/>
      <c r="AJ3" s="198"/>
      <c r="AK3" s="198"/>
      <c r="AV3" s="205" t="s">
        <v>1059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198" t="s">
        <v>13</v>
      </c>
      <c r="D4" s="198"/>
      <c r="E4" s="198"/>
      <c r="I4" s="198" t="s">
        <v>40</v>
      </c>
      <c r="J4" s="198"/>
      <c r="K4" s="198"/>
      <c r="L4" s="198"/>
      <c r="M4" s="198"/>
      <c r="Q4" s="198" t="s">
        <v>1434</v>
      </c>
      <c r="R4" s="198"/>
      <c r="S4" s="198"/>
      <c r="T4" s="198"/>
      <c r="U4" s="198"/>
      <c r="V4" s="198"/>
      <c r="AP4" s="198" t="s">
        <v>1435</v>
      </c>
      <c r="AQ4" s="198"/>
      <c r="AR4" s="198"/>
      <c r="BE4" s="198" t="s">
        <v>1059</v>
      </c>
      <c r="BF4" s="198"/>
      <c r="BG4" s="198"/>
      <c r="BK4" s="199" t="s">
        <v>1436</v>
      </c>
      <c r="BL4" s="200" t="s">
        <v>1437</v>
      </c>
      <c r="BM4" s="200" t="s">
        <v>1438</v>
      </c>
      <c r="BN4" s="200" t="s">
        <v>174</v>
      </c>
      <c r="BO4" s="200" t="s">
        <v>1439</v>
      </c>
      <c r="BP4" s="200" t="s">
        <v>1440</v>
      </c>
      <c r="BQ4" s="200" t="s">
        <v>1441</v>
      </c>
      <c r="BR4" s="200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8" t="s">
        <v>1444</v>
      </c>
      <c r="CG4" s="198"/>
      <c r="CL4" s="198" t="s">
        <v>48</v>
      </c>
      <c r="CM4" s="198"/>
      <c r="CN4" s="198"/>
      <c r="CO4" s="198"/>
    </row>
    <row r="5" spans="1:93" s="104" customFormat="1" ht="14.25" customHeight="1" x14ac:dyDescent="0.25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199" t="s">
        <v>1447</v>
      </c>
      <c r="AW5" s="200" t="s">
        <v>1448</v>
      </c>
      <c r="AX5" s="200" t="s">
        <v>1449</v>
      </c>
      <c r="AY5" s="200" t="s">
        <v>109</v>
      </c>
      <c r="AZ5" s="200" t="s">
        <v>110</v>
      </c>
      <c r="BA5" s="201" t="s">
        <v>111</v>
      </c>
      <c r="BK5" s="199"/>
      <c r="BL5" s="200"/>
      <c r="BM5" s="200"/>
      <c r="BN5" s="200"/>
      <c r="BO5" s="200"/>
      <c r="BP5" s="200"/>
      <c r="BQ5" s="200"/>
      <c r="BR5" s="200"/>
      <c r="BS5" s="201"/>
      <c r="BT5" s="201"/>
      <c r="BU5" s="201"/>
      <c r="BV5" s="202"/>
    </row>
    <row r="6" spans="1:93" s="104" customFormat="1" ht="14.25" customHeight="1" x14ac:dyDescent="0.25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199"/>
      <c r="AW6" s="200"/>
      <c r="AX6" s="200"/>
      <c r="AY6" s="200"/>
      <c r="AZ6" s="200"/>
      <c r="BA6" s="201"/>
      <c r="BE6" s="113" t="s">
        <v>113</v>
      </c>
      <c r="BF6" s="112" t="s">
        <v>114</v>
      </c>
      <c r="BG6" s="114" t="s">
        <v>1463</v>
      </c>
      <c r="BK6" s="199"/>
      <c r="BL6" s="200"/>
      <c r="BM6" s="200"/>
      <c r="BN6" s="200"/>
      <c r="BO6" s="200"/>
      <c r="BP6" s="200"/>
      <c r="BQ6" s="200"/>
      <c r="BR6" s="200"/>
      <c r="BS6" s="201"/>
      <c r="BT6" s="201"/>
      <c r="BU6" s="201"/>
      <c r="BV6" s="202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3584</v>
      </c>
      <c r="D7" s="121">
        <f>SUM(DatosGenerales!C15:C19)</f>
        <v>522</v>
      </c>
      <c r="E7" s="120">
        <f>SUM(DatosGenerales!C12:C14)</f>
        <v>2811</v>
      </c>
      <c r="I7" s="122">
        <f>DatosGenerales!C31</f>
        <v>393</v>
      </c>
      <c r="J7" s="121">
        <f>DatosGenerales!C32</f>
        <v>48</v>
      </c>
      <c r="K7" s="120">
        <f>SUM(DatosGenerales!C33:C34)</f>
        <v>16</v>
      </c>
      <c r="L7" s="121">
        <f>DatosGenerales!C36</f>
        <v>279</v>
      </c>
      <c r="M7" s="120">
        <f>DatosGenerales!C95</f>
        <v>214</v>
      </c>
      <c r="N7" s="123">
        <f>L7-M7</f>
        <v>65</v>
      </c>
      <c r="O7" s="123"/>
      <c r="Q7" s="122">
        <f>DatosGenerales!C36</f>
        <v>279</v>
      </c>
      <c r="R7" s="121">
        <f>DatosGenerales!C49</f>
        <v>258</v>
      </c>
      <c r="S7" s="121">
        <f>DatosGenerales!C50</f>
        <v>16</v>
      </c>
      <c r="T7" s="121">
        <f>DatosGenerales!C62</f>
        <v>5</v>
      </c>
      <c r="U7" s="121">
        <f>DatosGenerales!C78</f>
        <v>2</v>
      </c>
      <c r="V7" s="124">
        <f>SUM(Q7:U7)</f>
        <v>560</v>
      </c>
      <c r="Z7" s="122">
        <f>SUM(DatosGenerales!C106,DatosGenerales!C107,DatosGenerales!C109)</f>
        <v>223</v>
      </c>
      <c r="AA7" s="121">
        <f>SUM(DatosGenerales!C108,DatosGenerales!C110)</f>
        <v>99</v>
      </c>
      <c r="AB7" s="121">
        <f>DatosGenerales!C106</f>
        <v>119</v>
      </c>
      <c r="AC7" s="124">
        <f>DatosGenerales!C107</f>
        <v>92</v>
      </c>
      <c r="AH7" s="122">
        <f>SUM(DatosGenerales!C115,DatosGenerales!C116,DatosGenerales!C118)</f>
        <v>11</v>
      </c>
      <c r="AI7" s="121">
        <f>SUM(DatosGenerales!C117,DatosGenerales!C119)</f>
        <v>8</v>
      </c>
      <c r="AJ7" s="121">
        <f>DatosGenerales!C115</f>
        <v>7</v>
      </c>
      <c r="AK7" s="124">
        <f>DatosGenerales!C116</f>
        <v>4</v>
      </c>
      <c r="AP7" s="122">
        <f>SUM(DatosGenerales!C135:C136)</f>
        <v>31</v>
      </c>
      <c r="AQ7" s="121">
        <f>SUM(DatosGenerales!C137:C138)</f>
        <v>5</v>
      </c>
      <c r="AR7" s="124">
        <f>SUM(DatosGenerales!C139:C140)</f>
        <v>5</v>
      </c>
      <c r="AV7" s="122">
        <f>DatosGenerales!C145</f>
        <v>4</v>
      </c>
      <c r="AW7" s="121">
        <f>DatosGenerales!C146</f>
        <v>10</v>
      </c>
      <c r="AX7" s="121">
        <f>DatosGenerales!C147</f>
        <v>2</v>
      </c>
      <c r="AY7" s="121">
        <f>DatosGenerales!C148</f>
        <v>1</v>
      </c>
      <c r="AZ7" s="121">
        <f>DatosGenerales!C149</f>
        <v>14</v>
      </c>
      <c r="BA7" s="124">
        <f>DatosGenerales!C150</f>
        <v>4</v>
      </c>
      <c r="BE7" s="122">
        <f>DatosGenerales!C151</f>
        <v>17</v>
      </c>
      <c r="BF7" s="121">
        <f>DatosGenerales!C152</f>
        <v>21</v>
      </c>
      <c r="BG7" s="124">
        <f>DatosGenerales!C154</f>
        <v>3</v>
      </c>
      <c r="BK7" s="122">
        <f>SUM(DatosGenerales!C297:C311)</f>
        <v>253</v>
      </c>
      <c r="BL7" s="121">
        <f>SUM(DatosGenerales!C294:C296)</f>
        <v>2</v>
      </c>
      <c r="BM7" s="121">
        <f>SUM(DatosGenerales!C312:C344)</f>
        <v>81</v>
      </c>
      <c r="BN7" s="121">
        <f>SUM(DatosGenerales!C289)</f>
        <v>2</v>
      </c>
      <c r="BO7" s="121">
        <f>SUM(DatosGenerales!C356:C364)</f>
        <v>16</v>
      </c>
      <c r="BP7" s="121">
        <f>SUM(DatosGenerales!C286:C288)</f>
        <v>0</v>
      </c>
      <c r="BQ7" s="121">
        <f>SUM(DatosGenerales!C345:C355)</f>
        <v>3</v>
      </c>
      <c r="BR7" s="121">
        <f>SUM(DatosGenerales!C290:C292)</f>
        <v>11</v>
      </c>
      <c r="BS7" s="124">
        <f>SUM(DatosGenerales!C283:C285)</f>
        <v>60</v>
      </c>
      <c r="BT7" s="124">
        <f>SUM(DatosGenerales!C293)</f>
        <v>0</v>
      </c>
      <c r="BU7" s="124">
        <f>SUM(DatosGenerales!C365:C377)</f>
        <v>41</v>
      </c>
      <c r="BY7" s="122">
        <f>DatosGenerales!C246</f>
        <v>4</v>
      </c>
      <c r="BZ7" s="121">
        <f>DatosGenerales!C247</f>
        <v>113</v>
      </c>
      <c r="CA7" s="124">
        <f>DatosGenerales!C248</f>
        <v>60</v>
      </c>
      <c r="CF7" s="122">
        <f>DatosDiscapacidad!C5</f>
        <v>0</v>
      </c>
      <c r="CG7" s="124">
        <f>DatosDiscapacidad!C11</f>
        <v>12</v>
      </c>
      <c r="CM7" s="122">
        <f>DatosGenerales!C40</f>
        <v>635</v>
      </c>
      <c r="CN7" s="124">
        <f>DatosGenerales!C41</f>
        <v>195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60</v>
      </c>
      <c r="BL53" s="132">
        <f>SUM(DatosGenerales!C311,DatosGenerales!C300,DatosGenerales!C309)</f>
        <v>72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3</v>
      </c>
      <c r="BL66" s="132">
        <f>SUM(DatosGenerales!C299:C300)</f>
        <v>77</v>
      </c>
      <c r="BM66" s="132">
        <f>SUM(DatosGenerales!C308:C309)</f>
        <v>52</v>
      </c>
      <c r="BN66" s="132"/>
      <c r="BO66" s="119"/>
      <c r="BP66" s="119"/>
      <c r="BQ66" s="119"/>
      <c r="BR66" s="119"/>
      <c r="BS66" s="119"/>
    </row>
  </sheetData>
  <sheetProtection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94AB-48D6-444F-A0EC-DAA94B452A9B}">
  <dimension ref="A1:BI25"/>
  <sheetViews>
    <sheetView showGridLines="0" showRowColHeaders="0" workbookViewId="0">
      <selection activeCell="G32" sqref="G32"/>
    </sheetView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6DA9-33BE-4D00-82F0-9A1EE4646FFA}">
  <dimension ref="A1:AX17"/>
  <sheetViews>
    <sheetView showGridLines="0" zoomScale="120" zoomScaleNormal="120" workbookViewId="0">
      <selection activeCell="H19" sqref="H19"/>
    </sheetView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10" t="s">
        <v>1492</v>
      </c>
      <c r="D1" s="210"/>
      <c r="E1" s="210"/>
      <c r="F1" s="210"/>
      <c r="G1" s="210"/>
      <c r="H1" s="210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8" t="s">
        <v>1003</v>
      </c>
      <c r="D4" s="198"/>
      <c r="E4" s="198"/>
      <c r="F4" s="198"/>
      <c r="G4" s="198"/>
      <c r="H4" s="198"/>
      <c r="I4" s="100"/>
      <c r="L4" s="198" t="s">
        <v>1227</v>
      </c>
      <c r="M4" s="198"/>
      <c r="N4" s="198"/>
      <c r="O4" s="198"/>
      <c r="P4" s="198"/>
      <c r="T4" s="198" t="s">
        <v>978</v>
      </c>
      <c r="U4" s="198"/>
      <c r="V4" s="198"/>
      <c r="W4" s="198"/>
      <c r="X4" s="198"/>
      <c r="Y4" s="198"/>
      <c r="Z4" s="198"/>
      <c r="AA4" s="198"/>
      <c r="AE4" s="198" t="s">
        <v>1493</v>
      </c>
      <c r="AF4" s="198"/>
      <c r="AG4" s="198"/>
      <c r="AH4" s="198"/>
      <c r="AI4" s="198"/>
      <c r="AJ4" s="198"/>
      <c r="AK4" s="198"/>
      <c r="AL4" s="198"/>
      <c r="AP4" s="198" t="s">
        <v>1356</v>
      </c>
      <c r="AQ4" s="198"/>
      <c r="AR4" s="198"/>
      <c r="AS4" s="198"/>
      <c r="AT4" s="198"/>
      <c r="AU4" s="198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2"/>
      <c r="AN6" s="102"/>
    </row>
    <row r="7" spans="1:50" s="104" customFormat="1" ht="20.85" customHeight="1" x14ac:dyDescent="0.25">
      <c r="C7" s="209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6"/>
      <c r="M7" s="207"/>
      <c r="N7" s="207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20</v>
      </c>
    </row>
    <row r="8" spans="1:50" s="119" customFormat="1" ht="14.85" customHeight="1" x14ac:dyDescent="0.25">
      <c r="C8" s="209"/>
      <c r="D8" s="121">
        <f>DatosMenores!C56</f>
        <v>121</v>
      </c>
      <c r="E8" s="121">
        <f>DatosMenores!C57</f>
        <v>33</v>
      </c>
      <c r="F8" s="121">
        <f>DatosMenores!C58</f>
        <v>14</v>
      </c>
      <c r="G8" s="121">
        <f>DatosMenores!C59</f>
        <v>31</v>
      </c>
      <c r="H8" s="120">
        <f>DatosMenores!C60</f>
        <v>7</v>
      </c>
      <c r="I8" s="100"/>
      <c r="L8" s="120">
        <f>DatosMenores!C48</f>
        <v>2</v>
      </c>
      <c r="M8" s="121">
        <f>DatosMenores!C49</f>
        <v>11</v>
      </c>
      <c r="N8" s="121">
        <f>DatosMenores!C50</f>
        <v>25</v>
      </c>
      <c r="O8" s="121">
        <f>DatosMenores!C51</f>
        <v>0</v>
      </c>
      <c r="P8" s="120">
        <f>DatosMenores!C52</f>
        <v>0</v>
      </c>
      <c r="S8" s="120">
        <f>DatosMenores!C28</f>
        <v>39</v>
      </c>
      <c r="T8" s="121">
        <f>SUM(DatosMenores!C29:C32)</f>
        <v>3</v>
      </c>
      <c r="U8" s="121">
        <f>DatosMenores!C33</f>
        <v>0</v>
      </c>
      <c r="V8" s="121">
        <f>DatosMenores!C34</f>
        <v>10</v>
      </c>
      <c r="W8" s="121">
        <f>DatosMenores!C35</f>
        <v>15</v>
      </c>
      <c r="X8" s="121">
        <f>DatosMenores!C36</f>
        <v>0</v>
      </c>
      <c r="Y8" s="121">
        <f>DatosMenores!C38</f>
        <v>3</v>
      </c>
      <c r="Z8" s="121">
        <f>DatosMenores!C37</f>
        <v>7</v>
      </c>
      <c r="AA8" s="120">
        <f>DatosMenores!C39</f>
        <v>4</v>
      </c>
      <c r="AC8" s="102"/>
      <c r="AE8" s="122">
        <f>DatosMenores!C5</f>
        <v>0</v>
      </c>
      <c r="AF8" s="121">
        <f>DatosMenores!C6</f>
        <v>9</v>
      </c>
      <c r="AG8" s="121">
        <f>DatosMenores!C7</f>
        <v>4</v>
      </c>
      <c r="AH8" s="121">
        <f>DatosMenores!C8</f>
        <v>0</v>
      </c>
      <c r="AI8" s="121">
        <f>DatosMenores!C9</f>
        <v>3</v>
      </c>
      <c r="AJ8" s="120">
        <f>DatosMenores!C10</f>
        <v>2</v>
      </c>
      <c r="AK8" s="121">
        <f>DatosMenores!C11</f>
        <v>13</v>
      </c>
      <c r="AL8" s="121">
        <f>DatosMenores!C12</f>
        <v>5</v>
      </c>
      <c r="AM8" s="120">
        <f>DatosMenores!C13</f>
        <v>0</v>
      </c>
      <c r="AN8" s="102"/>
      <c r="AP8" s="122">
        <f>DatosMenores!C69</f>
        <v>20</v>
      </c>
      <c r="AQ8" s="122">
        <f>DatosMenores!C70</f>
        <v>6</v>
      </c>
      <c r="AR8" s="121">
        <f>DatosMenores!C71</f>
        <v>36</v>
      </c>
      <c r="AS8" s="121">
        <f>DatosMenores!C74</f>
        <v>0</v>
      </c>
      <c r="AT8" s="121">
        <f>DatosMenores!C75</f>
        <v>5</v>
      </c>
      <c r="AU8" s="120">
        <f>DatosMenores!C76</f>
        <v>0</v>
      </c>
      <c r="AW8" s="140" t="s">
        <v>1358</v>
      </c>
      <c r="AX8" s="141">
        <f>DatosMenores!C70</f>
        <v>6</v>
      </c>
    </row>
    <row r="9" spans="1:50" ht="14.85" customHeight="1" x14ac:dyDescent="0.25">
      <c r="B9" s="125"/>
      <c r="C9" s="209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36</v>
      </c>
    </row>
    <row r="10" spans="1:50" ht="29.85" customHeight="1" x14ac:dyDescent="0.25">
      <c r="C10" s="209"/>
      <c r="D10" s="120">
        <f>DatosMenores!C61</f>
        <v>44</v>
      </c>
      <c r="E10" s="121">
        <f>DatosMenores!C62</f>
        <v>0</v>
      </c>
      <c r="F10" s="124">
        <f>DatosMenores!C63</f>
        <v>0</v>
      </c>
      <c r="G10" s="124">
        <f>DatosMenores!C64</f>
        <v>33</v>
      </c>
      <c r="H10" s="124">
        <f>DatosMenores!C65</f>
        <v>14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5</v>
      </c>
      <c r="AH11" s="121">
        <f>DatosMenores!C17</f>
        <v>6</v>
      </c>
      <c r="AI11" s="121">
        <f>DatosMenores!C18</f>
        <v>0</v>
      </c>
      <c r="AJ11" s="121">
        <f>DatosMenores!C20</f>
        <v>4</v>
      </c>
      <c r="AK11" s="121">
        <f>DatosMenores!C21</f>
        <v>0</v>
      </c>
      <c r="AL11" s="120">
        <f>DatosMenores!C19</f>
        <v>22</v>
      </c>
      <c r="AP11" s="122">
        <f>DatosMenores!C78</f>
        <v>0</v>
      </c>
      <c r="AQ11" s="121">
        <f>DatosMenores!C77</f>
        <v>4</v>
      </c>
      <c r="AR11" s="121">
        <f>DatosMenores!C79</f>
        <v>0</v>
      </c>
      <c r="AS11" s="122">
        <f>DatosMenores!C72</f>
        <v>0</v>
      </c>
      <c r="AT11" s="120">
        <f>DatosMenores!C73</f>
        <v>14</v>
      </c>
      <c r="AW11" s="140" t="s">
        <v>1500</v>
      </c>
      <c r="AX11" s="141">
        <f>DatosMenores!C73</f>
        <v>14</v>
      </c>
    </row>
    <row r="12" spans="1:50" ht="12.75" customHeight="1" x14ac:dyDescent="0.25">
      <c r="AW12" s="140" t="s">
        <v>1360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5</v>
      </c>
    </row>
    <row r="14" spans="1:50" ht="12.75" customHeight="1" x14ac:dyDescent="0.25">
      <c r="AW14" s="140" t="s">
        <v>1361</v>
      </c>
      <c r="AX14" s="141">
        <f>DatosMenores!C76</f>
        <v>0</v>
      </c>
    </row>
    <row r="15" spans="1:50" ht="12.75" customHeight="1" x14ac:dyDescent="0.25">
      <c r="AW15" s="140" t="s">
        <v>1362</v>
      </c>
      <c r="AX15" s="141">
        <f>DatosMenores!C77</f>
        <v>4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1363</v>
      </c>
      <c r="AX17" s="141">
        <f>DatosMenores!C79</f>
        <v>0</v>
      </c>
    </row>
  </sheetData>
  <sheetProtection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C3D4-FFEB-4956-A11E-1AA0A4886640}">
  <dimension ref="A1:AF25"/>
  <sheetViews>
    <sheetView showGridLines="0" showRowColHeaders="0" workbookViewId="0">
      <selection activeCell="Z28" sqref="Z28"/>
    </sheetView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1" t="s">
        <v>1501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1</v>
      </c>
      <c r="F4" s="154" t="s">
        <v>1508</v>
      </c>
      <c r="G4" s="156">
        <f>DatosViolenciaDoméstica!E67</f>
        <v>6</v>
      </c>
      <c r="H4" s="157"/>
    </row>
    <row r="5" spans="1:30" x14ac:dyDescent="0.2">
      <c r="C5" s="154" t="s">
        <v>13</v>
      </c>
      <c r="D5" s="155">
        <f>DatosViolenciaDoméstica!C6</f>
        <v>47</v>
      </c>
      <c r="F5" s="154" t="s">
        <v>1509</v>
      </c>
      <c r="G5" s="158">
        <f>DatosViolenciaDoméstica!F67</f>
        <v>5</v>
      </c>
      <c r="H5" s="157"/>
    </row>
    <row r="6" spans="1:30" x14ac:dyDescent="0.2">
      <c r="C6" s="154" t="s">
        <v>1510</v>
      </c>
      <c r="D6" s="155">
        <f>DatosViolenciaDoméstica!C7</f>
        <v>6</v>
      </c>
    </row>
    <row r="7" spans="1:30" x14ac:dyDescent="0.2">
      <c r="C7" s="154" t="s">
        <v>60</v>
      </c>
      <c r="D7" s="155">
        <f>DatosViolenciaDoméstica!C8</f>
        <v>0</v>
      </c>
    </row>
    <row r="8" spans="1:30" x14ac:dyDescent="0.2">
      <c r="C8" s="154" t="s">
        <v>1511</v>
      </c>
      <c r="D8" s="155">
        <f>DatosViolenciaDoméstica!C9</f>
        <v>0</v>
      </c>
    </row>
    <row r="9" spans="1:30" x14ac:dyDescent="0.2">
      <c r="C9" s="154" t="s">
        <v>1512</v>
      </c>
      <c r="D9" s="159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topLeftCell="A263" workbookViewId="0">
      <selection activeCell="A280" sqref="A280:E376"/>
    </sheetView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6" t="s">
        <v>18</v>
      </c>
      <c r="B7" s="13" t="s">
        <v>19</v>
      </c>
      <c r="C7" s="14">
        <v>1480</v>
      </c>
      <c r="D7" s="14">
        <v>1185</v>
      </c>
      <c r="E7" s="15">
        <v>0.24894514767932499</v>
      </c>
    </row>
    <row r="8" spans="1:5" x14ac:dyDescent="0.25">
      <c r="A8" s="177"/>
      <c r="B8" s="13" t="s">
        <v>20</v>
      </c>
      <c r="C8" s="14">
        <v>3584</v>
      </c>
      <c r="D8" s="14">
        <v>3541</v>
      </c>
      <c r="E8" s="15">
        <v>1.21434622987857E-2</v>
      </c>
    </row>
    <row r="9" spans="1:5" x14ac:dyDescent="0.25">
      <c r="A9" s="177"/>
      <c r="B9" s="13" t="s">
        <v>21</v>
      </c>
      <c r="C9" s="14">
        <v>3038</v>
      </c>
      <c r="D9" s="14">
        <v>3078</v>
      </c>
      <c r="E9" s="15">
        <v>-1.29954515919428E-2</v>
      </c>
    </row>
    <row r="10" spans="1:5" x14ac:dyDescent="0.25">
      <c r="A10" s="177"/>
      <c r="B10" s="13" t="s">
        <v>22</v>
      </c>
      <c r="C10" s="14">
        <v>93</v>
      </c>
      <c r="D10" s="14">
        <v>66</v>
      </c>
      <c r="E10" s="15">
        <v>0.40909090909090901</v>
      </c>
    </row>
    <row r="11" spans="1:5" x14ac:dyDescent="0.25">
      <c r="A11" s="178"/>
      <c r="B11" s="13" t="s">
        <v>23</v>
      </c>
      <c r="C11" s="14">
        <v>1706</v>
      </c>
      <c r="D11" s="14">
        <v>1305</v>
      </c>
      <c r="E11" s="15">
        <v>0.30727969348659001</v>
      </c>
    </row>
    <row r="12" spans="1:5" x14ac:dyDescent="0.25">
      <c r="A12" s="176" t="s">
        <v>24</v>
      </c>
      <c r="B12" s="13" t="s">
        <v>25</v>
      </c>
      <c r="C12" s="14">
        <v>649</v>
      </c>
      <c r="D12" s="14">
        <v>742</v>
      </c>
      <c r="E12" s="15">
        <v>-0.12533692722372</v>
      </c>
    </row>
    <row r="13" spans="1:5" x14ac:dyDescent="0.25">
      <c r="A13" s="177"/>
      <c r="B13" s="13" t="s">
        <v>26</v>
      </c>
      <c r="C13" s="14">
        <v>168</v>
      </c>
      <c r="D13" s="14">
        <v>202</v>
      </c>
      <c r="E13" s="15">
        <v>-0.16831683168316799</v>
      </c>
    </row>
    <row r="14" spans="1:5" x14ac:dyDescent="0.25">
      <c r="A14" s="178"/>
      <c r="B14" s="13" t="s">
        <v>27</v>
      </c>
      <c r="C14" s="14">
        <v>1994</v>
      </c>
      <c r="D14" s="14">
        <v>1982</v>
      </c>
      <c r="E14" s="15">
        <v>6.0544904137235104E-3</v>
      </c>
    </row>
    <row r="15" spans="1:5" x14ac:dyDescent="0.25">
      <c r="A15" s="176" t="s">
        <v>28</v>
      </c>
      <c r="B15" s="13" t="s">
        <v>29</v>
      </c>
      <c r="C15" s="14">
        <v>110</v>
      </c>
      <c r="D15" s="14">
        <v>81</v>
      </c>
      <c r="E15" s="15">
        <v>0.358024691358025</v>
      </c>
    </row>
    <row r="16" spans="1:5" x14ac:dyDescent="0.25">
      <c r="A16" s="177"/>
      <c r="B16" s="13" t="s">
        <v>30</v>
      </c>
      <c r="C16" s="14">
        <v>342</v>
      </c>
      <c r="D16" s="14">
        <v>288</v>
      </c>
      <c r="E16" s="15">
        <v>0.1875</v>
      </c>
    </row>
    <row r="17" spans="1:5" x14ac:dyDescent="0.25">
      <c r="A17" s="177"/>
      <c r="B17" s="13" t="s">
        <v>31</v>
      </c>
      <c r="C17" s="14">
        <v>4</v>
      </c>
      <c r="D17" s="14">
        <v>4</v>
      </c>
      <c r="E17" s="15">
        <v>0</v>
      </c>
    </row>
    <row r="18" spans="1:5" x14ac:dyDescent="0.25">
      <c r="A18" s="177"/>
      <c r="B18" s="13" t="s">
        <v>32</v>
      </c>
      <c r="C18" s="14">
        <v>2</v>
      </c>
      <c r="D18" s="14">
        <v>2</v>
      </c>
      <c r="E18" s="15">
        <v>0</v>
      </c>
    </row>
    <row r="19" spans="1:5" x14ac:dyDescent="0.25">
      <c r="A19" s="178"/>
      <c r="B19" s="13" t="s">
        <v>33</v>
      </c>
      <c r="C19" s="14">
        <v>64</v>
      </c>
      <c r="D19" s="14">
        <v>58</v>
      </c>
      <c r="E19" s="15">
        <v>0.10344827586206901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105</v>
      </c>
      <c r="D25" s="14">
        <v>85</v>
      </c>
      <c r="E25" s="15">
        <v>0.23529411764705899</v>
      </c>
    </row>
    <row r="26" spans="1:5" x14ac:dyDescent="0.25">
      <c r="A26" s="12" t="s">
        <v>38</v>
      </c>
      <c r="B26" s="16"/>
      <c r="C26" s="14">
        <v>114</v>
      </c>
      <c r="D26" s="14">
        <v>92</v>
      </c>
      <c r="E26" s="15">
        <v>0.23913043478260901</v>
      </c>
    </row>
    <row r="27" spans="1:5" x14ac:dyDescent="0.25">
      <c r="A27" s="12" t="s">
        <v>39</v>
      </c>
      <c r="B27" s="16"/>
      <c r="C27" s="14">
        <v>5</v>
      </c>
      <c r="D27" s="14">
        <v>4</v>
      </c>
      <c r="E27" s="15">
        <v>0.25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393</v>
      </c>
      <c r="D31" s="14">
        <v>377</v>
      </c>
      <c r="E31" s="15">
        <v>4.24403183023873E-2</v>
      </c>
    </row>
    <row r="32" spans="1:5" x14ac:dyDescent="0.25">
      <c r="A32" s="176" t="s">
        <v>42</v>
      </c>
      <c r="B32" s="13" t="s">
        <v>43</v>
      </c>
      <c r="C32" s="14">
        <v>48</v>
      </c>
      <c r="D32" s="14">
        <v>58</v>
      </c>
      <c r="E32" s="15">
        <v>-0.17241379310344801</v>
      </c>
    </row>
    <row r="33" spans="1:5" x14ac:dyDescent="0.25">
      <c r="A33" s="177"/>
      <c r="B33" s="13" t="s">
        <v>44</v>
      </c>
      <c r="C33" s="14">
        <v>15</v>
      </c>
      <c r="D33" s="14">
        <v>19</v>
      </c>
      <c r="E33" s="15">
        <v>-0.21052631578947401</v>
      </c>
    </row>
    <row r="34" spans="1:5" x14ac:dyDescent="0.25">
      <c r="A34" s="177"/>
      <c r="B34" s="13" t="s">
        <v>45</v>
      </c>
      <c r="C34" s="14">
        <v>1</v>
      </c>
      <c r="D34" s="14">
        <v>1</v>
      </c>
      <c r="E34" s="15">
        <v>0</v>
      </c>
    </row>
    <row r="35" spans="1:5" x14ac:dyDescent="0.25">
      <c r="A35" s="177"/>
      <c r="B35" s="13" t="s">
        <v>46</v>
      </c>
      <c r="C35" s="14">
        <v>3</v>
      </c>
      <c r="D35" s="14">
        <v>2</v>
      </c>
      <c r="E35" s="15">
        <v>0.5</v>
      </c>
    </row>
    <row r="36" spans="1:5" x14ac:dyDescent="0.25">
      <c r="A36" s="178"/>
      <c r="B36" s="13" t="s">
        <v>47</v>
      </c>
      <c r="C36" s="14">
        <v>279</v>
      </c>
      <c r="D36" s="14">
        <v>242</v>
      </c>
      <c r="E36" s="15">
        <v>0.15289256198347101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635</v>
      </c>
      <c r="D40" s="14">
        <v>643</v>
      </c>
      <c r="E40" s="15">
        <v>-1.2441679626749601E-2</v>
      </c>
    </row>
    <row r="41" spans="1:5" x14ac:dyDescent="0.25">
      <c r="A41" s="12" t="s">
        <v>50</v>
      </c>
      <c r="B41" s="16"/>
      <c r="C41" s="14">
        <v>195</v>
      </c>
      <c r="D41" s="14">
        <v>211</v>
      </c>
      <c r="E41" s="15">
        <v>-7.5829383886255902E-2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6" t="s">
        <v>52</v>
      </c>
      <c r="B45" s="13" t="s">
        <v>19</v>
      </c>
      <c r="C45" s="14">
        <v>199</v>
      </c>
      <c r="D45" s="14">
        <v>159</v>
      </c>
      <c r="E45" s="15">
        <v>0.25157232704402499</v>
      </c>
    </row>
    <row r="46" spans="1:5" x14ac:dyDescent="0.25">
      <c r="A46" s="177"/>
      <c r="B46" s="13" t="s">
        <v>53</v>
      </c>
      <c r="C46" s="14">
        <v>16</v>
      </c>
      <c r="D46" s="14">
        <v>16</v>
      </c>
      <c r="E46" s="15">
        <v>0</v>
      </c>
    </row>
    <row r="47" spans="1:5" x14ac:dyDescent="0.25">
      <c r="A47" s="177"/>
      <c r="B47" s="13" t="s">
        <v>54</v>
      </c>
      <c r="C47" s="14">
        <v>342</v>
      </c>
      <c r="D47" s="14">
        <v>288</v>
      </c>
      <c r="E47" s="15">
        <v>0.1875</v>
      </c>
    </row>
    <row r="48" spans="1:5" x14ac:dyDescent="0.25">
      <c r="A48" s="178"/>
      <c r="B48" s="13" t="s">
        <v>23</v>
      </c>
      <c r="C48" s="14">
        <v>140</v>
      </c>
      <c r="D48" s="14">
        <v>117</v>
      </c>
      <c r="E48" s="15">
        <v>0.19658119658119599</v>
      </c>
    </row>
    <row r="49" spans="1:5" x14ac:dyDescent="0.25">
      <c r="A49" s="176" t="s">
        <v>55</v>
      </c>
      <c r="B49" s="13" t="s">
        <v>56</v>
      </c>
      <c r="C49" s="14">
        <v>258</v>
      </c>
      <c r="D49" s="14">
        <v>218</v>
      </c>
      <c r="E49" s="15">
        <v>0.18348623853210999</v>
      </c>
    </row>
    <row r="50" spans="1:5" x14ac:dyDescent="0.25">
      <c r="A50" s="177"/>
      <c r="B50" s="13" t="s">
        <v>57</v>
      </c>
      <c r="C50" s="14">
        <v>16</v>
      </c>
      <c r="D50" s="14">
        <v>7</v>
      </c>
      <c r="E50" s="15">
        <v>1.28571428571429</v>
      </c>
    </row>
    <row r="51" spans="1:5" x14ac:dyDescent="0.25">
      <c r="A51" s="177"/>
      <c r="B51" s="13" t="s">
        <v>58</v>
      </c>
      <c r="C51" s="14">
        <v>28</v>
      </c>
      <c r="D51" s="14">
        <v>23</v>
      </c>
      <c r="E51" s="15">
        <v>0.217391304347826</v>
      </c>
    </row>
    <row r="52" spans="1:5" x14ac:dyDescent="0.25">
      <c r="A52" s="178"/>
      <c r="B52" s="13" t="s">
        <v>59</v>
      </c>
      <c r="C52" s="14">
        <v>6</v>
      </c>
      <c r="D52" s="14">
        <v>4</v>
      </c>
      <c r="E52" s="15">
        <v>0.5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6" t="s">
        <v>61</v>
      </c>
      <c r="B56" s="13" t="s">
        <v>54</v>
      </c>
      <c r="C56" s="14">
        <v>6</v>
      </c>
      <c r="D56" s="14">
        <v>7</v>
      </c>
      <c r="E56" s="15">
        <v>-0.14285714285714299</v>
      </c>
    </row>
    <row r="57" spans="1:5" x14ac:dyDescent="0.25">
      <c r="A57" s="177"/>
      <c r="B57" s="13" t="s">
        <v>53</v>
      </c>
      <c r="C57" s="17"/>
      <c r="D57" s="17"/>
      <c r="E57" s="15">
        <v>0</v>
      </c>
    </row>
    <row r="58" spans="1:5" x14ac:dyDescent="0.25">
      <c r="A58" s="177"/>
      <c r="B58" s="13" t="s">
        <v>19</v>
      </c>
      <c r="C58" s="14">
        <v>6</v>
      </c>
      <c r="D58" s="14">
        <v>5</v>
      </c>
      <c r="E58" s="15">
        <v>0.2</v>
      </c>
    </row>
    <row r="59" spans="1:5" x14ac:dyDescent="0.25">
      <c r="A59" s="177"/>
      <c r="B59" s="13" t="s">
        <v>23</v>
      </c>
      <c r="C59" s="14">
        <v>7</v>
      </c>
      <c r="D59" s="14">
        <v>6</v>
      </c>
      <c r="E59" s="15">
        <v>0.16666666666666699</v>
      </c>
    </row>
    <row r="60" spans="1:5" x14ac:dyDescent="0.25">
      <c r="A60" s="177"/>
      <c r="B60" s="13" t="s">
        <v>62</v>
      </c>
      <c r="C60" s="14">
        <v>3</v>
      </c>
      <c r="D60" s="14">
        <v>4</v>
      </c>
      <c r="E60" s="15">
        <v>-0.25</v>
      </c>
    </row>
    <row r="61" spans="1:5" x14ac:dyDescent="0.25">
      <c r="A61" s="178"/>
      <c r="B61" s="13" t="s">
        <v>63</v>
      </c>
      <c r="C61" s="17"/>
      <c r="D61" s="17"/>
      <c r="E61" s="15">
        <v>0</v>
      </c>
    </row>
    <row r="62" spans="1:5" x14ac:dyDescent="0.25">
      <c r="A62" s="176" t="s">
        <v>64</v>
      </c>
      <c r="B62" s="13" t="s">
        <v>65</v>
      </c>
      <c r="C62" s="14">
        <v>5</v>
      </c>
      <c r="D62" s="14">
        <v>4</v>
      </c>
      <c r="E62" s="15">
        <v>0.25</v>
      </c>
    </row>
    <row r="63" spans="1:5" x14ac:dyDescent="0.25">
      <c r="A63" s="177"/>
      <c r="B63" s="13" t="s">
        <v>58</v>
      </c>
      <c r="C63" s="14">
        <v>1</v>
      </c>
      <c r="D63" s="17"/>
      <c r="E63" s="15">
        <v>0</v>
      </c>
    </row>
    <row r="64" spans="1:5" x14ac:dyDescent="0.25">
      <c r="A64" s="178"/>
      <c r="B64" s="13" t="s">
        <v>66</v>
      </c>
      <c r="C64" s="14">
        <v>1</v>
      </c>
      <c r="D64" s="14">
        <v>1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7"/>
      <c r="D70" s="17"/>
      <c r="E70" s="15">
        <v>0</v>
      </c>
    </row>
    <row r="71" spans="1:5" x14ac:dyDescent="0.25">
      <c r="A71" s="12" t="s">
        <v>38</v>
      </c>
      <c r="B71" s="16"/>
      <c r="C71" s="17"/>
      <c r="D71" s="17"/>
      <c r="E71" s="15">
        <v>0</v>
      </c>
    </row>
    <row r="72" spans="1:5" x14ac:dyDescent="0.25">
      <c r="A72" s="12" t="s">
        <v>39</v>
      </c>
      <c r="B72" s="16"/>
      <c r="C72" s="17"/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9"/>
      <c r="B76" s="13" t="s">
        <v>49</v>
      </c>
      <c r="C76" s="14">
        <v>2</v>
      </c>
      <c r="D76" s="14">
        <v>3</v>
      </c>
      <c r="E76" s="15">
        <v>-0.33333333333333298</v>
      </c>
    </row>
    <row r="77" spans="1:5" x14ac:dyDescent="0.25">
      <c r="A77" s="180"/>
      <c r="B77" s="13" t="s">
        <v>58</v>
      </c>
      <c r="C77" s="14">
        <v>1</v>
      </c>
      <c r="D77" s="17"/>
      <c r="E77" s="15">
        <v>0</v>
      </c>
    </row>
    <row r="78" spans="1:5" x14ac:dyDescent="0.25">
      <c r="A78" s="180"/>
      <c r="B78" s="13" t="s">
        <v>65</v>
      </c>
      <c r="C78" s="14">
        <v>2</v>
      </c>
      <c r="D78" s="14">
        <v>1</v>
      </c>
      <c r="E78" s="15">
        <v>1</v>
      </c>
    </row>
    <row r="79" spans="1:5" x14ac:dyDescent="0.25">
      <c r="A79" s="180"/>
      <c r="B79" s="13" t="s">
        <v>69</v>
      </c>
      <c r="C79" s="14">
        <v>2</v>
      </c>
      <c r="D79" s="14">
        <v>1</v>
      </c>
      <c r="E79" s="15">
        <v>1</v>
      </c>
    </row>
    <row r="80" spans="1:5" x14ac:dyDescent="0.25">
      <c r="A80" s="181"/>
      <c r="B80" s="13" t="s">
        <v>70</v>
      </c>
      <c r="C80" s="17"/>
      <c r="D80" s="17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6" t="s">
        <v>72</v>
      </c>
      <c r="B84" s="13" t="s">
        <v>73</v>
      </c>
      <c r="C84" s="14">
        <v>195</v>
      </c>
      <c r="D84" s="14">
        <v>211</v>
      </c>
      <c r="E84" s="15">
        <v>-7.5829383886255902E-2</v>
      </c>
    </row>
    <row r="85" spans="1:5" x14ac:dyDescent="0.25">
      <c r="A85" s="178"/>
      <c r="B85" s="13" t="s">
        <v>74</v>
      </c>
      <c r="C85" s="14">
        <v>179</v>
      </c>
      <c r="D85" s="14">
        <v>135</v>
      </c>
      <c r="E85" s="15">
        <v>0.32592592592592601</v>
      </c>
    </row>
    <row r="86" spans="1:5" x14ac:dyDescent="0.25">
      <c r="A86" s="176" t="s">
        <v>75</v>
      </c>
      <c r="B86" s="13" t="s">
        <v>73</v>
      </c>
      <c r="C86" s="14">
        <v>277</v>
      </c>
      <c r="D86" s="14">
        <v>290</v>
      </c>
      <c r="E86" s="15">
        <v>-4.48275862068966E-2</v>
      </c>
    </row>
    <row r="87" spans="1:5" x14ac:dyDescent="0.25">
      <c r="A87" s="178"/>
      <c r="B87" s="13" t="s">
        <v>74</v>
      </c>
      <c r="C87" s="14">
        <v>77</v>
      </c>
      <c r="D87" s="14">
        <v>87</v>
      </c>
      <c r="E87" s="15">
        <v>-0.114942528735632</v>
      </c>
    </row>
    <row r="88" spans="1:5" x14ac:dyDescent="0.25">
      <c r="A88" s="176" t="s">
        <v>76</v>
      </c>
      <c r="B88" s="13" t="s">
        <v>73</v>
      </c>
      <c r="C88" s="14">
        <v>22</v>
      </c>
      <c r="D88" s="14">
        <v>12</v>
      </c>
      <c r="E88" s="15">
        <v>0.83333333333333304</v>
      </c>
    </row>
    <row r="89" spans="1:5" x14ac:dyDescent="0.25">
      <c r="A89" s="178"/>
      <c r="B89" s="13" t="s">
        <v>74</v>
      </c>
      <c r="C89" s="14">
        <v>6</v>
      </c>
      <c r="D89" s="14">
        <v>5</v>
      </c>
      <c r="E89" s="15">
        <v>0.2</v>
      </c>
    </row>
    <row r="90" spans="1:5" x14ac:dyDescent="0.25">
      <c r="A90" s="176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8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214</v>
      </c>
      <c r="D95" s="14">
        <v>189</v>
      </c>
      <c r="E95" s="15">
        <v>0.13227513227513199</v>
      </c>
    </row>
    <row r="96" spans="1:5" x14ac:dyDescent="0.25">
      <c r="A96" s="12" t="s">
        <v>79</v>
      </c>
      <c r="B96" s="16"/>
      <c r="C96" s="14">
        <v>1</v>
      </c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76</v>
      </c>
      <c r="D100" s="14">
        <v>106</v>
      </c>
      <c r="E100" s="15">
        <v>-0.28301886792452802</v>
      </c>
    </row>
    <row r="101" spans="1:5" x14ac:dyDescent="0.25">
      <c r="A101" s="12" t="s">
        <v>82</v>
      </c>
      <c r="B101" s="16"/>
      <c r="C101" s="14">
        <v>97</v>
      </c>
      <c r="D101" s="14">
        <v>120</v>
      </c>
      <c r="E101" s="15">
        <v>-0.19166666666666701</v>
      </c>
    </row>
    <row r="102" spans="1:5" x14ac:dyDescent="0.25">
      <c r="A102" s="12" t="s">
        <v>79</v>
      </c>
      <c r="B102" s="16"/>
      <c r="C102" s="14">
        <v>1</v>
      </c>
      <c r="D102" s="14">
        <v>1</v>
      </c>
      <c r="E102" s="15">
        <v>0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6" t="s">
        <v>81</v>
      </c>
      <c r="B106" s="13" t="s">
        <v>84</v>
      </c>
      <c r="C106" s="14">
        <v>119</v>
      </c>
      <c r="D106" s="14">
        <v>76</v>
      </c>
      <c r="E106" s="15">
        <v>0.56578947368421095</v>
      </c>
    </row>
    <row r="107" spans="1:5" x14ac:dyDescent="0.25">
      <c r="A107" s="177"/>
      <c r="B107" s="13" t="s">
        <v>85</v>
      </c>
      <c r="C107" s="14">
        <v>92</v>
      </c>
      <c r="D107" s="14">
        <v>120</v>
      </c>
      <c r="E107" s="15">
        <v>-0.233333333333333</v>
      </c>
    </row>
    <row r="108" spans="1:5" x14ac:dyDescent="0.25">
      <c r="A108" s="178"/>
      <c r="B108" s="13" t="s">
        <v>86</v>
      </c>
      <c r="C108" s="14">
        <v>35</v>
      </c>
      <c r="D108" s="14">
        <v>40</v>
      </c>
      <c r="E108" s="15">
        <v>-0.125</v>
      </c>
    </row>
    <row r="109" spans="1:5" x14ac:dyDescent="0.25">
      <c r="A109" s="176" t="s">
        <v>82</v>
      </c>
      <c r="B109" s="13" t="s">
        <v>87</v>
      </c>
      <c r="C109" s="14">
        <v>12</v>
      </c>
      <c r="D109" s="14">
        <v>17</v>
      </c>
      <c r="E109" s="15">
        <v>-0.29411764705882298</v>
      </c>
    </row>
    <row r="110" spans="1:5" x14ac:dyDescent="0.25">
      <c r="A110" s="178"/>
      <c r="B110" s="13" t="s">
        <v>86</v>
      </c>
      <c r="C110" s="14">
        <v>64</v>
      </c>
      <c r="D110" s="14">
        <v>41</v>
      </c>
      <c r="E110" s="15">
        <v>0.56097560975609795</v>
      </c>
    </row>
    <row r="111" spans="1:5" x14ac:dyDescent="0.25">
      <c r="A111" s="12" t="s">
        <v>79</v>
      </c>
      <c r="B111" s="16"/>
      <c r="C111" s="14">
        <v>7</v>
      </c>
      <c r="D111" s="14">
        <v>9</v>
      </c>
      <c r="E111" s="15">
        <v>-0.22222222222222199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6" t="s">
        <v>81</v>
      </c>
      <c r="B115" s="13" t="s">
        <v>84</v>
      </c>
      <c r="C115" s="14">
        <v>7</v>
      </c>
      <c r="D115" s="14">
        <v>3</v>
      </c>
      <c r="E115" s="15">
        <v>1.3333333333333299</v>
      </c>
    </row>
    <row r="116" spans="1:5" x14ac:dyDescent="0.25">
      <c r="A116" s="177"/>
      <c r="B116" s="13" t="s">
        <v>85</v>
      </c>
      <c r="C116" s="14">
        <v>4</v>
      </c>
      <c r="D116" s="14">
        <v>6</v>
      </c>
      <c r="E116" s="15">
        <v>-0.33333333333333298</v>
      </c>
    </row>
    <row r="117" spans="1:5" x14ac:dyDescent="0.25">
      <c r="A117" s="178"/>
      <c r="B117" s="13" t="s">
        <v>86</v>
      </c>
      <c r="C117" s="14">
        <v>2</v>
      </c>
      <c r="D117" s="17"/>
      <c r="E117" s="15">
        <v>0</v>
      </c>
    </row>
    <row r="118" spans="1:5" x14ac:dyDescent="0.25">
      <c r="A118" s="176" t="s">
        <v>82</v>
      </c>
      <c r="B118" s="13" t="s">
        <v>87</v>
      </c>
      <c r="C118" s="17"/>
      <c r="D118" s="14">
        <v>1</v>
      </c>
      <c r="E118" s="15">
        <v>0</v>
      </c>
    </row>
    <row r="119" spans="1:5" x14ac:dyDescent="0.25">
      <c r="A119" s="178"/>
      <c r="B119" s="13" t="s">
        <v>86</v>
      </c>
      <c r="C119" s="14">
        <v>6</v>
      </c>
      <c r="D119" s="14">
        <v>3</v>
      </c>
      <c r="E119" s="15">
        <v>1</v>
      </c>
    </row>
    <row r="120" spans="1:5" x14ac:dyDescent="0.25">
      <c r="A120" s="12" t="s">
        <v>79</v>
      </c>
      <c r="B120" s="16"/>
      <c r="C120" s="17"/>
      <c r="D120" s="14">
        <v>3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6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8"/>
      <c r="B125" s="13" t="s">
        <v>92</v>
      </c>
      <c r="C125" s="17"/>
      <c r="D125" s="17"/>
      <c r="E125" s="15">
        <v>0</v>
      </c>
    </row>
    <row r="126" spans="1:5" x14ac:dyDescent="0.25">
      <c r="A126" s="176" t="s">
        <v>93</v>
      </c>
      <c r="B126" s="13" t="s">
        <v>91</v>
      </c>
      <c r="C126" s="14">
        <v>14</v>
      </c>
      <c r="D126" s="14">
        <v>15</v>
      </c>
      <c r="E126" s="15">
        <v>-6.6666666666666693E-2</v>
      </c>
    </row>
    <row r="127" spans="1:5" x14ac:dyDescent="0.25">
      <c r="A127" s="178"/>
      <c r="B127" s="13" t="s">
        <v>92</v>
      </c>
      <c r="C127" s="14">
        <v>80</v>
      </c>
      <c r="D127" s="14">
        <v>78</v>
      </c>
      <c r="E127" s="15">
        <v>2.5641025641025599E-2</v>
      </c>
    </row>
    <row r="128" spans="1:5" x14ac:dyDescent="0.25">
      <c r="A128" s="176" t="s">
        <v>94</v>
      </c>
      <c r="B128" s="13" t="s">
        <v>91</v>
      </c>
      <c r="C128" s="14">
        <v>949</v>
      </c>
      <c r="D128" s="14">
        <v>837</v>
      </c>
      <c r="E128" s="15">
        <v>0.13381123058542399</v>
      </c>
    </row>
    <row r="129" spans="1:5" x14ac:dyDescent="0.25">
      <c r="A129" s="178"/>
      <c r="B129" s="13" t="s">
        <v>92</v>
      </c>
      <c r="C129" s="14">
        <v>2483</v>
      </c>
      <c r="D129" s="14">
        <v>2119</v>
      </c>
      <c r="E129" s="15">
        <v>0.17177914110429399</v>
      </c>
    </row>
    <row r="130" spans="1:5" x14ac:dyDescent="0.25">
      <c r="A130" s="176" t="s">
        <v>95</v>
      </c>
      <c r="B130" s="13" t="s">
        <v>91</v>
      </c>
      <c r="C130" s="14">
        <v>93</v>
      </c>
      <c r="D130" s="14">
        <v>108</v>
      </c>
      <c r="E130" s="15">
        <v>-0.13888888888888901</v>
      </c>
    </row>
    <row r="131" spans="1:5" x14ac:dyDescent="0.25">
      <c r="A131" s="178"/>
      <c r="B131" s="13" t="s">
        <v>92</v>
      </c>
      <c r="C131" s="14">
        <v>145</v>
      </c>
      <c r="D131" s="14">
        <v>174</v>
      </c>
      <c r="E131" s="15">
        <v>-0.16666666666666699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6" t="s">
        <v>97</v>
      </c>
      <c r="B135" s="13" t="s">
        <v>98</v>
      </c>
      <c r="C135" s="14">
        <v>25</v>
      </c>
      <c r="D135" s="14">
        <v>22</v>
      </c>
      <c r="E135" s="15">
        <v>0.13636363636363599</v>
      </c>
    </row>
    <row r="136" spans="1:5" x14ac:dyDescent="0.25">
      <c r="A136" s="178"/>
      <c r="B136" s="13" t="s">
        <v>99</v>
      </c>
      <c r="C136" s="14">
        <v>6</v>
      </c>
      <c r="D136" s="14">
        <v>5</v>
      </c>
      <c r="E136" s="15">
        <v>0.2</v>
      </c>
    </row>
    <row r="137" spans="1:5" x14ac:dyDescent="0.25">
      <c r="A137" s="176" t="s">
        <v>100</v>
      </c>
      <c r="B137" s="13" t="s">
        <v>98</v>
      </c>
      <c r="C137" s="14">
        <v>3</v>
      </c>
      <c r="D137" s="14">
        <v>3</v>
      </c>
      <c r="E137" s="15">
        <v>0</v>
      </c>
    </row>
    <row r="138" spans="1:5" x14ac:dyDescent="0.25">
      <c r="A138" s="178"/>
      <c r="B138" s="13" t="s">
        <v>99</v>
      </c>
      <c r="C138" s="14">
        <v>2</v>
      </c>
      <c r="D138" s="17"/>
      <c r="E138" s="15">
        <v>0</v>
      </c>
    </row>
    <row r="139" spans="1:5" x14ac:dyDescent="0.25">
      <c r="A139" s="176" t="s">
        <v>101</v>
      </c>
      <c r="B139" s="13" t="s">
        <v>98</v>
      </c>
      <c r="C139" s="14">
        <v>5</v>
      </c>
      <c r="D139" s="14">
        <v>9</v>
      </c>
      <c r="E139" s="15">
        <v>-0.44444444444444398</v>
      </c>
    </row>
    <row r="140" spans="1:5" x14ac:dyDescent="0.25">
      <c r="A140" s="178"/>
      <c r="B140" s="13" t="s">
        <v>102</v>
      </c>
      <c r="C140" s="17"/>
      <c r="D140" s="17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35</v>
      </c>
      <c r="D144" s="14">
        <v>33</v>
      </c>
      <c r="E144" s="15">
        <v>6.0606060606060601E-2</v>
      </c>
    </row>
    <row r="145" spans="1:5" x14ac:dyDescent="0.25">
      <c r="A145" s="176" t="s">
        <v>105</v>
      </c>
      <c r="B145" s="13" t="s">
        <v>106</v>
      </c>
      <c r="C145" s="14">
        <v>4</v>
      </c>
      <c r="D145" s="14">
        <v>5</v>
      </c>
      <c r="E145" s="15">
        <v>-0.2</v>
      </c>
    </row>
    <row r="146" spans="1:5" x14ac:dyDescent="0.25">
      <c r="A146" s="177"/>
      <c r="B146" s="13" t="s">
        <v>107</v>
      </c>
      <c r="C146" s="14">
        <v>10</v>
      </c>
      <c r="D146" s="14">
        <v>14</v>
      </c>
      <c r="E146" s="15">
        <v>-0.28571428571428598</v>
      </c>
    </row>
    <row r="147" spans="1:5" x14ac:dyDescent="0.25">
      <c r="A147" s="177"/>
      <c r="B147" s="13" t="s">
        <v>108</v>
      </c>
      <c r="C147" s="14">
        <v>2</v>
      </c>
      <c r="D147" s="14">
        <v>2</v>
      </c>
      <c r="E147" s="15">
        <v>0</v>
      </c>
    </row>
    <row r="148" spans="1:5" x14ac:dyDescent="0.25">
      <c r="A148" s="177"/>
      <c r="B148" s="13" t="s">
        <v>109</v>
      </c>
      <c r="C148" s="14">
        <v>1</v>
      </c>
      <c r="D148" s="14">
        <v>2</v>
      </c>
      <c r="E148" s="15">
        <v>-0.5</v>
      </c>
    </row>
    <row r="149" spans="1:5" x14ac:dyDescent="0.25">
      <c r="A149" s="177"/>
      <c r="B149" s="13" t="s">
        <v>110</v>
      </c>
      <c r="C149" s="14">
        <v>14</v>
      </c>
      <c r="D149" s="14">
        <v>10</v>
      </c>
      <c r="E149" s="15">
        <v>0.4</v>
      </c>
    </row>
    <row r="150" spans="1:5" x14ac:dyDescent="0.25">
      <c r="A150" s="178"/>
      <c r="B150" s="13" t="s">
        <v>111</v>
      </c>
      <c r="C150" s="14">
        <v>4</v>
      </c>
      <c r="D150" s="17"/>
      <c r="E150" s="15">
        <v>0</v>
      </c>
    </row>
    <row r="151" spans="1:5" x14ac:dyDescent="0.25">
      <c r="A151" s="176" t="s">
        <v>112</v>
      </c>
      <c r="B151" s="13" t="s">
        <v>113</v>
      </c>
      <c r="C151" s="14">
        <v>17</v>
      </c>
      <c r="D151" s="14">
        <v>11</v>
      </c>
      <c r="E151" s="15">
        <v>0.54545454545454497</v>
      </c>
    </row>
    <row r="152" spans="1:5" x14ac:dyDescent="0.25">
      <c r="A152" s="178"/>
      <c r="B152" s="13" t="s">
        <v>114</v>
      </c>
      <c r="C152" s="14">
        <v>21</v>
      </c>
      <c r="D152" s="14">
        <v>21</v>
      </c>
      <c r="E152" s="15">
        <v>0</v>
      </c>
    </row>
    <row r="153" spans="1:5" x14ac:dyDescent="0.25">
      <c r="A153" s="176" t="s">
        <v>115</v>
      </c>
      <c r="B153" s="13" t="s">
        <v>19</v>
      </c>
      <c r="C153" s="14">
        <v>6</v>
      </c>
      <c r="D153" s="14">
        <v>5</v>
      </c>
      <c r="E153" s="15">
        <v>0.2</v>
      </c>
    </row>
    <row r="154" spans="1:5" x14ac:dyDescent="0.25">
      <c r="A154" s="178"/>
      <c r="B154" s="13" t="s">
        <v>23</v>
      </c>
      <c r="C154" s="14">
        <v>3</v>
      </c>
      <c r="D154" s="14">
        <v>6</v>
      </c>
      <c r="E154" s="15">
        <v>-0.5</v>
      </c>
    </row>
    <row r="155" spans="1:5" x14ac:dyDescent="0.25">
      <c r="A155" s="12" t="s">
        <v>116</v>
      </c>
      <c r="B155" s="16"/>
      <c r="C155" s="17"/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6" t="s">
        <v>118</v>
      </c>
      <c r="B159" s="13" t="s">
        <v>119</v>
      </c>
      <c r="C159" s="17"/>
      <c r="D159" s="17"/>
      <c r="E159" s="15">
        <v>0</v>
      </c>
    </row>
    <row r="160" spans="1:5" x14ac:dyDescent="0.25">
      <c r="A160" s="177"/>
      <c r="B160" s="13" t="s">
        <v>120</v>
      </c>
      <c r="C160" s="17"/>
      <c r="D160" s="17"/>
      <c r="E160" s="15">
        <v>0</v>
      </c>
    </row>
    <row r="161" spans="1:5" x14ac:dyDescent="0.25">
      <c r="A161" s="177"/>
      <c r="B161" s="13" t="s">
        <v>121</v>
      </c>
      <c r="C161" s="17"/>
      <c r="D161" s="17"/>
      <c r="E161" s="15">
        <v>0</v>
      </c>
    </row>
    <row r="162" spans="1:5" x14ac:dyDescent="0.25">
      <c r="A162" s="177"/>
      <c r="B162" s="13" t="s">
        <v>122</v>
      </c>
      <c r="C162" s="17"/>
      <c r="D162" s="17"/>
      <c r="E162" s="15">
        <v>0</v>
      </c>
    </row>
    <row r="163" spans="1:5" x14ac:dyDescent="0.25">
      <c r="A163" s="177"/>
      <c r="B163" s="13" t="s">
        <v>123</v>
      </c>
      <c r="C163" s="17"/>
      <c r="D163" s="17"/>
      <c r="E163" s="15">
        <v>0</v>
      </c>
    </row>
    <row r="164" spans="1:5" x14ac:dyDescent="0.25">
      <c r="A164" s="177"/>
      <c r="B164" s="13" t="s">
        <v>124</v>
      </c>
      <c r="C164" s="17"/>
      <c r="D164" s="17"/>
      <c r="E164" s="15">
        <v>0</v>
      </c>
    </row>
    <row r="165" spans="1:5" x14ac:dyDescent="0.25">
      <c r="A165" s="177"/>
      <c r="B165" s="13" t="s">
        <v>125</v>
      </c>
      <c r="C165" s="17"/>
      <c r="D165" s="17"/>
      <c r="E165" s="15">
        <v>0</v>
      </c>
    </row>
    <row r="166" spans="1:5" x14ac:dyDescent="0.25">
      <c r="A166" s="177"/>
      <c r="B166" s="13" t="s">
        <v>126</v>
      </c>
      <c r="C166" s="17"/>
      <c r="D166" s="17"/>
      <c r="E166" s="15">
        <v>0</v>
      </c>
    </row>
    <row r="167" spans="1:5" x14ac:dyDescent="0.25">
      <c r="A167" s="177"/>
      <c r="B167" s="13" t="s">
        <v>127</v>
      </c>
      <c r="C167" s="17"/>
      <c r="D167" s="17"/>
      <c r="E167" s="15">
        <v>0</v>
      </c>
    </row>
    <row r="168" spans="1:5" x14ac:dyDescent="0.25">
      <c r="A168" s="177"/>
      <c r="B168" s="13" t="s">
        <v>128</v>
      </c>
      <c r="C168" s="17"/>
      <c r="D168" s="17"/>
      <c r="E168" s="15">
        <v>0</v>
      </c>
    </row>
    <row r="169" spans="1:5" x14ac:dyDescent="0.25">
      <c r="A169" s="177"/>
      <c r="B169" s="13" t="s">
        <v>129</v>
      </c>
      <c r="C169" s="17"/>
      <c r="D169" s="17"/>
      <c r="E169" s="15">
        <v>0</v>
      </c>
    </row>
    <row r="170" spans="1:5" x14ac:dyDescent="0.25">
      <c r="A170" s="177"/>
      <c r="B170" s="13" t="s">
        <v>130</v>
      </c>
      <c r="C170" s="17"/>
      <c r="D170" s="17"/>
      <c r="E170" s="15">
        <v>0</v>
      </c>
    </row>
    <row r="171" spans="1:5" x14ac:dyDescent="0.25">
      <c r="A171" s="177"/>
      <c r="B171" s="13" t="s">
        <v>131</v>
      </c>
      <c r="C171" s="17"/>
      <c r="D171" s="17"/>
      <c r="E171" s="15">
        <v>0</v>
      </c>
    </row>
    <row r="172" spans="1:5" x14ac:dyDescent="0.25">
      <c r="A172" s="177"/>
      <c r="B172" s="13" t="s">
        <v>132</v>
      </c>
      <c r="C172" s="17"/>
      <c r="D172" s="17"/>
      <c r="E172" s="15">
        <v>0</v>
      </c>
    </row>
    <row r="173" spans="1:5" x14ac:dyDescent="0.25">
      <c r="A173" s="177"/>
      <c r="B173" s="13" t="s">
        <v>133</v>
      </c>
      <c r="C173" s="17"/>
      <c r="D173" s="17"/>
      <c r="E173" s="15">
        <v>0</v>
      </c>
    </row>
    <row r="174" spans="1:5" x14ac:dyDescent="0.25">
      <c r="A174" s="177"/>
      <c r="B174" s="13" t="s">
        <v>134</v>
      </c>
      <c r="C174" s="17"/>
      <c r="D174" s="17"/>
      <c r="E174" s="15">
        <v>0</v>
      </c>
    </row>
    <row r="175" spans="1:5" x14ac:dyDescent="0.25">
      <c r="A175" s="177"/>
      <c r="B175" s="13" t="s">
        <v>135</v>
      </c>
      <c r="C175" s="17"/>
      <c r="D175" s="17"/>
      <c r="E175" s="15">
        <v>0</v>
      </c>
    </row>
    <row r="176" spans="1:5" x14ac:dyDescent="0.25">
      <c r="A176" s="177"/>
      <c r="B176" s="13" t="s">
        <v>136</v>
      </c>
      <c r="C176" s="17"/>
      <c r="D176" s="17"/>
      <c r="E176" s="15">
        <v>0</v>
      </c>
    </row>
    <row r="177" spans="1:5" x14ac:dyDescent="0.25">
      <c r="A177" s="177"/>
      <c r="B177" s="13" t="s">
        <v>137</v>
      </c>
      <c r="C177" s="17"/>
      <c r="D177" s="17"/>
      <c r="E177" s="15">
        <v>0</v>
      </c>
    </row>
    <row r="178" spans="1:5" x14ac:dyDescent="0.25">
      <c r="A178" s="177"/>
      <c r="B178" s="13" t="s">
        <v>138</v>
      </c>
      <c r="C178" s="17"/>
      <c r="D178" s="17"/>
      <c r="E178" s="15">
        <v>0</v>
      </c>
    </row>
    <row r="179" spans="1:5" x14ac:dyDescent="0.25">
      <c r="A179" s="177"/>
      <c r="B179" s="13" t="s">
        <v>139</v>
      </c>
      <c r="C179" s="17"/>
      <c r="D179" s="17"/>
      <c r="E179" s="15">
        <v>0</v>
      </c>
    </row>
    <row r="180" spans="1:5" x14ac:dyDescent="0.25">
      <c r="A180" s="177"/>
      <c r="B180" s="13" t="s">
        <v>140</v>
      </c>
      <c r="C180" s="17"/>
      <c r="D180" s="17"/>
      <c r="E180" s="15">
        <v>0</v>
      </c>
    </row>
    <row r="181" spans="1:5" x14ac:dyDescent="0.25">
      <c r="A181" s="177"/>
      <c r="B181" s="13" t="s">
        <v>141</v>
      </c>
      <c r="C181" s="17"/>
      <c r="D181" s="17"/>
      <c r="E181" s="15">
        <v>0</v>
      </c>
    </row>
    <row r="182" spans="1:5" x14ac:dyDescent="0.25">
      <c r="A182" s="177"/>
      <c r="B182" s="13" t="s">
        <v>142</v>
      </c>
      <c r="C182" s="17"/>
      <c r="D182" s="17"/>
      <c r="E182" s="15">
        <v>0</v>
      </c>
    </row>
    <row r="183" spans="1:5" x14ac:dyDescent="0.25">
      <c r="A183" s="177"/>
      <c r="B183" s="13" t="s">
        <v>143</v>
      </c>
      <c r="C183" s="17"/>
      <c r="D183" s="17"/>
      <c r="E183" s="15">
        <v>0</v>
      </c>
    </row>
    <row r="184" spans="1:5" x14ac:dyDescent="0.25">
      <c r="A184" s="177"/>
      <c r="B184" s="13" t="s">
        <v>144</v>
      </c>
      <c r="C184" s="17"/>
      <c r="D184" s="17"/>
      <c r="E184" s="15">
        <v>0</v>
      </c>
    </row>
    <row r="185" spans="1:5" x14ac:dyDescent="0.25">
      <c r="A185" s="177"/>
      <c r="B185" s="13" t="s">
        <v>145</v>
      </c>
      <c r="C185" s="17"/>
      <c r="D185" s="17"/>
      <c r="E185" s="15">
        <v>0</v>
      </c>
    </row>
    <row r="186" spans="1:5" x14ac:dyDescent="0.25">
      <c r="A186" s="177"/>
      <c r="B186" s="13" t="s">
        <v>146</v>
      </c>
      <c r="C186" s="17"/>
      <c r="D186" s="17"/>
      <c r="E186" s="15">
        <v>0</v>
      </c>
    </row>
    <row r="187" spans="1:5" x14ac:dyDescent="0.25">
      <c r="A187" s="177"/>
      <c r="B187" s="13" t="s">
        <v>147</v>
      </c>
      <c r="C187" s="17"/>
      <c r="D187" s="17"/>
      <c r="E187" s="15">
        <v>0</v>
      </c>
    </row>
    <row r="188" spans="1:5" x14ac:dyDescent="0.25">
      <c r="A188" s="177"/>
      <c r="B188" s="13" t="s">
        <v>148</v>
      </c>
      <c r="C188" s="17"/>
      <c r="D188" s="17"/>
      <c r="E188" s="15">
        <v>0</v>
      </c>
    </row>
    <row r="189" spans="1:5" x14ac:dyDescent="0.25">
      <c r="A189" s="177"/>
      <c r="B189" s="13" t="s">
        <v>149</v>
      </c>
      <c r="C189" s="17"/>
      <c r="D189" s="17"/>
      <c r="E189" s="15">
        <v>0</v>
      </c>
    </row>
    <row r="190" spans="1:5" x14ac:dyDescent="0.25">
      <c r="A190" s="177"/>
      <c r="B190" s="13" t="s">
        <v>150</v>
      </c>
      <c r="C190" s="17"/>
      <c r="D190" s="17"/>
      <c r="E190" s="15">
        <v>0</v>
      </c>
    </row>
    <row r="191" spans="1:5" x14ac:dyDescent="0.25">
      <c r="A191" s="177"/>
      <c r="B191" s="13" t="s">
        <v>151</v>
      </c>
      <c r="C191" s="17"/>
      <c r="D191" s="17"/>
      <c r="E191" s="15">
        <v>0</v>
      </c>
    </row>
    <row r="192" spans="1:5" x14ac:dyDescent="0.25">
      <c r="A192" s="177"/>
      <c r="B192" s="13" t="s">
        <v>152</v>
      </c>
      <c r="C192" s="17"/>
      <c r="D192" s="17"/>
      <c r="E192" s="15">
        <v>0</v>
      </c>
    </row>
    <row r="193" spans="1:5" x14ac:dyDescent="0.25">
      <c r="A193" s="177"/>
      <c r="B193" s="13" t="s">
        <v>153</v>
      </c>
      <c r="C193" s="17"/>
      <c r="D193" s="17"/>
      <c r="E193" s="15">
        <v>0</v>
      </c>
    </row>
    <row r="194" spans="1:5" x14ac:dyDescent="0.25">
      <c r="A194" s="177"/>
      <c r="B194" s="13" t="s">
        <v>154</v>
      </c>
      <c r="C194" s="17"/>
      <c r="D194" s="17"/>
      <c r="E194" s="15">
        <v>0</v>
      </c>
    </row>
    <row r="195" spans="1:5" x14ac:dyDescent="0.25">
      <c r="A195" s="177"/>
      <c r="B195" s="13" t="s">
        <v>155</v>
      </c>
      <c r="C195" s="17"/>
      <c r="D195" s="17"/>
      <c r="E195" s="15">
        <v>0</v>
      </c>
    </row>
    <row r="196" spans="1:5" x14ac:dyDescent="0.25">
      <c r="A196" s="177"/>
      <c r="B196" s="13" t="s">
        <v>156</v>
      </c>
      <c r="C196" s="17"/>
      <c r="D196" s="17"/>
      <c r="E196" s="15">
        <v>0</v>
      </c>
    </row>
    <row r="197" spans="1:5" x14ac:dyDescent="0.25">
      <c r="A197" s="177"/>
      <c r="B197" s="13" t="s">
        <v>157</v>
      </c>
      <c r="C197" s="17"/>
      <c r="D197" s="17"/>
      <c r="E197" s="15">
        <v>0</v>
      </c>
    </row>
    <row r="198" spans="1:5" x14ac:dyDescent="0.25">
      <c r="A198" s="177"/>
      <c r="B198" s="13" t="s">
        <v>158</v>
      </c>
      <c r="C198" s="17"/>
      <c r="D198" s="17"/>
      <c r="E198" s="15">
        <v>0</v>
      </c>
    </row>
    <row r="199" spans="1:5" x14ac:dyDescent="0.25">
      <c r="A199" s="177"/>
      <c r="B199" s="13" t="s">
        <v>159</v>
      </c>
      <c r="C199" s="17"/>
      <c r="D199" s="17"/>
      <c r="E199" s="15">
        <v>0</v>
      </c>
    </row>
    <row r="200" spans="1:5" x14ac:dyDescent="0.25">
      <c r="A200" s="178"/>
      <c r="B200" s="13" t="s">
        <v>160</v>
      </c>
      <c r="C200" s="17"/>
      <c r="D200" s="17"/>
      <c r="E200" s="15">
        <v>0</v>
      </c>
    </row>
    <row r="201" spans="1:5" x14ac:dyDescent="0.25">
      <c r="A201" s="176" t="s">
        <v>161</v>
      </c>
      <c r="B201" s="13" t="s">
        <v>162</v>
      </c>
      <c r="C201" s="17"/>
      <c r="D201" s="17"/>
      <c r="E201" s="15">
        <v>0</v>
      </c>
    </row>
    <row r="202" spans="1:5" x14ac:dyDescent="0.25">
      <c r="A202" s="177"/>
      <c r="B202" s="13" t="s">
        <v>120</v>
      </c>
      <c r="C202" s="17"/>
      <c r="D202" s="17"/>
      <c r="E202" s="15">
        <v>0</v>
      </c>
    </row>
    <row r="203" spans="1:5" x14ac:dyDescent="0.25">
      <c r="A203" s="177"/>
      <c r="B203" s="13" t="s">
        <v>163</v>
      </c>
      <c r="C203" s="17"/>
      <c r="D203" s="17"/>
      <c r="E203" s="15">
        <v>0</v>
      </c>
    </row>
    <row r="204" spans="1:5" x14ac:dyDescent="0.25">
      <c r="A204" s="177"/>
      <c r="B204" s="13" t="s">
        <v>122</v>
      </c>
      <c r="C204" s="17"/>
      <c r="D204" s="17"/>
      <c r="E204" s="15">
        <v>0</v>
      </c>
    </row>
    <row r="205" spans="1:5" x14ac:dyDescent="0.25">
      <c r="A205" s="177"/>
      <c r="B205" s="13" t="s">
        <v>123</v>
      </c>
      <c r="C205" s="17"/>
      <c r="D205" s="17"/>
      <c r="E205" s="15">
        <v>0</v>
      </c>
    </row>
    <row r="206" spans="1:5" x14ac:dyDescent="0.25">
      <c r="A206" s="177"/>
      <c r="B206" s="13" t="s">
        <v>124</v>
      </c>
      <c r="C206" s="17"/>
      <c r="D206" s="17"/>
      <c r="E206" s="15">
        <v>0</v>
      </c>
    </row>
    <row r="207" spans="1:5" x14ac:dyDescent="0.25">
      <c r="A207" s="177"/>
      <c r="B207" s="13" t="s">
        <v>125</v>
      </c>
      <c r="C207" s="17"/>
      <c r="D207" s="17"/>
      <c r="E207" s="15">
        <v>0</v>
      </c>
    </row>
    <row r="208" spans="1:5" x14ac:dyDescent="0.25">
      <c r="A208" s="177"/>
      <c r="B208" s="13" t="s">
        <v>164</v>
      </c>
      <c r="C208" s="17"/>
      <c r="D208" s="17"/>
      <c r="E208" s="15">
        <v>0</v>
      </c>
    </row>
    <row r="209" spans="1:5" x14ac:dyDescent="0.25">
      <c r="A209" s="177"/>
      <c r="B209" s="13" t="s">
        <v>127</v>
      </c>
      <c r="C209" s="17"/>
      <c r="D209" s="17"/>
      <c r="E209" s="15">
        <v>0</v>
      </c>
    </row>
    <row r="210" spans="1:5" x14ac:dyDescent="0.25">
      <c r="A210" s="177"/>
      <c r="B210" s="13" t="s">
        <v>165</v>
      </c>
      <c r="C210" s="17"/>
      <c r="D210" s="17"/>
      <c r="E210" s="15">
        <v>0</v>
      </c>
    </row>
    <row r="211" spans="1:5" x14ac:dyDescent="0.25">
      <c r="A211" s="177"/>
      <c r="B211" s="13" t="s">
        <v>129</v>
      </c>
      <c r="C211" s="17"/>
      <c r="D211" s="17"/>
      <c r="E211" s="15">
        <v>0</v>
      </c>
    </row>
    <row r="212" spans="1:5" x14ac:dyDescent="0.25">
      <c r="A212" s="177"/>
      <c r="B212" s="13" t="s">
        <v>130</v>
      </c>
      <c r="C212" s="17"/>
      <c r="D212" s="17"/>
      <c r="E212" s="15">
        <v>0</v>
      </c>
    </row>
    <row r="213" spans="1:5" x14ac:dyDescent="0.25">
      <c r="A213" s="177"/>
      <c r="B213" s="13" t="s">
        <v>131</v>
      </c>
      <c r="C213" s="17"/>
      <c r="D213" s="17"/>
      <c r="E213" s="15">
        <v>0</v>
      </c>
    </row>
    <row r="214" spans="1:5" x14ac:dyDescent="0.25">
      <c r="A214" s="177"/>
      <c r="B214" s="13" t="s">
        <v>132</v>
      </c>
      <c r="C214" s="17"/>
      <c r="D214" s="17"/>
      <c r="E214" s="15">
        <v>0</v>
      </c>
    </row>
    <row r="215" spans="1:5" x14ac:dyDescent="0.25">
      <c r="A215" s="177"/>
      <c r="B215" s="13" t="s">
        <v>133</v>
      </c>
      <c r="C215" s="17"/>
      <c r="D215" s="17"/>
      <c r="E215" s="15">
        <v>0</v>
      </c>
    </row>
    <row r="216" spans="1:5" x14ac:dyDescent="0.25">
      <c r="A216" s="177"/>
      <c r="B216" s="13" t="s">
        <v>134</v>
      </c>
      <c r="C216" s="17"/>
      <c r="D216" s="17"/>
      <c r="E216" s="15">
        <v>0</v>
      </c>
    </row>
    <row r="217" spans="1:5" x14ac:dyDescent="0.25">
      <c r="A217" s="177"/>
      <c r="B217" s="13" t="s">
        <v>135</v>
      </c>
      <c r="C217" s="17"/>
      <c r="D217" s="17"/>
      <c r="E217" s="15">
        <v>0</v>
      </c>
    </row>
    <row r="218" spans="1:5" x14ac:dyDescent="0.25">
      <c r="A218" s="177"/>
      <c r="B218" s="13" t="s">
        <v>136</v>
      </c>
      <c r="C218" s="17"/>
      <c r="D218" s="17"/>
      <c r="E218" s="15">
        <v>0</v>
      </c>
    </row>
    <row r="219" spans="1:5" x14ac:dyDescent="0.25">
      <c r="A219" s="177"/>
      <c r="B219" s="13" t="s">
        <v>137</v>
      </c>
      <c r="C219" s="17"/>
      <c r="D219" s="17"/>
      <c r="E219" s="15">
        <v>0</v>
      </c>
    </row>
    <row r="220" spans="1:5" x14ac:dyDescent="0.25">
      <c r="A220" s="177"/>
      <c r="B220" s="13" t="s">
        <v>138</v>
      </c>
      <c r="C220" s="17"/>
      <c r="D220" s="17"/>
      <c r="E220" s="15">
        <v>0</v>
      </c>
    </row>
    <row r="221" spans="1:5" x14ac:dyDescent="0.25">
      <c r="A221" s="177"/>
      <c r="B221" s="13" t="s">
        <v>139</v>
      </c>
      <c r="C221" s="17"/>
      <c r="D221" s="17"/>
      <c r="E221" s="15">
        <v>0</v>
      </c>
    </row>
    <row r="222" spans="1:5" x14ac:dyDescent="0.25">
      <c r="A222" s="177"/>
      <c r="B222" s="13" t="s">
        <v>166</v>
      </c>
      <c r="C222" s="17"/>
      <c r="D222" s="17"/>
      <c r="E222" s="15">
        <v>0</v>
      </c>
    </row>
    <row r="223" spans="1:5" x14ac:dyDescent="0.25">
      <c r="A223" s="177"/>
      <c r="B223" s="13" t="s">
        <v>141</v>
      </c>
      <c r="C223" s="17"/>
      <c r="D223" s="17"/>
      <c r="E223" s="15">
        <v>0</v>
      </c>
    </row>
    <row r="224" spans="1:5" x14ac:dyDescent="0.25">
      <c r="A224" s="177"/>
      <c r="B224" s="13" t="s">
        <v>142</v>
      </c>
      <c r="C224" s="17"/>
      <c r="D224" s="17"/>
      <c r="E224" s="15">
        <v>0</v>
      </c>
    </row>
    <row r="225" spans="1:5" x14ac:dyDescent="0.25">
      <c r="A225" s="177"/>
      <c r="B225" s="13" t="s">
        <v>143</v>
      </c>
      <c r="C225" s="17"/>
      <c r="D225" s="17"/>
      <c r="E225" s="15">
        <v>0</v>
      </c>
    </row>
    <row r="226" spans="1:5" x14ac:dyDescent="0.25">
      <c r="A226" s="177"/>
      <c r="B226" s="13" t="s">
        <v>144</v>
      </c>
      <c r="C226" s="17"/>
      <c r="D226" s="17"/>
      <c r="E226" s="15">
        <v>0</v>
      </c>
    </row>
    <row r="227" spans="1:5" x14ac:dyDescent="0.25">
      <c r="A227" s="177"/>
      <c r="B227" s="13" t="s">
        <v>167</v>
      </c>
      <c r="C227" s="17"/>
      <c r="D227" s="17"/>
      <c r="E227" s="15">
        <v>0</v>
      </c>
    </row>
    <row r="228" spans="1:5" x14ac:dyDescent="0.25">
      <c r="A228" s="177"/>
      <c r="B228" s="13" t="s">
        <v>146</v>
      </c>
      <c r="C228" s="17"/>
      <c r="D228" s="17"/>
      <c r="E228" s="15">
        <v>0</v>
      </c>
    </row>
    <row r="229" spans="1:5" x14ac:dyDescent="0.25">
      <c r="A229" s="177"/>
      <c r="B229" s="13" t="s">
        <v>147</v>
      </c>
      <c r="C229" s="17"/>
      <c r="D229" s="17"/>
      <c r="E229" s="15">
        <v>0</v>
      </c>
    </row>
    <row r="230" spans="1:5" x14ac:dyDescent="0.25">
      <c r="A230" s="177"/>
      <c r="B230" s="13" t="s">
        <v>148</v>
      </c>
      <c r="C230" s="17"/>
      <c r="D230" s="17"/>
      <c r="E230" s="15">
        <v>0</v>
      </c>
    </row>
    <row r="231" spans="1:5" x14ac:dyDescent="0.25">
      <c r="A231" s="177"/>
      <c r="B231" s="13" t="s">
        <v>149</v>
      </c>
      <c r="C231" s="17"/>
      <c r="D231" s="17"/>
      <c r="E231" s="15">
        <v>0</v>
      </c>
    </row>
    <row r="232" spans="1:5" x14ac:dyDescent="0.25">
      <c r="A232" s="177"/>
      <c r="B232" s="13" t="s">
        <v>150</v>
      </c>
      <c r="C232" s="17"/>
      <c r="D232" s="17"/>
      <c r="E232" s="15">
        <v>0</v>
      </c>
    </row>
    <row r="233" spans="1:5" x14ac:dyDescent="0.25">
      <c r="A233" s="177"/>
      <c r="B233" s="13" t="s">
        <v>151</v>
      </c>
      <c r="C233" s="17"/>
      <c r="D233" s="17"/>
      <c r="E233" s="15">
        <v>0</v>
      </c>
    </row>
    <row r="234" spans="1:5" x14ac:dyDescent="0.25">
      <c r="A234" s="177"/>
      <c r="B234" s="13" t="s">
        <v>152</v>
      </c>
      <c r="C234" s="17"/>
      <c r="D234" s="17"/>
      <c r="E234" s="15">
        <v>0</v>
      </c>
    </row>
    <row r="235" spans="1:5" x14ac:dyDescent="0.25">
      <c r="A235" s="177"/>
      <c r="B235" s="13" t="s">
        <v>153</v>
      </c>
      <c r="C235" s="17"/>
      <c r="D235" s="17"/>
      <c r="E235" s="15">
        <v>0</v>
      </c>
    </row>
    <row r="236" spans="1:5" x14ac:dyDescent="0.25">
      <c r="A236" s="177"/>
      <c r="B236" s="13" t="s">
        <v>154</v>
      </c>
      <c r="C236" s="17"/>
      <c r="D236" s="17"/>
      <c r="E236" s="15">
        <v>0</v>
      </c>
    </row>
    <row r="237" spans="1:5" x14ac:dyDescent="0.25">
      <c r="A237" s="177"/>
      <c r="B237" s="13" t="s">
        <v>155</v>
      </c>
      <c r="C237" s="17"/>
      <c r="D237" s="17"/>
      <c r="E237" s="15">
        <v>0</v>
      </c>
    </row>
    <row r="238" spans="1:5" x14ac:dyDescent="0.25">
      <c r="A238" s="177"/>
      <c r="B238" s="13" t="s">
        <v>156</v>
      </c>
      <c r="C238" s="17"/>
      <c r="D238" s="17"/>
      <c r="E238" s="15">
        <v>0</v>
      </c>
    </row>
    <row r="239" spans="1:5" x14ac:dyDescent="0.25">
      <c r="A239" s="177"/>
      <c r="B239" s="13" t="s">
        <v>157</v>
      </c>
      <c r="C239" s="17"/>
      <c r="D239" s="17"/>
      <c r="E239" s="15">
        <v>0</v>
      </c>
    </row>
    <row r="240" spans="1:5" x14ac:dyDescent="0.25">
      <c r="A240" s="177"/>
      <c r="B240" s="13" t="s">
        <v>158</v>
      </c>
      <c r="C240" s="17"/>
      <c r="D240" s="17"/>
      <c r="E240" s="15">
        <v>0</v>
      </c>
    </row>
    <row r="241" spans="1:5" x14ac:dyDescent="0.25">
      <c r="A241" s="177"/>
      <c r="B241" s="13" t="s">
        <v>159</v>
      </c>
      <c r="C241" s="17"/>
      <c r="D241" s="17"/>
      <c r="E241" s="15">
        <v>0</v>
      </c>
    </row>
    <row r="242" spans="1:5" x14ac:dyDescent="0.25">
      <c r="A242" s="178"/>
      <c r="B242" s="13" t="s">
        <v>160</v>
      </c>
      <c r="C242" s="17"/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4</v>
      </c>
      <c r="D246" s="17"/>
      <c r="E246" s="15">
        <v>0</v>
      </c>
    </row>
    <row r="247" spans="1:5" x14ac:dyDescent="0.25">
      <c r="A247" s="12" t="s">
        <v>170</v>
      </c>
      <c r="B247" s="16"/>
      <c r="C247" s="14">
        <v>113</v>
      </c>
      <c r="D247" s="14">
        <v>50</v>
      </c>
      <c r="E247" s="15">
        <v>1.26</v>
      </c>
    </row>
    <row r="248" spans="1:5" x14ac:dyDescent="0.25">
      <c r="A248" s="12" t="s">
        <v>171</v>
      </c>
      <c r="B248" s="16"/>
      <c r="C248" s="14">
        <v>60</v>
      </c>
      <c r="D248" s="14">
        <v>33</v>
      </c>
      <c r="E248" s="15">
        <v>0.81818181818181801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12</v>
      </c>
      <c r="D252" s="14">
        <v>24</v>
      </c>
      <c r="E252" s="15">
        <v>-0.5</v>
      </c>
    </row>
    <row r="253" spans="1:5" x14ac:dyDescent="0.25">
      <c r="A253" s="176" t="s">
        <v>174</v>
      </c>
      <c r="B253" s="13" t="s">
        <v>175</v>
      </c>
      <c r="C253" s="14">
        <v>1</v>
      </c>
      <c r="D253" s="17"/>
      <c r="E253" s="15">
        <v>0</v>
      </c>
    </row>
    <row r="254" spans="1:5" x14ac:dyDescent="0.25">
      <c r="A254" s="177"/>
      <c r="B254" s="13" t="s">
        <v>176</v>
      </c>
      <c r="C254" s="17"/>
      <c r="D254" s="17"/>
      <c r="E254" s="15">
        <v>0</v>
      </c>
    </row>
    <row r="255" spans="1:5" x14ac:dyDescent="0.25">
      <c r="A255" s="178"/>
      <c r="B255" s="13" t="s">
        <v>177</v>
      </c>
      <c r="C255" s="14">
        <v>2</v>
      </c>
      <c r="D255" s="17"/>
      <c r="E255" s="15">
        <v>0</v>
      </c>
    </row>
    <row r="256" spans="1:5" x14ac:dyDescent="0.25">
      <c r="A256" s="12" t="s">
        <v>178</v>
      </c>
      <c r="B256" s="16"/>
      <c r="C256" s="14">
        <v>1</v>
      </c>
      <c r="D256" s="17"/>
      <c r="E256" s="15">
        <v>0</v>
      </c>
    </row>
    <row r="257" spans="1:5" x14ac:dyDescent="0.25">
      <c r="A257" s="12" t="s">
        <v>179</v>
      </c>
      <c r="B257" s="16"/>
      <c r="C257" s="14">
        <v>1</v>
      </c>
      <c r="D257" s="14">
        <v>1</v>
      </c>
      <c r="E257" s="15">
        <v>0</v>
      </c>
    </row>
    <row r="258" spans="1:5" x14ac:dyDescent="0.25">
      <c r="A258" s="12" t="s">
        <v>111</v>
      </c>
      <c r="B258" s="16"/>
      <c r="C258" s="14">
        <v>0</v>
      </c>
      <c r="D258" s="14">
        <v>0</v>
      </c>
      <c r="E258" s="15">
        <v>0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18</v>
      </c>
      <c r="D262" s="14">
        <v>9</v>
      </c>
      <c r="E262" s="15">
        <v>1</v>
      </c>
    </row>
    <row r="263" spans="1:5" x14ac:dyDescent="0.25">
      <c r="A263" s="176" t="s">
        <v>69</v>
      </c>
      <c r="B263" s="13" t="s">
        <v>182</v>
      </c>
      <c r="C263" s="14">
        <v>2</v>
      </c>
      <c r="D263" s="14">
        <v>1</v>
      </c>
      <c r="E263" s="15">
        <v>1</v>
      </c>
    </row>
    <row r="264" spans="1:5" x14ac:dyDescent="0.25">
      <c r="A264" s="178"/>
      <c r="B264" s="13" t="s">
        <v>111</v>
      </c>
      <c r="C264" s="14">
        <v>29</v>
      </c>
      <c r="D264" s="14">
        <v>22</v>
      </c>
      <c r="E264" s="15">
        <v>0.31818181818181801</v>
      </c>
    </row>
    <row r="265" spans="1:5" x14ac:dyDescent="0.25">
      <c r="A265" s="12" t="s">
        <v>183</v>
      </c>
      <c r="B265" s="16"/>
      <c r="C265" s="14">
        <v>0</v>
      </c>
      <c r="D265" s="14">
        <v>2</v>
      </c>
      <c r="E265" s="15">
        <v>-1</v>
      </c>
    </row>
    <row r="266" spans="1:5" x14ac:dyDescent="0.25">
      <c r="A266" s="12" t="s">
        <v>184</v>
      </c>
      <c r="B266" s="16"/>
      <c r="C266" s="14">
        <v>3</v>
      </c>
      <c r="D266" s="14">
        <v>1</v>
      </c>
      <c r="E266" s="15">
        <v>2</v>
      </c>
    </row>
    <row r="267" spans="1:5" x14ac:dyDescent="0.25">
      <c r="A267" s="12" t="s">
        <v>185</v>
      </c>
      <c r="B267" s="16"/>
      <c r="C267" s="14">
        <v>0</v>
      </c>
      <c r="D267" s="17"/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6" t="s">
        <v>187</v>
      </c>
      <c r="B271" s="13" t="s">
        <v>188</v>
      </c>
      <c r="C271" s="17"/>
      <c r="D271" s="17"/>
      <c r="E271" s="15">
        <v>0</v>
      </c>
    </row>
    <row r="272" spans="1:5" x14ac:dyDescent="0.25">
      <c r="A272" s="178"/>
      <c r="B272" s="13" t="s">
        <v>189</v>
      </c>
      <c r="C272" s="17"/>
      <c r="D272" s="17"/>
      <c r="E272" s="15">
        <v>0</v>
      </c>
    </row>
    <row r="273" spans="1:5" x14ac:dyDescent="0.25">
      <c r="A273" s="12" t="s">
        <v>190</v>
      </c>
      <c r="B273" s="16"/>
      <c r="C273" s="17"/>
      <c r="D273" s="17"/>
      <c r="E273" s="15">
        <v>0</v>
      </c>
    </row>
    <row r="274" spans="1:5" x14ac:dyDescent="0.25">
      <c r="A274" s="12" t="s">
        <v>191</v>
      </c>
      <c r="B274" s="16"/>
      <c r="C274" s="17"/>
      <c r="D274" s="17"/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3" t="s">
        <v>198</v>
      </c>
      <c r="B283" s="13" t="s">
        <v>199</v>
      </c>
      <c r="C283" s="17"/>
      <c r="D283" s="17"/>
      <c r="E283" s="22"/>
    </row>
    <row r="284" spans="1:5" x14ac:dyDescent="0.25">
      <c r="A284" s="174"/>
      <c r="B284" s="13" t="s">
        <v>200</v>
      </c>
      <c r="C284" s="14">
        <v>60</v>
      </c>
      <c r="D284" s="14">
        <v>71</v>
      </c>
      <c r="E284" s="23">
        <v>0</v>
      </c>
    </row>
    <row r="285" spans="1:5" x14ac:dyDescent="0.25">
      <c r="A285" s="175"/>
      <c r="B285" s="13" t="s">
        <v>201</v>
      </c>
      <c r="C285" s="17"/>
      <c r="D285" s="17"/>
      <c r="E285" s="22"/>
    </row>
    <row r="286" spans="1:5" x14ac:dyDescent="0.25">
      <c r="A286" s="173" t="s">
        <v>202</v>
      </c>
      <c r="B286" s="13" t="s">
        <v>203</v>
      </c>
      <c r="C286" s="17"/>
      <c r="D286" s="17"/>
      <c r="E286" s="22"/>
    </row>
    <row r="287" spans="1:5" x14ac:dyDescent="0.25">
      <c r="A287" s="174"/>
      <c r="B287" s="13" t="s">
        <v>204</v>
      </c>
      <c r="C287" s="17"/>
      <c r="D287" s="17"/>
      <c r="E287" s="22"/>
    </row>
    <row r="288" spans="1:5" x14ac:dyDescent="0.25">
      <c r="A288" s="175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2</v>
      </c>
      <c r="D289" s="14">
        <v>4</v>
      </c>
      <c r="E289" s="23">
        <v>1</v>
      </c>
    </row>
    <row r="290" spans="1:5" x14ac:dyDescent="0.25">
      <c r="A290" s="173" t="s">
        <v>208</v>
      </c>
      <c r="B290" s="13" t="s">
        <v>209</v>
      </c>
      <c r="C290" s="14">
        <v>1</v>
      </c>
      <c r="D290" s="14">
        <v>5</v>
      </c>
      <c r="E290" s="23">
        <v>0</v>
      </c>
    </row>
    <row r="291" spans="1:5" x14ac:dyDescent="0.25">
      <c r="A291" s="174"/>
      <c r="B291" s="13" t="s">
        <v>210</v>
      </c>
      <c r="C291" s="17"/>
      <c r="D291" s="17"/>
      <c r="E291" s="22"/>
    </row>
    <row r="292" spans="1:5" x14ac:dyDescent="0.25">
      <c r="A292" s="175"/>
      <c r="B292" s="13" t="s">
        <v>211</v>
      </c>
      <c r="C292" s="14">
        <v>10</v>
      </c>
      <c r="D292" s="14">
        <v>5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3" t="s">
        <v>214</v>
      </c>
      <c r="B294" s="13" t="s">
        <v>205</v>
      </c>
      <c r="C294" s="17"/>
      <c r="D294" s="17"/>
      <c r="E294" s="22"/>
    </row>
    <row r="295" spans="1:5" x14ac:dyDescent="0.25">
      <c r="A295" s="174"/>
      <c r="B295" s="13" t="s">
        <v>215</v>
      </c>
      <c r="C295" s="14">
        <v>2</v>
      </c>
      <c r="D295" s="14">
        <v>2</v>
      </c>
      <c r="E295" s="23">
        <v>1</v>
      </c>
    </row>
    <row r="296" spans="1:5" x14ac:dyDescent="0.25">
      <c r="A296" s="175"/>
      <c r="B296" s="13" t="s">
        <v>216</v>
      </c>
      <c r="C296" s="17"/>
      <c r="D296" s="17"/>
      <c r="E296" s="22"/>
    </row>
    <row r="297" spans="1:5" x14ac:dyDescent="0.25">
      <c r="A297" s="173" t="s">
        <v>217</v>
      </c>
      <c r="B297" s="13" t="s">
        <v>218</v>
      </c>
      <c r="C297" s="17"/>
      <c r="D297" s="17"/>
      <c r="E297" s="22"/>
    </row>
    <row r="298" spans="1:5" x14ac:dyDescent="0.25">
      <c r="A298" s="174"/>
      <c r="B298" s="13" t="s">
        <v>219</v>
      </c>
      <c r="C298" s="17"/>
      <c r="D298" s="17"/>
      <c r="E298" s="22"/>
    </row>
    <row r="299" spans="1:5" x14ac:dyDescent="0.25">
      <c r="A299" s="174"/>
      <c r="B299" s="13" t="s">
        <v>220</v>
      </c>
      <c r="C299" s="14">
        <v>29</v>
      </c>
      <c r="D299" s="14">
        <v>77</v>
      </c>
      <c r="E299" s="23">
        <v>23</v>
      </c>
    </row>
    <row r="300" spans="1:5" x14ac:dyDescent="0.25">
      <c r="A300" s="174"/>
      <c r="B300" s="13" t="s">
        <v>221</v>
      </c>
      <c r="C300" s="14">
        <v>48</v>
      </c>
      <c r="D300" s="14">
        <v>57</v>
      </c>
      <c r="E300" s="23">
        <v>0</v>
      </c>
    </row>
    <row r="301" spans="1:5" x14ac:dyDescent="0.25">
      <c r="A301" s="174"/>
      <c r="B301" s="13" t="s">
        <v>222</v>
      </c>
      <c r="C301" s="14">
        <v>31</v>
      </c>
      <c r="D301" s="14">
        <v>48</v>
      </c>
      <c r="E301" s="23">
        <v>2</v>
      </c>
    </row>
    <row r="302" spans="1:5" x14ac:dyDescent="0.25">
      <c r="A302" s="174"/>
      <c r="B302" s="13" t="s">
        <v>223</v>
      </c>
      <c r="C302" s="14">
        <v>34</v>
      </c>
      <c r="D302" s="14">
        <v>59</v>
      </c>
      <c r="E302" s="23">
        <v>16</v>
      </c>
    </row>
    <row r="303" spans="1:5" x14ac:dyDescent="0.25">
      <c r="A303" s="174"/>
      <c r="B303" s="13" t="s">
        <v>224</v>
      </c>
      <c r="C303" s="14">
        <v>6</v>
      </c>
      <c r="D303" s="14">
        <v>5</v>
      </c>
      <c r="E303" s="23">
        <v>0</v>
      </c>
    </row>
    <row r="304" spans="1:5" x14ac:dyDescent="0.25">
      <c r="A304" s="174"/>
      <c r="B304" s="13" t="s">
        <v>225</v>
      </c>
      <c r="C304" s="17"/>
      <c r="D304" s="17"/>
      <c r="E304" s="22"/>
    </row>
    <row r="305" spans="1:5" x14ac:dyDescent="0.25">
      <c r="A305" s="174"/>
      <c r="B305" s="13" t="s">
        <v>226</v>
      </c>
      <c r="C305" s="14">
        <v>50</v>
      </c>
      <c r="D305" s="14">
        <v>16</v>
      </c>
      <c r="E305" s="23">
        <v>34</v>
      </c>
    </row>
    <row r="306" spans="1:5" x14ac:dyDescent="0.25">
      <c r="A306" s="174"/>
      <c r="B306" s="13" t="s">
        <v>227</v>
      </c>
      <c r="C306" s="17"/>
      <c r="D306" s="17"/>
      <c r="E306" s="22"/>
    </row>
    <row r="307" spans="1:5" x14ac:dyDescent="0.25">
      <c r="A307" s="174"/>
      <c r="B307" s="13" t="s">
        <v>228</v>
      </c>
      <c r="C307" s="17"/>
      <c r="D307" s="17"/>
      <c r="E307" s="22"/>
    </row>
    <row r="308" spans="1:5" x14ac:dyDescent="0.25">
      <c r="A308" s="174"/>
      <c r="B308" s="13" t="s">
        <v>229</v>
      </c>
      <c r="C308" s="14">
        <v>29</v>
      </c>
      <c r="D308" s="14">
        <v>41</v>
      </c>
      <c r="E308" s="23">
        <v>9</v>
      </c>
    </row>
    <row r="309" spans="1:5" x14ac:dyDescent="0.25">
      <c r="A309" s="174"/>
      <c r="B309" s="13" t="s">
        <v>230</v>
      </c>
      <c r="C309" s="14">
        <v>23</v>
      </c>
      <c r="D309" s="14">
        <v>24</v>
      </c>
      <c r="E309" s="23">
        <v>0</v>
      </c>
    </row>
    <row r="310" spans="1:5" x14ac:dyDescent="0.25">
      <c r="A310" s="174"/>
      <c r="B310" s="13" t="s">
        <v>231</v>
      </c>
      <c r="C310" s="14">
        <v>2</v>
      </c>
      <c r="D310" s="14">
        <v>1</v>
      </c>
      <c r="E310" s="23">
        <v>0</v>
      </c>
    </row>
    <row r="311" spans="1:5" x14ac:dyDescent="0.25">
      <c r="A311" s="175"/>
      <c r="B311" s="13" t="s">
        <v>232</v>
      </c>
      <c r="C311" s="14">
        <v>1</v>
      </c>
      <c r="D311" s="14">
        <v>1</v>
      </c>
      <c r="E311" s="23">
        <v>0</v>
      </c>
    </row>
    <row r="312" spans="1:5" x14ac:dyDescent="0.25">
      <c r="A312" s="173" t="s">
        <v>233</v>
      </c>
      <c r="B312" s="13" t="s">
        <v>234</v>
      </c>
      <c r="C312" s="17"/>
      <c r="D312" s="17"/>
      <c r="E312" s="22"/>
    </row>
    <row r="313" spans="1:5" x14ac:dyDescent="0.25">
      <c r="A313" s="174"/>
      <c r="B313" s="13" t="s">
        <v>235</v>
      </c>
      <c r="C313" s="17"/>
      <c r="D313" s="17"/>
      <c r="E313" s="22"/>
    </row>
    <row r="314" spans="1:5" x14ac:dyDescent="0.25">
      <c r="A314" s="174"/>
      <c r="B314" s="13" t="s">
        <v>236</v>
      </c>
      <c r="C314" s="17"/>
      <c r="D314" s="17"/>
      <c r="E314" s="22"/>
    </row>
    <row r="315" spans="1:5" x14ac:dyDescent="0.25">
      <c r="A315" s="174"/>
      <c r="B315" s="13" t="s">
        <v>237</v>
      </c>
      <c r="C315" s="17"/>
      <c r="D315" s="17"/>
      <c r="E315" s="22"/>
    </row>
    <row r="316" spans="1:5" x14ac:dyDescent="0.25">
      <c r="A316" s="174"/>
      <c r="B316" s="13" t="s">
        <v>238</v>
      </c>
      <c r="C316" s="14">
        <v>3</v>
      </c>
      <c r="D316" s="14">
        <v>5</v>
      </c>
      <c r="E316" s="23">
        <v>0</v>
      </c>
    </row>
    <row r="317" spans="1:5" x14ac:dyDescent="0.25">
      <c r="A317" s="174"/>
      <c r="B317" s="13" t="s">
        <v>239</v>
      </c>
      <c r="C317" s="17"/>
      <c r="D317" s="17"/>
      <c r="E317" s="22"/>
    </row>
    <row r="318" spans="1:5" x14ac:dyDescent="0.25">
      <c r="A318" s="174"/>
      <c r="B318" s="13" t="s">
        <v>240</v>
      </c>
      <c r="C318" s="17"/>
      <c r="D318" s="17"/>
      <c r="E318" s="22"/>
    </row>
    <row r="319" spans="1:5" x14ac:dyDescent="0.25">
      <c r="A319" s="174"/>
      <c r="B319" s="13" t="s">
        <v>241</v>
      </c>
      <c r="C319" s="14">
        <v>3</v>
      </c>
      <c r="D319" s="14">
        <v>6</v>
      </c>
      <c r="E319" s="23">
        <v>2</v>
      </c>
    </row>
    <row r="320" spans="1:5" x14ac:dyDescent="0.25">
      <c r="A320" s="174"/>
      <c r="B320" s="13" t="s">
        <v>242</v>
      </c>
      <c r="C320" s="14">
        <v>9</v>
      </c>
      <c r="D320" s="14">
        <v>4</v>
      </c>
      <c r="E320" s="23">
        <v>0</v>
      </c>
    </row>
    <row r="321" spans="1:5" x14ac:dyDescent="0.25">
      <c r="A321" s="174"/>
      <c r="B321" s="13" t="s">
        <v>243</v>
      </c>
      <c r="C321" s="14">
        <v>16</v>
      </c>
      <c r="D321" s="14">
        <v>38</v>
      </c>
      <c r="E321" s="23">
        <v>3</v>
      </c>
    </row>
    <row r="322" spans="1:5" x14ac:dyDescent="0.25">
      <c r="A322" s="174"/>
      <c r="B322" s="13" t="s">
        <v>244</v>
      </c>
      <c r="C322" s="14">
        <v>0</v>
      </c>
      <c r="D322" s="14">
        <v>1</v>
      </c>
      <c r="E322" s="23">
        <v>0</v>
      </c>
    </row>
    <row r="323" spans="1:5" x14ac:dyDescent="0.25">
      <c r="A323" s="174"/>
      <c r="B323" s="13" t="s">
        <v>245</v>
      </c>
      <c r="C323" s="14">
        <v>2</v>
      </c>
      <c r="D323" s="14">
        <v>2</v>
      </c>
      <c r="E323" s="23">
        <v>0</v>
      </c>
    </row>
    <row r="324" spans="1:5" x14ac:dyDescent="0.25">
      <c r="A324" s="174"/>
      <c r="B324" s="13" t="s">
        <v>246</v>
      </c>
      <c r="C324" s="17"/>
      <c r="D324" s="17"/>
      <c r="E324" s="22"/>
    </row>
    <row r="325" spans="1:5" x14ac:dyDescent="0.25">
      <c r="A325" s="174"/>
      <c r="B325" s="13" t="s">
        <v>247</v>
      </c>
      <c r="C325" s="14">
        <v>1</v>
      </c>
      <c r="D325" s="14">
        <v>0</v>
      </c>
      <c r="E325" s="23">
        <v>1</v>
      </c>
    </row>
    <row r="326" spans="1:5" x14ac:dyDescent="0.25">
      <c r="A326" s="174"/>
      <c r="B326" s="13" t="s">
        <v>248</v>
      </c>
      <c r="C326" s="17"/>
      <c r="D326" s="17"/>
      <c r="E326" s="22"/>
    </row>
    <row r="327" spans="1:5" x14ac:dyDescent="0.25">
      <c r="A327" s="174"/>
      <c r="B327" s="13" t="s">
        <v>249</v>
      </c>
      <c r="C327" s="14">
        <v>1</v>
      </c>
      <c r="D327" s="14">
        <v>0</v>
      </c>
      <c r="E327" s="23">
        <v>0</v>
      </c>
    </row>
    <row r="328" spans="1:5" x14ac:dyDescent="0.25">
      <c r="A328" s="174"/>
      <c r="B328" s="13" t="s">
        <v>250</v>
      </c>
      <c r="C328" s="17"/>
      <c r="D328" s="17"/>
      <c r="E328" s="22"/>
    </row>
    <row r="329" spans="1:5" x14ac:dyDescent="0.25">
      <c r="A329" s="174"/>
      <c r="B329" s="13" t="s">
        <v>251</v>
      </c>
      <c r="C329" s="14">
        <v>9</v>
      </c>
      <c r="D329" s="14">
        <v>16</v>
      </c>
      <c r="E329" s="23">
        <v>5</v>
      </c>
    </row>
    <row r="330" spans="1:5" x14ac:dyDescent="0.25">
      <c r="A330" s="174"/>
      <c r="B330" s="13" t="s">
        <v>252</v>
      </c>
      <c r="C330" s="14">
        <v>7</v>
      </c>
      <c r="D330" s="14">
        <v>12</v>
      </c>
      <c r="E330" s="23">
        <v>4</v>
      </c>
    </row>
    <row r="331" spans="1:5" x14ac:dyDescent="0.25">
      <c r="A331" s="174"/>
      <c r="B331" s="13" t="s">
        <v>253</v>
      </c>
      <c r="C331" s="17"/>
      <c r="D331" s="17"/>
      <c r="E331" s="22"/>
    </row>
    <row r="332" spans="1:5" x14ac:dyDescent="0.25">
      <c r="A332" s="174"/>
      <c r="B332" s="13" t="s">
        <v>254</v>
      </c>
      <c r="C332" s="17"/>
      <c r="D332" s="17"/>
      <c r="E332" s="22"/>
    </row>
    <row r="333" spans="1:5" x14ac:dyDescent="0.25">
      <c r="A333" s="174"/>
      <c r="B333" s="13" t="s">
        <v>255</v>
      </c>
      <c r="C333" s="17"/>
      <c r="D333" s="17"/>
      <c r="E333" s="22"/>
    </row>
    <row r="334" spans="1:5" x14ac:dyDescent="0.25">
      <c r="A334" s="174"/>
      <c r="B334" s="13" t="s">
        <v>256</v>
      </c>
      <c r="C334" s="17"/>
      <c r="D334" s="17"/>
      <c r="E334" s="22"/>
    </row>
    <row r="335" spans="1:5" x14ac:dyDescent="0.25">
      <c r="A335" s="174"/>
      <c r="B335" s="13" t="s">
        <v>257</v>
      </c>
      <c r="C335" s="14">
        <v>14</v>
      </c>
      <c r="D335" s="14">
        <v>12</v>
      </c>
      <c r="E335" s="23">
        <v>2</v>
      </c>
    </row>
    <row r="336" spans="1:5" x14ac:dyDescent="0.25">
      <c r="A336" s="174"/>
      <c r="B336" s="13" t="s">
        <v>258</v>
      </c>
      <c r="C336" s="14">
        <v>14</v>
      </c>
      <c r="D336" s="14">
        <v>12</v>
      </c>
      <c r="E336" s="23">
        <v>6</v>
      </c>
    </row>
    <row r="337" spans="1:5" x14ac:dyDescent="0.25">
      <c r="A337" s="174"/>
      <c r="B337" s="13" t="s">
        <v>259</v>
      </c>
      <c r="C337" s="17"/>
      <c r="D337" s="17"/>
      <c r="E337" s="22"/>
    </row>
    <row r="338" spans="1:5" x14ac:dyDescent="0.25">
      <c r="A338" s="174"/>
      <c r="B338" s="13" t="s">
        <v>260</v>
      </c>
      <c r="C338" s="14">
        <v>1</v>
      </c>
      <c r="D338" s="14">
        <v>1</v>
      </c>
      <c r="E338" s="23">
        <v>0</v>
      </c>
    </row>
    <row r="339" spans="1:5" x14ac:dyDescent="0.25">
      <c r="A339" s="174"/>
      <c r="B339" s="13" t="s">
        <v>261</v>
      </c>
      <c r="C339" s="17"/>
      <c r="D339" s="17"/>
      <c r="E339" s="22"/>
    </row>
    <row r="340" spans="1:5" x14ac:dyDescent="0.25">
      <c r="A340" s="174"/>
      <c r="B340" s="13" t="s">
        <v>262</v>
      </c>
      <c r="C340" s="17"/>
      <c r="D340" s="17"/>
      <c r="E340" s="22"/>
    </row>
    <row r="341" spans="1:5" x14ac:dyDescent="0.25">
      <c r="A341" s="174"/>
      <c r="B341" s="13" t="s">
        <v>263</v>
      </c>
      <c r="C341" s="17"/>
      <c r="D341" s="17"/>
      <c r="E341" s="22"/>
    </row>
    <row r="342" spans="1:5" x14ac:dyDescent="0.25">
      <c r="A342" s="174"/>
      <c r="B342" s="13" t="s">
        <v>264</v>
      </c>
      <c r="C342" s="17"/>
      <c r="D342" s="17"/>
      <c r="E342" s="22"/>
    </row>
    <row r="343" spans="1:5" x14ac:dyDescent="0.25">
      <c r="A343" s="174"/>
      <c r="B343" s="13" t="s">
        <v>265</v>
      </c>
      <c r="C343" s="17"/>
      <c r="D343" s="17"/>
      <c r="E343" s="22"/>
    </row>
    <row r="344" spans="1:5" x14ac:dyDescent="0.25">
      <c r="A344" s="175"/>
      <c r="B344" s="13" t="s">
        <v>266</v>
      </c>
      <c r="C344" s="14">
        <v>1</v>
      </c>
      <c r="D344" s="14">
        <v>5</v>
      </c>
      <c r="E344" s="23">
        <v>1</v>
      </c>
    </row>
    <row r="345" spans="1:5" x14ac:dyDescent="0.25">
      <c r="A345" s="173" t="s">
        <v>267</v>
      </c>
      <c r="B345" s="13" t="s">
        <v>268</v>
      </c>
      <c r="C345" s="17"/>
      <c r="D345" s="17"/>
      <c r="E345" s="22"/>
    </row>
    <row r="346" spans="1:5" x14ac:dyDescent="0.25">
      <c r="A346" s="174"/>
      <c r="B346" s="13" t="s">
        <v>269</v>
      </c>
      <c r="C346" s="17"/>
      <c r="D346" s="17"/>
      <c r="E346" s="22"/>
    </row>
    <row r="347" spans="1:5" x14ac:dyDescent="0.25">
      <c r="A347" s="174"/>
      <c r="B347" s="13" t="s">
        <v>270</v>
      </c>
      <c r="C347" s="17"/>
      <c r="D347" s="17"/>
      <c r="E347" s="22"/>
    </row>
    <row r="348" spans="1:5" x14ac:dyDescent="0.25">
      <c r="A348" s="174"/>
      <c r="B348" s="13" t="s">
        <v>271</v>
      </c>
      <c r="C348" s="17"/>
      <c r="D348" s="17"/>
      <c r="E348" s="22"/>
    </row>
    <row r="349" spans="1:5" x14ac:dyDescent="0.25">
      <c r="A349" s="174"/>
      <c r="B349" s="13" t="s">
        <v>272</v>
      </c>
      <c r="C349" s="17"/>
      <c r="D349" s="17"/>
      <c r="E349" s="22"/>
    </row>
    <row r="350" spans="1:5" x14ac:dyDescent="0.25">
      <c r="A350" s="174"/>
      <c r="B350" s="13" t="s">
        <v>273</v>
      </c>
      <c r="C350" s="14">
        <v>3</v>
      </c>
      <c r="D350" s="14">
        <v>0</v>
      </c>
      <c r="E350" s="23">
        <v>1</v>
      </c>
    </row>
    <row r="351" spans="1:5" x14ac:dyDescent="0.25">
      <c r="A351" s="174"/>
      <c r="B351" s="13" t="s">
        <v>274</v>
      </c>
      <c r="C351" s="17"/>
      <c r="D351" s="17"/>
      <c r="E351" s="22"/>
    </row>
    <row r="352" spans="1:5" x14ac:dyDescent="0.25">
      <c r="A352" s="174"/>
      <c r="B352" s="13" t="s">
        <v>275</v>
      </c>
      <c r="C352" s="17"/>
      <c r="D352" s="17"/>
      <c r="E352" s="22"/>
    </row>
    <row r="353" spans="1:5" x14ac:dyDescent="0.25">
      <c r="A353" s="174"/>
      <c r="B353" s="13" t="s">
        <v>276</v>
      </c>
      <c r="C353" s="17"/>
      <c r="D353" s="17"/>
      <c r="E353" s="22"/>
    </row>
    <row r="354" spans="1:5" x14ac:dyDescent="0.25">
      <c r="A354" s="174"/>
      <c r="B354" s="13" t="s">
        <v>277</v>
      </c>
      <c r="C354" s="17"/>
      <c r="D354" s="17"/>
      <c r="E354" s="22"/>
    </row>
    <row r="355" spans="1:5" x14ac:dyDescent="0.25">
      <c r="A355" s="175"/>
      <c r="B355" s="13" t="s">
        <v>278</v>
      </c>
      <c r="C355" s="17"/>
      <c r="D355" s="17"/>
      <c r="E355" s="22"/>
    </row>
    <row r="356" spans="1:5" x14ac:dyDescent="0.25">
      <c r="A356" s="173" t="s">
        <v>279</v>
      </c>
      <c r="B356" s="13" t="s">
        <v>280</v>
      </c>
      <c r="C356" s="14">
        <v>16</v>
      </c>
      <c r="D356" s="14">
        <v>36</v>
      </c>
      <c r="E356" s="23">
        <v>0</v>
      </c>
    </row>
    <row r="357" spans="1:5" x14ac:dyDescent="0.25">
      <c r="A357" s="174"/>
      <c r="B357" s="13" t="s">
        <v>281</v>
      </c>
      <c r="C357" s="17"/>
      <c r="D357" s="17"/>
      <c r="E357" s="22"/>
    </row>
    <row r="358" spans="1:5" x14ac:dyDescent="0.25">
      <c r="A358" s="174"/>
      <c r="B358" s="13" t="s">
        <v>282</v>
      </c>
      <c r="C358" s="17"/>
      <c r="D358" s="17"/>
      <c r="E358" s="22"/>
    </row>
    <row r="359" spans="1:5" x14ac:dyDescent="0.25">
      <c r="A359" s="174"/>
      <c r="B359" s="13" t="s">
        <v>283</v>
      </c>
      <c r="C359" s="17"/>
      <c r="D359" s="17"/>
      <c r="E359" s="22"/>
    </row>
    <row r="360" spans="1:5" x14ac:dyDescent="0.25">
      <c r="A360" s="174"/>
      <c r="B360" s="13" t="s">
        <v>284</v>
      </c>
      <c r="C360" s="17"/>
      <c r="D360" s="17"/>
      <c r="E360" s="22"/>
    </row>
    <row r="361" spans="1:5" x14ac:dyDescent="0.25">
      <c r="A361" s="174"/>
      <c r="B361" s="13" t="s">
        <v>285</v>
      </c>
      <c r="C361" s="17"/>
      <c r="D361" s="17"/>
      <c r="E361" s="22"/>
    </row>
    <row r="362" spans="1:5" x14ac:dyDescent="0.25">
      <c r="A362" s="174"/>
      <c r="B362" s="13" t="s">
        <v>286</v>
      </c>
      <c r="C362" s="17"/>
      <c r="D362" s="17"/>
      <c r="E362" s="22"/>
    </row>
    <row r="363" spans="1:5" x14ac:dyDescent="0.25">
      <c r="A363" s="174"/>
      <c r="B363" s="13" t="s">
        <v>287</v>
      </c>
      <c r="C363" s="17"/>
      <c r="D363" s="17"/>
      <c r="E363" s="22"/>
    </row>
    <row r="364" spans="1:5" x14ac:dyDescent="0.25">
      <c r="A364" s="175"/>
      <c r="B364" s="13" t="s">
        <v>288</v>
      </c>
      <c r="C364" s="17"/>
      <c r="D364" s="17"/>
      <c r="E364" s="22"/>
    </row>
    <row r="365" spans="1:5" x14ac:dyDescent="0.25">
      <c r="A365" s="173" t="s">
        <v>289</v>
      </c>
      <c r="B365" s="13" t="s">
        <v>290</v>
      </c>
      <c r="C365" s="17"/>
      <c r="D365" s="17"/>
      <c r="E365" s="22"/>
    </row>
    <row r="366" spans="1:5" x14ac:dyDescent="0.25">
      <c r="A366" s="174"/>
      <c r="B366" s="13" t="s">
        <v>291</v>
      </c>
      <c r="C366" s="14">
        <v>4</v>
      </c>
      <c r="D366" s="14">
        <v>5</v>
      </c>
      <c r="E366" s="23">
        <v>0</v>
      </c>
    </row>
    <row r="367" spans="1:5" x14ac:dyDescent="0.25">
      <c r="A367" s="174"/>
      <c r="B367" s="13" t="s">
        <v>292</v>
      </c>
      <c r="C367" s="17"/>
      <c r="D367" s="17"/>
      <c r="E367" s="22"/>
    </row>
    <row r="368" spans="1:5" x14ac:dyDescent="0.25">
      <c r="A368" s="174"/>
      <c r="B368" s="13" t="s">
        <v>293</v>
      </c>
      <c r="C368" s="17"/>
      <c r="D368" s="17"/>
      <c r="E368" s="22"/>
    </row>
    <row r="369" spans="1:5" x14ac:dyDescent="0.25">
      <c r="A369" s="174"/>
      <c r="B369" s="13" t="s">
        <v>209</v>
      </c>
      <c r="C369" s="17"/>
      <c r="D369" s="17"/>
      <c r="E369" s="22"/>
    </row>
    <row r="370" spans="1:5" x14ac:dyDescent="0.25">
      <c r="A370" s="174"/>
      <c r="B370" s="13" t="s">
        <v>294</v>
      </c>
      <c r="C370" s="17"/>
      <c r="D370" s="17"/>
      <c r="E370" s="22"/>
    </row>
    <row r="371" spans="1:5" x14ac:dyDescent="0.25">
      <c r="A371" s="174"/>
      <c r="B371" s="13" t="s">
        <v>295</v>
      </c>
      <c r="C371" s="17"/>
      <c r="D371" s="17"/>
      <c r="E371" s="22"/>
    </row>
    <row r="372" spans="1:5" x14ac:dyDescent="0.25">
      <c r="A372" s="174"/>
      <c r="B372" s="13" t="s">
        <v>296</v>
      </c>
      <c r="C372" s="14">
        <v>2</v>
      </c>
      <c r="D372" s="14">
        <v>4</v>
      </c>
      <c r="E372" s="23">
        <v>0</v>
      </c>
    </row>
    <row r="373" spans="1:5" x14ac:dyDescent="0.25">
      <c r="A373" s="174"/>
      <c r="B373" s="13" t="s">
        <v>297</v>
      </c>
      <c r="C373" s="14">
        <v>35</v>
      </c>
      <c r="D373" s="14">
        <v>34</v>
      </c>
      <c r="E373" s="23">
        <v>8</v>
      </c>
    </row>
    <row r="374" spans="1:5" x14ac:dyDescent="0.25">
      <c r="A374" s="174"/>
      <c r="B374" s="13" t="s">
        <v>298</v>
      </c>
      <c r="C374" s="17"/>
      <c r="D374" s="17"/>
      <c r="E374" s="22"/>
    </row>
    <row r="375" spans="1:5" x14ac:dyDescent="0.25">
      <c r="A375" s="174"/>
      <c r="B375" s="13" t="s">
        <v>299</v>
      </c>
      <c r="C375" s="17"/>
      <c r="D375" s="17"/>
      <c r="E375" s="22"/>
    </row>
    <row r="376" spans="1:5" x14ac:dyDescent="0.25">
      <c r="A376" s="174"/>
      <c r="B376" s="13" t="s">
        <v>300</v>
      </c>
      <c r="C376" s="17"/>
      <c r="D376" s="17"/>
      <c r="E376" s="22"/>
    </row>
    <row r="377" spans="1:5" x14ac:dyDescent="0.25">
      <c r="A377" s="175"/>
      <c r="B377" s="13" t="s">
        <v>301</v>
      </c>
      <c r="C377" s="17"/>
      <c r="D377" s="17"/>
      <c r="E377" s="22"/>
    </row>
  </sheetData>
  <mergeCells count="41">
    <mergeCell ref="A263:A264"/>
    <mergeCell ref="A271:A27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8A1D-F982-4D89-9DDA-08ABBE3BFB5E}">
  <dimension ref="A1:AF25"/>
  <sheetViews>
    <sheetView showGridLines="0" showRowColHeaders="0" workbookViewId="0">
      <selection activeCell="I30" sqref="I30"/>
    </sheetView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1" t="s">
        <v>1513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194</v>
      </c>
      <c r="F4" s="154" t="s">
        <v>1508</v>
      </c>
      <c r="G4" s="156">
        <f>DatosViolenciaGénero!E82</f>
        <v>13</v>
      </c>
      <c r="H4" s="157"/>
    </row>
    <row r="5" spans="1:30" x14ac:dyDescent="0.2">
      <c r="C5" s="154" t="s">
        <v>40</v>
      </c>
      <c r="D5" s="155">
        <f>DatosViolenciaGénero!C5</f>
        <v>131</v>
      </c>
      <c r="F5" s="154" t="s">
        <v>1509</v>
      </c>
      <c r="G5" s="156">
        <f>DatosViolenciaGénero!F82</f>
        <v>48</v>
      </c>
      <c r="H5" s="157"/>
    </row>
    <row r="6" spans="1:30" x14ac:dyDescent="0.2">
      <c r="C6" s="154" t="s">
        <v>1510</v>
      </c>
      <c r="D6" s="165">
        <f>DatosViolenciaGénero!C8</f>
        <v>32</v>
      </c>
    </row>
    <row r="7" spans="1:30" x14ac:dyDescent="0.2">
      <c r="C7" s="154" t="s">
        <v>60</v>
      </c>
      <c r="D7" s="165">
        <f>DatosViolenciaGénero!C9</f>
        <v>4</v>
      </c>
    </row>
    <row r="8" spans="1:30" x14ac:dyDescent="0.2">
      <c r="C8" s="154" t="s">
        <v>1514</v>
      </c>
      <c r="D8" s="155">
        <f>DatosViolenciaGénero!C11</f>
        <v>1</v>
      </c>
    </row>
    <row r="9" spans="1:30" x14ac:dyDescent="0.2">
      <c r="C9" s="154" t="s">
        <v>1515</v>
      </c>
      <c r="D9" s="155">
        <f>DatosViolenciaGénero!C12</f>
        <v>1</v>
      </c>
    </row>
    <row r="10" spans="1:30" x14ac:dyDescent="0.2">
      <c r="C10" s="154" t="s">
        <v>1507</v>
      </c>
      <c r="D10" s="165">
        <f>DatosViolenciaGénero!C6</f>
        <v>40</v>
      </c>
    </row>
    <row r="11" spans="1:30" x14ac:dyDescent="0.2">
      <c r="C11" s="154" t="s">
        <v>1511</v>
      </c>
      <c r="D11" s="165">
        <f>DatosViolenciaGénero!C10</f>
        <v>3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707E-F240-4CF5-ABFD-D7C44D34B5BC}">
  <dimension ref="A1:Z25"/>
  <sheetViews>
    <sheetView showGridLines="0" showRowColHeaders="0" workbookViewId="0">
      <selection activeCell="E31" sqref="E31"/>
    </sheetView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10" t="s">
        <v>1516</v>
      </c>
      <c r="D1" s="210"/>
      <c r="E1" s="210"/>
      <c r="F1" s="135"/>
      <c r="H1" s="166"/>
      <c r="I1" s="166"/>
      <c r="J1" s="166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1B285-D525-4167-BFA3-81317F92149D}">
  <dimension ref="A1:BI25"/>
  <sheetViews>
    <sheetView showGridLines="0" showRowColHeaders="0" workbookViewId="0">
      <selection activeCell="E30" sqref="E30"/>
    </sheetView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10" t="s">
        <v>1521</v>
      </c>
      <c r="D1" s="210"/>
      <c r="E1" s="210"/>
      <c r="F1" s="135"/>
      <c r="H1" s="166"/>
      <c r="I1" s="166"/>
      <c r="J1" s="166"/>
      <c r="K1" s="135"/>
      <c r="M1" s="166"/>
      <c r="N1" s="166"/>
      <c r="O1" s="166"/>
      <c r="P1" s="135"/>
      <c r="R1" s="166"/>
      <c r="S1" s="166"/>
      <c r="T1" s="166"/>
      <c r="U1" s="135"/>
      <c r="W1" s="166"/>
      <c r="X1" s="166"/>
      <c r="Y1" s="166"/>
      <c r="Z1" s="135"/>
      <c r="AB1" s="166"/>
      <c r="AC1" s="166"/>
      <c r="AD1" s="166"/>
      <c r="AE1" s="135"/>
      <c r="AG1" s="166"/>
      <c r="AH1" s="166"/>
      <c r="AI1" s="166"/>
      <c r="AJ1" s="135"/>
      <c r="AL1" s="166"/>
      <c r="AM1" s="166"/>
      <c r="AN1" s="166"/>
      <c r="AO1" s="135"/>
      <c r="AQ1" s="166"/>
      <c r="AR1" s="166"/>
      <c r="AS1" s="166"/>
      <c r="AT1" s="135"/>
      <c r="AV1" s="166"/>
      <c r="AW1" s="166"/>
      <c r="AX1" s="166"/>
      <c r="AY1" s="135"/>
      <c r="BA1" s="166"/>
      <c r="BB1" s="166"/>
      <c r="BC1" s="166"/>
      <c r="BD1" s="135"/>
      <c r="BF1" s="166"/>
      <c r="BG1" s="166"/>
      <c r="BH1" s="166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1406-18D0-4C26-BD00-E5133F59D907}">
  <dimension ref="A1:Z25"/>
  <sheetViews>
    <sheetView showGridLines="0" tabSelected="1" topLeftCell="J1" workbookViewId="0">
      <selection activeCell="Z6" sqref="Z6"/>
    </sheetView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10" t="s">
        <v>1525</v>
      </c>
      <c r="D1" s="210"/>
      <c r="E1" s="210"/>
      <c r="F1" s="135"/>
      <c r="H1" s="166"/>
      <c r="I1" s="166"/>
      <c r="J1" s="166"/>
      <c r="K1" s="135"/>
      <c r="M1" s="166"/>
      <c r="N1" s="166"/>
      <c r="O1" s="166"/>
      <c r="P1" s="166"/>
      <c r="Q1" s="166"/>
      <c r="S1" s="135"/>
      <c r="U1" s="166"/>
      <c r="V1" s="166"/>
      <c r="W1" s="166"/>
      <c r="X1" s="166"/>
      <c r="Y1" s="166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7" t="s">
        <v>1184</v>
      </c>
      <c r="N5" s="167" t="s">
        <v>1185</v>
      </c>
      <c r="O5" s="167" t="s">
        <v>1186</v>
      </c>
      <c r="P5" s="167" t="s">
        <v>1187</v>
      </c>
      <c r="Q5" s="167" t="s">
        <v>615</v>
      </c>
      <c r="R5" s="167" t="s">
        <v>1188</v>
      </c>
      <c r="S5" s="168"/>
      <c r="U5" s="169" t="s">
        <v>1184</v>
      </c>
      <c r="V5" s="169" t="s">
        <v>1185</v>
      </c>
      <c r="W5" s="169" t="s">
        <v>1186</v>
      </c>
      <c r="X5" s="169" t="s">
        <v>1187</v>
      </c>
      <c r="Y5" s="169" t="s">
        <v>615</v>
      </c>
      <c r="Z5" s="169" t="s">
        <v>1188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0</v>
      </c>
      <c r="P6" s="170">
        <f>DatosMedioAmbiente!C59</f>
        <v>0</v>
      </c>
      <c r="Q6" s="170">
        <f>DatosMedioAmbiente!C61</f>
        <v>0</v>
      </c>
      <c r="R6" s="170">
        <f>DatosMedioAmbiente!C63</f>
        <v>1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2</v>
      </c>
      <c r="Y6" s="171">
        <f>DatosMedioAmbiente!C62</f>
        <v>0</v>
      </c>
      <c r="Z6" s="171">
        <f>DatosMedioAmbiente!C64</f>
        <v>0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2759-6F83-46B7-8A29-8A5F832D78C5}">
  <dimension ref="A1:BI11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1319</v>
      </c>
      <c r="F2" s="84" t="s">
        <v>111</v>
      </c>
      <c r="G2" s="84" t="s">
        <v>1320</v>
      </c>
      <c r="H2" s="84" t="s">
        <v>1320</v>
      </c>
      <c r="I2" s="84" t="s">
        <v>975</v>
      </c>
      <c r="J2" s="84" t="s">
        <v>975</v>
      </c>
      <c r="K2" s="84" t="s">
        <v>1320</v>
      </c>
      <c r="L2" s="84" t="s">
        <v>1320</v>
      </c>
      <c r="M2" s="84" t="s">
        <v>1319</v>
      </c>
      <c r="N2" s="84" t="s">
        <v>1319</v>
      </c>
      <c r="O2" s="84" t="s">
        <v>1319</v>
      </c>
      <c r="P2" s="84" t="s">
        <v>1366</v>
      </c>
      <c r="Q2" s="84" t="s">
        <v>1366</v>
      </c>
      <c r="R2" s="84" t="s">
        <v>1040</v>
      </c>
      <c r="S2" s="84" t="s">
        <v>1366</v>
      </c>
      <c r="T2" s="84" t="s">
        <v>1366</v>
      </c>
      <c r="V2" s="84" t="s">
        <v>29</v>
      </c>
      <c r="W2" s="84" t="s">
        <v>113</v>
      </c>
      <c r="AA2" s="84" t="s">
        <v>1131</v>
      </c>
      <c r="AB2" s="84" t="s">
        <v>1131</v>
      </c>
      <c r="AD2" s="84" t="s">
        <v>647</v>
      </c>
      <c r="AE2" s="84" t="s">
        <v>1184</v>
      </c>
      <c r="AF2" s="84" t="s">
        <v>1194</v>
      </c>
      <c r="AI2" s="84" t="s">
        <v>229</v>
      </c>
      <c r="AL2" s="84" t="s">
        <v>647</v>
      </c>
      <c r="AM2" s="84" t="s">
        <v>647</v>
      </c>
      <c r="AN2" s="84" t="s">
        <v>649</v>
      </c>
      <c r="AO2" s="84" t="s">
        <v>649</v>
      </c>
      <c r="AT2" s="84" t="s">
        <v>657</v>
      </c>
      <c r="AV2" s="84" t="s">
        <v>647</v>
      </c>
      <c r="AW2" s="84" t="s">
        <v>1188</v>
      </c>
      <c r="AX2" s="84" t="s">
        <v>1187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E2" s="84" t="s">
        <v>1357</v>
      </c>
      <c r="BF2" s="84" t="s">
        <v>104</v>
      </c>
      <c r="BH2" s="84" t="s">
        <v>1143</v>
      </c>
      <c r="BI2" s="84" t="s">
        <v>1148</v>
      </c>
    </row>
    <row r="3" spans="1:61" x14ac:dyDescent="0.2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1320</v>
      </c>
      <c r="G3" s="84" t="s">
        <v>1334</v>
      </c>
      <c r="H3" s="84" t="s">
        <v>1321</v>
      </c>
      <c r="I3" s="84" t="s">
        <v>111</v>
      </c>
      <c r="J3" s="84" t="s">
        <v>111</v>
      </c>
      <c r="K3" s="84" t="s">
        <v>1323</v>
      </c>
      <c r="L3" s="84" t="s">
        <v>1321</v>
      </c>
      <c r="M3" s="84" t="s">
        <v>1325</v>
      </c>
      <c r="N3" s="84" t="s">
        <v>1325</v>
      </c>
      <c r="O3" s="84" t="s">
        <v>1320</v>
      </c>
      <c r="P3" s="84" t="s">
        <v>1321</v>
      </c>
      <c r="Q3" s="84" t="s">
        <v>1321</v>
      </c>
      <c r="R3" s="84" t="s">
        <v>1041</v>
      </c>
      <c r="S3" s="84" t="s">
        <v>1321</v>
      </c>
      <c r="T3" s="84" t="s">
        <v>1321</v>
      </c>
      <c r="V3" s="84" t="s">
        <v>30</v>
      </c>
      <c r="W3" s="84" t="s">
        <v>114</v>
      </c>
      <c r="AA3" s="84" t="s">
        <v>1132</v>
      </c>
      <c r="AB3" s="84" t="s">
        <v>1132</v>
      </c>
      <c r="AD3" s="84" t="s">
        <v>649</v>
      </c>
      <c r="AE3" s="84" t="s">
        <v>1186</v>
      </c>
      <c r="AF3" s="84" t="s">
        <v>1127</v>
      </c>
      <c r="AI3" s="84" t="s">
        <v>230</v>
      </c>
      <c r="AL3" s="84" t="s">
        <v>649</v>
      </c>
      <c r="AM3" s="84" t="s">
        <v>649</v>
      </c>
      <c r="AN3" s="84" t="s">
        <v>651</v>
      </c>
      <c r="AO3" s="84" t="s">
        <v>651</v>
      </c>
      <c r="AV3" s="84" t="s">
        <v>649</v>
      </c>
      <c r="AY3" s="84" t="s">
        <v>1004</v>
      </c>
      <c r="AZ3" s="84" t="s">
        <v>1012</v>
      </c>
      <c r="BA3" s="84" t="s">
        <v>1494</v>
      </c>
      <c r="BC3" s="84" t="s">
        <v>980</v>
      </c>
      <c r="BD3" s="84" t="s">
        <v>961</v>
      </c>
      <c r="BE3" s="84" t="s">
        <v>1358</v>
      </c>
      <c r="BF3" s="84" t="s">
        <v>1060</v>
      </c>
      <c r="BH3" s="84" t="s">
        <v>1144</v>
      </c>
    </row>
    <row r="4" spans="1:61" x14ac:dyDescent="0.2">
      <c r="A4" s="84" t="s">
        <v>1456</v>
      </c>
      <c r="B4" s="84" t="s">
        <v>1449</v>
      </c>
      <c r="C4" s="84" t="s">
        <v>1438</v>
      </c>
      <c r="D4" s="84" t="s">
        <v>1321</v>
      </c>
      <c r="E4" s="84" t="s">
        <v>1323</v>
      </c>
      <c r="G4" s="84" t="s">
        <v>111</v>
      </c>
      <c r="H4" s="84" t="s">
        <v>1333</v>
      </c>
      <c r="L4" s="84" t="s">
        <v>1323</v>
      </c>
      <c r="O4" s="84" t="s">
        <v>975</v>
      </c>
      <c r="P4" s="84" t="s">
        <v>1371</v>
      </c>
      <c r="Q4" s="84" t="s">
        <v>1371</v>
      </c>
      <c r="R4" s="84" t="s">
        <v>1042</v>
      </c>
      <c r="S4" s="84" t="s">
        <v>1367</v>
      </c>
      <c r="T4" s="84" t="s">
        <v>1368</v>
      </c>
      <c r="V4" s="84" t="s">
        <v>31</v>
      </c>
      <c r="W4" s="84" t="s">
        <v>1463</v>
      </c>
      <c r="AA4" s="84" t="s">
        <v>1133</v>
      </c>
      <c r="AB4" s="84" t="s">
        <v>1137</v>
      </c>
      <c r="AD4" s="84" t="s">
        <v>651</v>
      </c>
      <c r="AE4" s="84" t="s">
        <v>1187</v>
      </c>
      <c r="AF4" s="84" t="s">
        <v>1195</v>
      </c>
      <c r="AI4" s="84" t="s">
        <v>243</v>
      </c>
      <c r="AL4" s="84" t="s">
        <v>651</v>
      </c>
      <c r="AM4" s="84" t="s">
        <v>651</v>
      </c>
      <c r="AN4" s="84" t="s">
        <v>655</v>
      </c>
      <c r="AO4" s="84" t="s">
        <v>655</v>
      </c>
      <c r="AV4" s="84" t="s">
        <v>651</v>
      </c>
      <c r="AY4" s="84" t="s">
        <v>1005</v>
      </c>
      <c r="AZ4" s="84" t="s">
        <v>1007</v>
      </c>
      <c r="BA4" s="84" t="s">
        <v>1495</v>
      </c>
      <c r="BC4" s="84" t="s">
        <v>986</v>
      </c>
      <c r="BD4" s="84" t="s">
        <v>963</v>
      </c>
      <c r="BE4" s="84" t="s">
        <v>1359</v>
      </c>
      <c r="BH4" s="84" t="s">
        <v>1145</v>
      </c>
    </row>
    <row r="5" spans="1:61" x14ac:dyDescent="0.2">
      <c r="A5" s="84" t="s">
        <v>1031</v>
      </c>
      <c r="B5" s="84" t="s">
        <v>109</v>
      </c>
      <c r="C5" s="84" t="s">
        <v>174</v>
      </c>
      <c r="D5" s="84" t="s">
        <v>975</v>
      </c>
      <c r="E5" s="84" t="s">
        <v>975</v>
      </c>
      <c r="H5" s="84" t="s">
        <v>1334</v>
      </c>
      <c r="O5" s="84" t="s">
        <v>1334</v>
      </c>
      <c r="R5" s="84" t="s">
        <v>1043</v>
      </c>
      <c r="S5" s="84" t="s">
        <v>1368</v>
      </c>
      <c r="T5" s="84" t="s">
        <v>1369</v>
      </c>
      <c r="V5" s="84" t="s">
        <v>32</v>
      </c>
      <c r="AD5" s="84" t="s">
        <v>655</v>
      </c>
      <c r="AI5" s="84" t="s">
        <v>111</v>
      </c>
      <c r="AL5" s="84" t="s">
        <v>655</v>
      </c>
      <c r="AM5" s="84" t="s">
        <v>655</v>
      </c>
      <c r="AN5" s="84" t="s">
        <v>657</v>
      </c>
      <c r="AO5" s="84" t="s">
        <v>657</v>
      </c>
      <c r="AV5" s="84" t="s">
        <v>655</v>
      </c>
      <c r="AY5" s="84" t="s">
        <v>1006</v>
      </c>
      <c r="BC5" s="84" t="s">
        <v>987</v>
      </c>
      <c r="BD5" s="84" t="s">
        <v>964</v>
      </c>
      <c r="BE5" s="84" t="s">
        <v>1500</v>
      </c>
    </row>
    <row r="6" spans="1:61" x14ac:dyDescent="0.2">
      <c r="A6" s="84" t="s">
        <v>1457</v>
      </c>
      <c r="B6" s="84" t="s">
        <v>110</v>
      </c>
      <c r="C6" s="84" t="s">
        <v>1439</v>
      </c>
      <c r="D6" s="84" t="s">
        <v>1334</v>
      </c>
      <c r="E6" s="84" t="s">
        <v>1333</v>
      </c>
      <c r="H6" s="84" t="s">
        <v>1337</v>
      </c>
      <c r="O6" s="84" t="s">
        <v>1337</v>
      </c>
      <c r="R6" s="84" t="s">
        <v>1044</v>
      </c>
      <c r="S6" s="84" t="s">
        <v>1369</v>
      </c>
      <c r="T6" s="84" t="s">
        <v>1371</v>
      </c>
      <c r="V6" s="84" t="s">
        <v>33</v>
      </c>
      <c r="AD6" s="84" t="s">
        <v>657</v>
      </c>
      <c r="AL6" s="84" t="s">
        <v>657</v>
      </c>
      <c r="AM6" s="84" t="s">
        <v>657</v>
      </c>
      <c r="AV6" s="84" t="s">
        <v>657</v>
      </c>
      <c r="AY6" s="84" t="s">
        <v>1007</v>
      </c>
      <c r="BC6" s="84" t="s">
        <v>1497</v>
      </c>
      <c r="BD6" s="84" t="s">
        <v>965</v>
      </c>
      <c r="BE6" s="84" t="s">
        <v>1021</v>
      </c>
    </row>
    <row r="7" spans="1:61" x14ac:dyDescent="0.2">
      <c r="B7" s="84" t="s">
        <v>111</v>
      </c>
      <c r="C7" s="84" t="s">
        <v>1441</v>
      </c>
      <c r="D7" s="84" t="s">
        <v>1337</v>
      </c>
      <c r="H7" s="84" t="s">
        <v>1339</v>
      </c>
      <c r="O7" s="84" t="s">
        <v>111</v>
      </c>
      <c r="R7" s="84" t="s">
        <v>1045</v>
      </c>
      <c r="S7" s="84" t="s">
        <v>1371</v>
      </c>
      <c r="BC7" s="84" t="s">
        <v>989</v>
      </c>
      <c r="BD7" s="84" t="s">
        <v>518</v>
      </c>
      <c r="BE7" s="84" t="s">
        <v>1362</v>
      </c>
    </row>
    <row r="8" spans="1:61" x14ac:dyDescent="0.2">
      <c r="C8" s="84" t="s">
        <v>209</v>
      </c>
      <c r="D8" s="84" t="s">
        <v>1343</v>
      </c>
      <c r="H8" s="84" t="s">
        <v>111</v>
      </c>
      <c r="R8" s="84" t="s">
        <v>1046</v>
      </c>
      <c r="BC8" s="84" t="s">
        <v>977</v>
      </c>
      <c r="BD8" s="84" t="s">
        <v>968</v>
      </c>
    </row>
    <row r="9" spans="1:61" x14ac:dyDescent="0.2">
      <c r="C9" s="84" t="s">
        <v>1442</v>
      </c>
      <c r="D9" s="84" t="s">
        <v>111</v>
      </c>
      <c r="R9" s="84" t="s">
        <v>1049</v>
      </c>
      <c r="BD9" s="84" t="s">
        <v>969</v>
      </c>
    </row>
    <row r="10" spans="1:61" x14ac:dyDescent="0.2">
      <c r="C10" s="84" t="s">
        <v>289</v>
      </c>
      <c r="BD10" s="84" t="s">
        <v>111</v>
      </c>
    </row>
    <row r="11" spans="1:61" x14ac:dyDescent="0.2">
      <c r="BD11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8F76-8960-4BB7-B004-73FDAE3ACF05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SUM(DatosViolenciaGénero!C63:C69)</f>
        <v>160</v>
      </c>
      <c r="D4" s="92">
        <f>SUM(DatosViolenciaGénero!D63:D69)</f>
        <v>71</v>
      </c>
    </row>
    <row r="5" spans="2:4" x14ac:dyDescent="0.2">
      <c r="B5" s="91" t="s">
        <v>1321</v>
      </c>
      <c r="C5" s="92">
        <f>SUM(DatosViolenciaGénero!C70:C73)</f>
        <v>1</v>
      </c>
      <c r="D5" s="92">
        <f>SUM(DatosViolenciaGénero!D70:D73)</f>
        <v>6</v>
      </c>
    </row>
    <row r="6" spans="2:4" ht="12.75" customHeight="1" x14ac:dyDescent="0.2">
      <c r="B6" s="91" t="s">
        <v>1367</v>
      </c>
      <c r="C6" s="92">
        <f>DatosViolenciaGénero!C74</f>
        <v>1</v>
      </c>
      <c r="D6" s="92">
        <f>DatosViolenciaGénero!D74</f>
        <v>0</v>
      </c>
    </row>
    <row r="7" spans="2:4" ht="12.75" customHeight="1" x14ac:dyDescent="0.2">
      <c r="B7" s="91" t="s">
        <v>1368</v>
      </c>
      <c r="C7" s="92">
        <f>SUM(DatosViolenciaGénero!C75:C77)</f>
        <v>1</v>
      </c>
      <c r="D7" s="92">
        <f>SUM(DatosViolenciaGénero!D75:D77)</f>
        <v>4</v>
      </c>
    </row>
    <row r="8" spans="2:4" ht="12.75" customHeight="1" x14ac:dyDescent="0.2">
      <c r="B8" s="91" t="s">
        <v>1369</v>
      </c>
      <c r="C8" s="92">
        <f>DatosViolenciaGénero!C81</f>
        <v>1</v>
      </c>
      <c r="D8" s="92">
        <f>DatosViolenciaGénero!D81</f>
        <v>2</v>
      </c>
    </row>
    <row r="9" spans="2:4" ht="12.75" customHeight="1" x14ac:dyDescent="0.2">
      <c r="B9" s="91" t="s">
        <v>1370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1371</v>
      </c>
      <c r="C10" s="92">
        <f>SUM(DatosViolenciaGénero!C79:C80)</f>
        <v>76</v>
      </c>
      <c r="D10" s="92">
        <f>SUM(DatosViolenciaGénero!D79:D80)</f>
        <v>27</v>
      </c>
    </row>
    <row r="14" spans="2:4" ht="12.95" customHeight="1" thickTop="1" thickBot="1" x14ac:dyDescent="0.25">
      <c r="B14" s="213" t="s">
        <v>1375</v>
      </c>
      <c r="C14" s="213"/>
    </row>
    <row r="15" spans="2:4" ht="13.5" thickTop="1" x14ac:dyDescent="0.2">
      <c r="B15" s="93" t="s">
        <v>1373</v>
      </c>
      <c r="C15" s="94">
        <f>DatosViolenciaGénero!C38</f>
        <v>9</v>
      </c>
    </row>
    <row r="16" spans="2:4" ht="13.5" thickBot="1" x14ac:dyDescent="0.25">
      <c r="B16" s="95" t="s">
        <v>1374</v>
      </c>
      <c r="C16" s="96">
        <f>DatosViolenciaGénero!C39</f>
        <v>81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293E-FD87-44BA-AD68-3C4B835EF369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SUM(DatosViolenciaDoméstica!C48:C54)</f>
        <v>34</v>
      </c>
      <c r="D4" s="92">
        <f>SUM(DatosViolenciaDoméstica!D48:D54)</f>
        <v>23</v>
      </c>
    </row>
    <row r="5" spans="2:4" x14ac:dyDescent="0.2">
      <c r="B5" s="91" t="s">
        <v>1321</v>
      </c>
      <c r="C5" s="92">
        <f>SUM(DatosViolenciaDoméstica!C55:C58)</f>
        <v>1</v>
      </c>
      <c r="D5" s="92">
        <f>SUM(DatosViolenciaDoméstica!D55:D58)</f>
        <v>2</v>
      </c>
    </row>
    <row r="6" spans="2:4" ht="12.75" customHeight="1" x14ac:dyDescent="0.2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1368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1371</v>
      </c>
      <c r="C10" s="92">
        <f>SUM(DatosViolenciaDoméstica!C64:C65)</f>
        <v>4</v>
      </c>
      <c r="D10" s="92">
        <f>SUM(DatosViolenciaDoméstica!D64:D65)</f>
        <v>2</v>
      </c>
    </row>
    <row r="14" spans="2:4" ht="12.95" customHeight="1" thickTop="1" thickBot="1" x14ac:dyDescent="0.25">
      <c r="B14" s="213" t="s">
        <v>1372</v>
      </c>
      <c r="C14" s="213"/>
    </row>
    <row r="15" spans="2:4" ht="13.5" thickTop="1" x14ac:dyDescent="0.2">
      <c r="B15" s="93" t="s">
        <v>1373</v>
      </c>
      <c r="C15" s="94">
        <f>DatosViolenciaDoméstica!C33</f>
        <v>5</v>
      </c>
    </row>
    <row r="16" spans="2:4" ht="13.5" thickBot="1" x14ac:dyDescent="0.25">
      <c r="B16" s="95" t="s">
        <v>1374</v>
      </c>
      <c r="C16" s="96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2ADB-96AE-40D6-858F-6E05013042D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4" t="s">
        <v>1356</v>
      </c>
      <c r="C3" s="214"/>
    </row>
    <row r="4" spans="2:3" x14ac:dyDescent="0.2">
      <c r="B4" s="85" t="s">
        <v>1357</v>
      </c>
      <c r="C4" s="86">
        <f>DatosMenores!C69</f>
        <v>20</v>
      </c>
    </row>
    <row r="5" spans="2:3" x14ac:dyDescent="0.2">
      <c r="B5" s="85" t="s">
        <v>1358</v>
      </c>
      <c r="C5" s="87">
        <f>DatosMenores!C70</f>
        <v>6</v>
      </c>
    </row>
    <row r="6" spans="2:3" x14ac:dyDescent="0.2">
      <c r="B6" s="85" t="s">
        <v>1359</v>
      </c>
      <c r="C6" s="87">
        <f>DatosMenores!C71</f>
        <v>36</v>
      </c>
    </row>
    <row r="7" spans="2:3" ht="25.5" x14ac:dyDescent="0.2">
      <c r="B7" s="85" t="s">
        <v>1360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5</v>
      </c>
    </row>
    <row r="9" spans="2:3" ht="25.5" x14ac:dyDescent="0.2">
      <c r="B9" s="85" t="s">
        <v>1361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1362</v>
      </c>
      <c r="C11" s="87">
        <f>DatosMenores!C77</f>
        <v>4</v>
      </c>
    </row>
    <row r="12" spans="2:3" x14ac:dyDescent="0.2">
      <c r="B12" s="85" t="s">
        <v>1363</v>
      </c>
      <c r="C12" s="87">
        <f>DatosMenores!C79</f>
        <v>0</v>
      </c>
    </row>
    <row r="13" spans="2:3" ht="25.5" x14ac:dyDescent="0.2">
      <c r="B13" s="85" t="s">
        <v>1364</v>
      </c>
      <c r="C13" s="87">
        <f>DatosMenores!C72</f>
        <v>0</v>
      </c>
    </row>
    <row r="14" spans="2:3" ht="25.5" x14ac:dyDescent="0.2">
      <c r="B14" s="85" t="s">
        <v>1365</v>
      </c>
      <c r="C14" s="87">
        <f>DatosMenores!C73</f>
        <v>14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F0BC-D31E-4E90-ADDE-05A4429D860C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1308</v>
      </c>
    </row>
    <row r="4" spans="2:13" ht="39" thickBot="1" x14ac:dyDescent="0.25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15" customHeight="1" x14ac:dyDescent="0.2">
      <c r="B11" s="220" t="s">
        <v>1319</v>
      </c>
      <c r="C11" s="220"/>
      <c r="D11" s="69">
        <f>DatosDelitos!C5+DatosDelitos!C13-DatosDelitos!C17</f>
        <v>1310</v>
      </c>
      <c r="E11" s="70">
        <f>DatosDelitos!H5+DatosDelitos!H13-DatosDelitos!H17</f>
        <v>42</v>
      </c>
      <c r="F11" s="70">
        <f>DatosDelitos!I5+DatosDelitos!I13-DatosDelitos!I17</f>
        <v>32</v>
      </c>
      <c r="G11" s="70">
        <f>DatosDelitos!J5+DatosDelitos!J13-DatosDelitos!J17</f>
        <v>0</v>
      </c>
      <c r="H11" s="71">
        <f>DatosDelitos!K5+DatosDelitos!K13-DatosDelitos!K17</f>
        <v>0</v>
      </c>
      <c r="I11" s="71">
        <f>DatosDelitos!L5+DatosDelitos!L13-DatosDelitos!L17</f>
        <v>1</v>
      </c>
      <c r="J11" s="71">
        <f>DatosDelitos!M5+DatosDelitos!M13-DatosDelitos!M17</f>
        <v>1</v>
      </c>
      <c r="K11" s="71">
        <f>DatosDelitos!O5+DatosDelitos!O13-DatosDelitos!O17</f>
        <v>1</v>
      </c>
      <c r="L11" s="72">
        <f>DatosDelitos!P5+DatosDelitos!P13-DatosDelitos!P17</f>
        <v>54</v>
      </c>
    </row>
    <row r="12" spans="2:13" ht="13.15" customHeight="1" x14ac:dyDescent="0.2">
      <c r="B12" s="217" t="s">
        <v>329</v>
      </c>
      <c r="C12" s="217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217" t="s">
        <v>347</v>
      </c>
      <c r="C13" s="217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7" t="s">
        <v>352</v>
      </c>
      <c r="C14" s="217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7" t="s">
        <v>1320</v>
      </c>
      <c r="C15" s="217"/>
      <c r="D15" s="73">
        <f>DatosDelitos!C17+DatosDelitos!C44</f>
        <v>164</v>
      </c>
      <c r="E15" s="74">
        <f>DatosDelitos!H17+DatosDelitos!H44</f>
        <v>44</v>
      </c>
      <c r="F15" s="74">
        <f>DatosDelitos!I16+DatosDelitos!I44</f>
        <v>18</v>
      </c>
      <c r="G15" s="74">
        <f>DatosDelitos!J17+DatosDelitos!J44</f>
        <v>2</v>
      </c>
      <c r="H15" s="74">
        <f>DatosDelitos!K17+DatosDelitos!K44</f>
        <v>3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2</v>
      </c>
      <c r="L15" s="75">
        <f>DatosDelitos!P17+DatosDelitos!P44</f>
        <v>61</v>
      </c>
    </row>
    <row r="16" spans="2:13" ht="13.15" customHeight="1" x14ac:dyDescent="0.2">
      <c r="B16" s="217" t="s">
        <v>1321</v>
      </c>
      <c r="C16" s="217"/>
      <c r="D16" s="73">
        <f>DatosDelitos!C30</f>
        <v>135</v>
      </c>
      <c r="E16" s="74">
        <f>DatosDelitos!H30</f>
        <v>17</v>
      </c>
      <c r="F16" s="74">
        <f>DatosDelitos!I30</f>
        <v>40</v>
      </c>
      <c r="G16" s="74">
        <f>DatosDelitos!J30</f>
        <v>0</v>
      </c>
      <c r="H16" s="74">
        <f>DatosDelitos!K30</f>
        <v>1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47</v>
      </c>
    </row>
    <row r="17" spans="2:12" ht="13.15" customHeight="1" x14ac:dyDescent="0.2">
      <c r="B17" s="219" t="s">
        <v>1322</v>
      </c>
      <c r="C17" s="219"/>
      <c r="D17" s="73">
        <f>DatosDelitos!C42-DatosDelitos!C44</f>
        <v>5</v>
      </c>
      <c r="E17" s="74">
        <f>DatosDelitos!H42-DatosDelitos!H44</f>
        <v>2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</v>
      </c>
    </row>
    <row r="18" spans="2:12" ht="13.15" customHeight="1" x14ac:dyDescent="0.2">
      <c r="B18" s="217" t="s">
        <v>1323</v>
      </c>
      <c r="C18" s="217"/>
      <c r="D18" s="73">
        <f>DatosDelitos!C50</f>
        <v>47</v>
      </c>
      <c r="E18" s="74">
        <f>DatosDelitos!H50</f>
        <v>13</v>
      </c>
      <c r="F18" s="74">
        <f>DatosDelitos!I50</f>
        <v>7</v>
      </c>
      <c r="G18" s="74">
        <f>DatosDelitos!J50</f>
        <v>3</v>
      </c>
      <c r="H18" s="74">
        <f>DatosDelitos!K50</f>
        <v>5</v>
      </c>
      <c r="I18" s="74">
        <f>DatosDelitos!L50</f>
        <v>0</v>
      </c>
      <c r="J18" s="74">
        <f>DatosDelitos!M50</f>
        <v>0</v>
      </c>
      <c r="K18" s="74">
        <f>DatosDelitos!O50</f>
        <v>6</v>
      </c>
      <c r="L18" s="75">
        <f>DatosDelitos!P50</f>
        <v>5</v>
      </c>
    </row>
    <row r="19" spans="2:12" ht="13.15" customHeight="1" x14ac:dyDescent="0.2">
      <c r="B19" s="217" t="s">
        <v>1324</v>
      </c>
      <c r="C19" s="217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217" t="s">
        <v>1325</v>
      </c>
      <c r="C20" s="217"/>
      <c r="D20" s="73">
        <f>DatosDelitos!C74</f>
        <v>15</v>
      </c>
      <c r="E20" s="74">
        <f>DatosDelitos!H74</f>
        <v>3</v>
      </c>
      <c r="F20" s="74">
        <f>DatosDelitos!I74</f>
        <v>4</v>
      </c>
      <c r="G20" s="74">
        <f>DatosDelitos!J74</f>
        <v>0</v>
      </c>
      <c r="H20" s="74">
        <f>DatosDelitos!K74</f>
        <v>0</v>
      </c>
      <c r="I20" s="74">
        <f>DatosDelitos!L74</f>
        <v>1</v>
      </c>
      <c r="J20" s="74">
        <f>DatosDelitos!M74</f>
        <v>1</v>
      </c>
      <c r="K20" s="74">
        <f>DatosDelitos!O74</f>
        <v>0</v>
      </c>
      <c r="L20" s="75">
        <f>DatosDelitos!P74</f>
        <v>7</v>
      </c>
    </row>
    <row r="21" spans="2:12" ht="13.15" customHeight="1" x14ac:dyDescent="0.2">
      <c r="B21" s="219" t="s">
        <v>1326</v>
      </c>
      <c r="C21" s="219"/>
      <c r="D21" s="73">
        <f>DatosDelitos!C82</f>
        <v>25</v>
      </c>
      <c r="E21" s="74">
        <f>DatosDelitos!H82</f>
        <v>3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0</v>
      </c>
    </row>
    <row r="22" spans="2:12" ht="13.15" customHeight="1" x14ac:dyDescent="0.2">
      <c r="B22" s="217" t="s">
        <v>1327</v>
      </c>
      <c r="C22" s="217"/>
      <c r="D22" s="73">
        <f>DatosDelitos!C85</f>
        <v>27</v>
      </c>
      <c r="E22" s="74">
        <f>DatosDelitos!H85</f>
        <v>11</v>
      </c>
      <c r="F22" s="74">
        <f>DatosDelitos!I85</f>
        <v>5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5</v>
      </c>
    </row>
    <row r="23" spans="2:12" ht="13.15" customHeight="1" x14ac:dyDescent="0.2">
      <c r="B23" s="217" t="s">
        <v>975</v>
      </c>
      <c r="C23" s="217"/>
      <c r="D23" s="73">
        <f>DatosDelitos!C97</f>
        <v>700</v>
      </c>
      <c r="E23" s="74">
        <f>DatosDelitos!H97</f>
        <v>117</v>
      </c>
      <c r="F23" s="74">
        <f>DatosDelitos!I97</f>
        <v>81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12</v>
      </c>
      <c r="L23" s="75">
        <f>DatosDelitos!P97</f>
        <v>72</v>
      </c>
    </row>
    <row r="24" spans="2:12" ht="27" customHeight="1" x14ac:dyDescent="0.2">
      <c r="B24" s="217" t="s">
        <v>1328</v>
      </c>
      <c r="C24" s="217"/>
      <c r="D24" s="73">
        <f>DatosDelitos!C131</f>
        <v>0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217" t="s">
        <v>1329</v>
      </c>
      <c r="C25" s="217"/>
      <c r="D25" s="73">
        <f>DatosDelitos!C137</f>
        <v>18</v>
      </c>
      <c r="E25" s="74">
        <f>DatosDelitos!H137</f>
        <v>0</v>
      </c>
      <c r="F25" s="74">
        <f>DatosDelitos!I137</f>
        <v>4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</v>
      </c>
    </row>
    <row r="26" spans="2:12" ht="13.15" customHeight="1" x14ac:dyDescent="0.2">
      <c r="B26" s="219" t="s">
        <v>1330</v>
      </c>
      <c r="C26" s="219"/>
      <c r="D26" s="73">
        <f>DatosDelitos!C144</f>
        <v>1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17" t="s">
        <v>1331</v>
      </c>
      <c r="C27" s="217"/>
      <c r="D27" s="73">
        <f>DatosDelitos!C147</f>
        <v>40</v>
      </c>
      <c r="E27" s="74">
        <f>DatosDelitos!H147</f>
        <v>10</v>
      </c>
      <c r="F27" s="74">
        <f>DatosDelitos!I147</f>
        <v>4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3</v>
      </c>
    </row>
    <row r="28" spans="2:12" ht="13.15" customHeight="1" x14ac:dyDescent="0.2">
      <c r="B28" s="217" t="s">
        <v>1332</v>
      </c>
      <c r="C28" s="217"/>
      <c r="D28" s="73">
        <f>DatosDelitos!C156+SUM(DatosDelitos!C167:C172)</f>
        <v>11</v>
      </c>
      <c r="E28" s="74">
        <f>DatosDelitos!H156+SUM(DatosDelitos!H167:H172)</f>
        <v>2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15" customHeight="1" x14ac:dyDescent="0.2">
      <c r="B29" s="217" t="s">
        <v>1333</v>
      </c>
      <c r="C29" s="217"/>
      <c r="D29" s="73">
        <f>SUM(DatosDelitos!C173:C177)</f>
        <v>34</v>
      </c>
      <c r="E29" s="74">
        <f>SUM(DatosDelitos!H173:H177)</f>
        <v>22</v>
      </c>
      <c r="F29" s="74">
        <f>SUM(DatosDelitos!I173:I177)</f>
        <v>16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7</v>
      </c>
      <c r="L29" s="74">
        <f>SUM(DatosDelitos!P173:P177)</f>
        <v>10</v>
      </c>
    </row>
    <row r="30" spans="2:12" ht="13.15" customHeight="1" x14ac:dyDescent="0.2">
      <c r="B30" s="217" t="s">
        <v>1334</v>
      </c>
      <c r="C30" s="217"/>
      <c r="D30" s="73">
        <f>DatosDelitos!C178</f>
        <v>105</v>
      </c>
      <c r="E30" s="74">
        <f>DatosDelitos!H178</f>
        <v>33</v>
      </c>
      <c r="F30" s="74">
        <f>DatosDelitos!I178</f>
        <v>26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215</v>
      </c>
    </row>
    <row r="31" spans="2:12" ht="13.15" customHeight="1" x14ac:dyDescent="0.2">
      <c r="B31" s="217" t="s">
        <v>1335</v>
      </c>
      <c r="C31" s="217"/>
      <c r="D31" s="73">
        <f>DatosDelitos!C186</f>
        <v>63</v>
      </c>
      <c r="E31" s="74">
        <f>DatosDelitos!H186</f>
        <v>17</v>
      </c>
      <c r="F31" s="74">
        <f>DatosDelitos!I186</f>
        <v>12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7</v>
      </c>
    </row>
    <row r="32" spans="2:12" ht="13.15" customHeight="1" x14ac:dyDescent="0.2">
      <c r="B32" s="217" t="s">
        <v>1336</v>
      </c>
      <c r="C32" s="217"/>
      <c r="D32" s="73">
        <f>DatosDelitos!C201</f>
        <v>2</v>
      </c>
      <c r="E32" s="74">
        <f>DatosDelitos!H201</f>
        <v>0</v>
      </c>
      <c r="F32" s="74">
        <f>DatosDelitos!I201</f>
        <v>0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0</v>
      </c>
    </row>
    <row r="33" spans="2:13" ht="13.15" customHeight="1" x14ac:dyDescent="0.2">
      <c r="B33" s="217" t="s">
        <v>1337</v>
      </c>
      <c r="C33" s="217"/>
      <c r="D33" s="73">
        <f>DatosDelitos!C223</f>
        <v>108</v>
      </c>
      <c r="E33" s="74">
        <f>DatosDelitos!H223</f>
        <v>29</v>
      </c>
      <c r="F33" s="74">
        <f>DatosDelitos!I223</f>
        <v>16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54</v>
      </c>
    </row>
    <row r="34" spans="2:13" ht="13.15" customHeight="1" x14ac:dyDescent="0.2">
      <c r="B34" s="217" t="s">
        <v>1338</v>
      </c>
      <c r="C34" s="217"/>
      <c r="D34" s="73">
        <f>DatosDelitos!C244</f>
        <v>4</v>
      </c>
      <c r="E34" s="74">
        <f>DatosDelitos!H244</f>
        <v>0</v>
      </c>
      <c r="F34" s="74">
        <f>DatosDelitos!I244</f>
        <v>1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7" t="s">
        <v>1339</v>
      </c>
      <c r="C35" s="217"/>
      <c r="D35" s="73">
        <f>DatosDelitos!C271</f>
        <v>53</v>
      </c>
      <c r="E35" s="74">
        <f>DatosDelitos!H271</f>
        <v>28</v>
      </c>
      <c r="F35" s="74">
        <f>DatosDelitos!I271</f>
        <v>30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36</v>
      </c>
    </row>
    <row r="36" spans="2:13" ht="38.25" customHeight="1" x14ac:dyDescent="0.2">
      <c r="B36" s="217" t="s">
        <v>1340</v>
      </c>
      <c r="C36" s="217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7" t="s">
        <v>1341</v>
      </c>
      <c r="C37" s="217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7" t="s">
        <v>1342</v>
      </c>
      <c r="C38" s="217"/>
      <c r="D38" s="73">
        <f>DatosDelitos!C312+DatosDelitos!C318+DatosDelitos!C320</f>
        <v>2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15" customHeight="1" x14ac:dyDescent="0.2">
      <c r="B39" s="217" t="s">
        <v>1343</v>
      </c>
      <c r="C39" s="217"/>
      <c r="D39" s="73">
        <f>DatosDelitos!C323</f>
        <v>768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15" customHeight="1" x14ac:dyDescent="0.2">
      <c r="B40" s="217" t="s">
        <v>1344</v>
      </c>
      <c r="C40" s="217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217" t="s">
        <v>952</v>
      </c>
      <c r="C41" s="217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7" t="s">
        <v>1345</v>
      </c>
      <c r="C42" s="217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8" t="s">
        <v>956</v>
      </c>
      <c r="C43" s="218"/>
      <c r="D43" s="76">
        <f>SUM(D11:D42)</f>
        <v>3637</v>
      </c>
      <c r="E43" s="76">
        <f t="shared" ref="E43:L43" si="0">SUM(E11:E42)</f>
        <v>393</v>
      </c>
      <c r="F43" s="76">
        <f t="shared" si="0"/>
        <v>296</v>
      </c>
      <c r="G43" s="76">
        <f t="shared" si="0"/>
        <v>5</v>
      </c>
      <c r="H43" s="76">
        <f t="shared" si="0"/>
        <v>9</v>
      </c>
      <c r="I43" s="76">
        <f t="shared" si="0"/>
        <v>2</v>
      </c>
      <c r="J43" s="76">
        <f t="shared" si="0"/>
        <v>2</v>
      </c>
      <c r="K43" s="76">
        <f t="shared" si="0"/>
        <v>28</v>
      </c>
      <c r="L43" s="76">
        <f t="shared" si="0"/>
        <v>578</v>
      </c>
    </row>
    <row r="46" spans="2:13" ht="15.75" x14ac:dyDescent="0.25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1309</v>
      </c>
      <c r="E48" s="55" t="s">
        <v>1310</v>
      </c>
    </row>
    <row r="49" spans="2:5" ht="13.15" customHeight="1" x14ac:dyDescent="0.25">
      <c r="B49" s="216" t="s">
        <v>1347</v>
      </c>
      <c r="C49" s="216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216" t="s">
        <v>1348</v>
      </c>
      <c r="C50" s="216"/>
      <c r="D50" s="79">
        <f>DatosDelitos!F13-DatosDelitos!F17</f>
        <v>1</v>
      </c>
      <c r="E50" s="79">
        <f>DatosDelitos!G13-DatosDelitos!G17</f>
        <v>3</v>
      </c>
    </row>
    <row r="51" spans="2:5" ht="13.15" customHeight="1" x14ac:dyDescent="0.25">
      <c r="B51" s="216" t="s">
        <v>329</v>
      </c>
      <c r="C51" s="216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6" t="s">
        <v>347</v>
      </c>
      <c r="C52" s="216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6" t="s">
        <v>352</v>
      </c>
      <c r="C53" s="216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6" t="s">
        <v>1320</v>
      </c>
      <c r="C54" s="216"/>
      <c r="D54" s="79">
        <f>DatosDelitos!F17+DatosDelitos!F44</f>
        <v>114</v>
      </c>
      <c r="E54" s="79">
        <f>DatosDelitos!G17+DatosDelitos!G44</f>
        <v>46</v>
      </c>
    </row>
    <row r="55" spans="2:5" ht="13.15" customHeight="1" x14ac:dyDescent="0.25">
      <c r="B55" s="216" t="s">
        <v>1321</v>
      </c>
      <c r="C55" s="216"/>
      <c r="D55" s="79">
        <f>DatosDelitos!F30</f>
        <v>10</v>
      </c>
      <c r="E55" s="79">
        <f>DatosDelitos!G30</f>
        <v>36</v>
      </c>
    </row>
    <row r="56" spans="2:5" ht="13.15" customHeight="1" x14ac:dyDescent="0.25">
      <c r="B56" s="216" t="s">
        <v>1322</v>
      </c>
      <c r="C56" s="216"/>
      <c r="D56" s="79">
        <f>DatosDelitos!F42-DatosDelitos!F44</f>
        <v>0</v>
      </c>
      <c r="E56" s="79">
        <f>DatosDelitos!G42-DatosDelitos!G44</f>
        <v>0</v>
      </c>
    </row>
    <row r="57" spans="2:5" ht="13.15" customHeight="1" x14ac:dyDescent="0.25">
      <c r="B57" s="216" t="s">
        <v>1323</v>
      </c>
      <c r="C57" s="216"/>
      <c r="D57" s="79">
        <f>DatosDelitos!F50</f>
        <v>0</v>
      </c>
      <c r="E57" s="79">
        <f>DatosDelitos!G50</f>
        <v>0</v>
      </c>
    </row>
    <row r="58" spans="2:5" ht="13.15" customHeight="1" x14ac:dyDescent="0.25">
      <c r="B58" s="216" t="s">
        <v>1324</v>
      </c>
      <c r="C58" s="216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16" t="s">
        <v>1349</v>
      </c>
      <c r="C59" s="216"/>
      <c r="D59" s="79">
        <f>DatosDelitos!F74</f>
        <v>1</v>
      </c>
      <c r="E59" s="79">
        <f>DatosDelitos!G74</f>
        <v>3</v>
      </c>
    </row>
    <row r="60" spans="2:5" ht="13.15" customHeight="1" x14ac:dyDescent="0.25">
      <c r="B60" s="216" t="s">
        <v>1326</v>
      </c>
      <c r="C60" s="216"/>
      <c r="D60" s="79">
        <f>DatosDelitos!F82</f>
        <v>0</v>
      </c>
      <c r="E60" s="79">
        <f>DatosDelitos!G82</f>
        <v>0</v>
      </c>
    </row>
    <row r="61" spans="2:5" ht="13.15" customHeight="1" x14ac:dyDescent="0.25">
      <c r="B61" s="216" t="s">
        <v>1327</v>
      </c>
      <c r="C61" s="216"/>
      <c r="D61" s="79">
        <f>DatosDelitos!F85</f>
        <v>0</v>
      </c>
      <c r="E61" s="79">
        <f>DatosDelitos!G85</f>
        <v>0</v>
      </c>
    </row>
    <row r="62" spans="2:5" ht="13.15" customHeight="1" x14ac:dyDescent="0.25">
      <c r="B62" s="216" t="s">
        <v>975</v>
      </c>
      <c r="C62" s="216"/>
      <c r="D62" s="79">
        <f>DatosDelitos!F97</f>
        <v>8</v>
      </c>
      <c r="E62" s="79">
        <f>DatosDelitos!G97</f>
        <v>7</v>
      </c>
    </row>
    <row r="63" spans="2:5" ht="27" customHeight="1" x14ac:dyDescent="0.25">
      <c r="B63" s="216" t="s">
        <v>1350</v>
      </c>
      <c r="C63" s="216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6" t="s">
        <v>1329</v>
      </c>
      <c r="C64" s="216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6" t="s">
        <v>1330</v>
      </c>
      <c r="C65" s="216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6" t="s">
        <v>1331</v>
      </c>
      <c r="C66" s="216"/>
      <c r="D66" s="79">
        <f>DatosDelitos!F147</f>
        <v>0</v>
      </c>
      <c r="E66" s="79">
        <f>DatosDelitos!G147</f>
        <v>0</v>
      </c>
    </row>
    <row r="67" spans="2:5" ht="13.15" customHeight="1" x14ac:dyDescent="0.25">
      <c r="B67" s="216" t="s">
        <v>1332</v>
      </c>
      <c r="C67" s="216"/>
      <c r="D67" s="79">
        <f>DatosDelitos!F156+SUM(DatosDelitos!F167:G172)</f>
        <v>0</v>
      </c>
      <c r="E67" s="79">
        <f>DatosDelitos!G156+SUM(DatosDelitos!G167:H172)</f>
        <v>0</v>
      </c>
    </row>
    <row r="68" spans="2:5" ht="13.15" customHeight="1" x14ac:dyDescent="0.25">
      <c r="B68" s="216" t="s">
        <v>1333</v>
      </c>
      <c r="C68" s="216"/>
      <c r="D68" s="79">
        <f>SUM(DatosDelitos!F173:G177)</f>
        <v>0</v>
      </c>
      <c r="E68" s="79">
        <f>SUM(DatosDelitos!G173:H177)</f>
        <v>22</v>
      </c>
    </row>
    <row r="69" spans="2:5" ht="13.15" customHeight="1" x14ac:dyDescent="0.25">
      <c r="B69" s="216" t="s">
        <v>1334</v>
      </c>
      <c r="C69" s="216"/>
      <c r="D69" s="79">
        <f>DatosDelitos!F178</f>
        <v>215</v>
      </c>
      <c r="E69" s="79">
        <f>DatosDelitos!G178</f>
        <v>187</v>
      </c>
    </row>
    <row r="70" spans="2:5" ht="13.15" customHeight="1" x14ac:dyDescent="0.25">
      <c r="B70" s="216" t="s">
        <v>1335</v>
      </c>
      <c r="C70" s="216"/>
      <c r="D70" s="79">
        <f>DatosDelitos!F186</f>
        <v>2</v>
      </c>
      <c r="E70" s="79">
        <f>DatosDelitos!G186</f>
        <v>2</v>
      </c>
    </row>
    <row r="71" spans="2:5" ht="13.15" customHeight="1" x14ac:dyDescent="0.25">
      <c r="B71" s="216" t="s">
        <v>1336</v>
      </c>
      <c r="C71" s="216"/>
      <c r="D71" s="79">
        <f>DatosDelitos!F201</f>
        <v>0</v>
      </c>
      <c r="E71" s="79">
        <f>DatosDelitos!G201</f>
        <v>0</v>
      </c>
    </row>
    <row r="72" spans="2:5" ht="13.15" customHeight="1" x14ac:dyDescent="0.25">
      <c r="B72" s="216" t="s">
        <v>1337</v>
      </c>
      <c r="C72" s="216"/>
      <c r="D72" s="79">
        <f>DatosDelitos!F223</f>
        <v>50</v>
      </c>
      <c r="E72" s="79">
        <f>DatosDelitos!G223</f>
        <v>30</v>
      </c>
    </row>
    <row r="73" spans="2:5" ht="13.15" customHeight="1" x14ac:dyDescent="0.25">
      <c r="B73" s="216" t="s">
        <v>1338</v>
      </c>
      <c r="C73" s="216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216" t="s">
        <v>1339</v>
      </c>
      <c r="C74" s="216"/>
      <c r="D74" s="79">
        <f>DatosDelitos!F271</f>
        <v>14</v>
      </c>
      <c r="E74" s="79">
        <f>DatosDelitos!G271</f>
        <v>13</v>
      </c>
    </row>
    <row r="75" spans="2:5" ht="38.25" customHeight="1" x14ac:dyDescent="0.25">
      <c r="B75" s="216" t="s">
        <v>1340</v>
      </c>
      <c r="C75" s="216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6" t="s">
        <v>1341</v>
      </c>
      <c r="C76" s="216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6" t="s">
        <v>1342</v>
      </c>
      <c r="C77" s="216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216" t="s">
        <v>1343</v>
      </c>
      <c r="C78" s="216"/>
      <c r="D78" s="79">
        <f>DatosDelitos!F323</f>
        <v>1</v>
      </c>
      <c r="E78" s="79">
        <f>DatosDelitos!G323</f>
        <v>0</v>
      </c>
    </row>
    <row r="79" spans="2:5" ht="15" customHeight="1" x14ac:dyDescent="0.25">
      <c r="B79" s="215" t="s">
        <v>1344</v>
      </c>
      <c r="C79" s="215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15" t="s">
        <v>952</v>
      </c>
      <c r="C80" s="215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15" t="s">
        <v>1345</v>
      </c>
      <c r="C81" s="215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15" t="s">
        <v>1351</v>
      </c>
      <c r="C82" s="215"/>
      <c r="D82" s="79">
        <f>SUM(D49:D81)</f>
        <v>416</v>
      </c>
      <c r="E82" s="79">
        <f>SUM(E49:E81)</f>
        <v>349</v>
      </c>
    </row>
    <row r="84" spans="2:13" s="82" customFormat="1" ht="15.75" x14ac:dyDescent="0.25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6" t="s">
        <v>1319</v>
      </c>
      <c r="C87" s="216"/>
      <c r="D87" s="79">
        <f>DatosDelitos!N5+DatosDelitos!N13-DatosDelitos!N17</f>
        <v>1</v>
      </c>
    </row>
    <row r="88" spans="2:13" ht="13.15" customHeight="1" x14ac:dyDescent="0.25">
      <c r="B88" s="216" t="s">
        <v>329</v>
      </c>
      <c r="C88" s="216"/>
      <c r="D88" s="79">
        <f>DatosDelitos!N10</f>
        <v>0</v>
      </c>
    </row>
    <row r="89" spans="2:13" ht="13.15" customHeight="1" x14ac:dyDescent="0.25">
      <c r="B89" s="216" t="s">
        <v>347</v>
      </c>
      <c r="C89" s="216"/>
      <c r="D89" s="79">
        <f>DatosDelitos!N20</f>
        <v>0</v>
      </c>
    </row>
    <row r="90" spans="2:13" ht="13.15" customHeight="1" x14ac:dyDescent="0.25">
      <c r="B90" s="216" t="s">
        <v>352</v>
      </c>
      <c r="C90" s="216"/>
      <c r="D90" s="79">
        <f>DatosDelitos!N23</f>
        <v>0</v>
      </c>
    </row>
    <row r="91" spans="2:13" ht="13.15" customHeight="1" x14ac:dyDescent="0.25">
      <c r="B91" s="216" t="s">
        <v>1353</v>
      </c>
      <c r="C91" s="216"/>
      <c r="D91" s="79">
        <f>SUM(DatosDelitos!N17,DatosDelitos!N44)</f>
        <v>1</v>
      </c>
    </row>
    <row r="92" spans="2:13" ht="13.15" customHeight="1" x14ac:dyDescent="0.25">
      <c r="B92" s="216" t="s">
        <v>1321</v>
      </c>
      <c r="C92" s="216"/>
      <c r="D92" s="79">
        <f>DatosDelitos!N30</f>
        <v>1</v>
      </c>
    </row>
    <row r="93" spans="2:13" ht="13.15" customHeight="1" x14ac:dyDescent="0.25">
      <c r="B93" s="216" t="s">
        <v>1322</v>
      </c>
      <c r="C93" s="216"/>
      <c r="D93" s="79">
        <f>DatosDelitos!N42-DatosDelitos!N44</f>
        <v>0</v>
      </c>
    </row>
    <row r="94" spans="2:13" ht="13.15" customHeight="1" x14ac:dyDescent="0.25">
      <c r="B94" s="216" t="s">
        <v>1323</v>
      </c>
      <c r="C94" s="216"/>
      <c r="D94" s="79">
        <f>DatosDelitos!N50</f>
        <v>5</v>
      </c>
    </row>
    <row r="95" spans="2:13" ht="13.15" customHeight="1" x14ac:dyDescent="0.25">
      <c r="B95" s="216" t="s">
        <v>1324</v>
      </c>
      <c r="C95" s="216"/>
      <c r="D95" s="79">
        <f>DatosDelitos!N72</f>
        <v>0</v>
      </c>
    </row>
    <row r="96" spans="2:13" ht="27" customHeight="1" x14ac:dyDescent="0.25">
      <c r="B96" s="216" t="s">
        <v>1349</v>
      </c>
      <c r="C96" s="216"/>
      <c r="D96" s="79">
        <f>DatosDelitos!N74</f>
        <v>0</v>
      </c>
    </row>
    <row r="97" spans="2:4" ht="13.15" customHeight="1" x14ac:dyDescent="0.25">
      <c r="B97" s="216" t="s">
        <v>1326</v>
      </c>
      <c r="C97" s="216"/>
      <c r="D97" s="79">
        <f>DatosDelitos!N82</f>
        <v>0</v>
      </c>
    </row>
    <row r="98" spans="2:4" ht="13.15" customHeight="1" x14ac:dyDescent="0.25">
      <c r="B98" s="216" t="s">
        <v>1327</v>
      </c>
      <c r="C98" s="216"/>
      <c r="D98" s="79">
        <f>DatosDelitos!N85</f>
        <v>1</v>
      </c>
    </row>
    <row r="99" spans="2:4" ht="13.15" customHeight="1" x14ac:dyDescent="0.25">
      <c r="B99" s="216" t="s">
        <v>975</v>
      </c>
      <c r="C99" s="216"/>
      <c r="D99" s="79">
        <f>DatosDelitos!N97</f>
        <v>5</v>
      </c>
    </row>
    <row r="100" spans="2:4" ht="27" customHeight="1" x14ac:dyDescent="0.25">
      <c r="B100" s="216" t="s">
        <v>1350</v>
      </c>
      <c r="C100" s="216"/>
      <c r="D100" s="79">
        <f>DatosDelitos!N131</f>
        <v>0</v>
      </c>
    </row>
    <row r="101" spans="2:4" ht="13.15" customHeight="1" x14ac:dyDescent="0.25">
      <c r="B101" s="216" t="s">
        <v>1329</v>
      </c>
      <c r="C101" s="216"/>
      <c r="D101" s="79">
        <f>DatosDelitos!N137</f>
        <v>0</v>
      </c>
    </row>
    <row r="102" spans="2:4" ht="13.15" customHeight="1" x14ac:dyDescent="0.25">
      <c r="B102" s="216" t="s">
        <v>1330</v>
      </c>
      <c r="C102" s="216"/>
      <c r="D102" s="79">
        <f>DatosDelitos!N144</f>
        <v>0</v>
      </c>
    </row>
    <row r="103" spans="2:4" ht="13.15" customHeight="1" x14ac:dyDescent="0.25">
      <c r="B103" s="216" t="s">
        <v>1354</v>
      </c>
      <c r="C103" s="216"/>
      <c r="D103" s="79">
        <f>DatosDelitos!N148</f>
        <v>0</v>
      </c>
    </row>
    <row r="104" spans="2:4" ht="13.15" customHeight="1" x14ac:dyDescent="0.25">
      <c r="B104" s="216" t="s">
        <v>1186</v>
      </c>
      <c r="C104" s="216"/>
      <c r="D104" s="79">
        <f>SUM(DatosDelitos!N149,DatosDelitos!N150)</f>
        <v>1</v>
      </c>
    </row>
    <row r="105" spans="2:4" ht="13.15" customHeight="1" x14ac:dyDescent="0.25">
      <c r="B105" s="216" t="s">
        <v>1184</v>
      </c>
      <c r="C105" s="216"/>
      <c r="D105" s="79">
        <f>SUM(DatosDelitos!N151:N155)</f>
        <v>3</v>
      </c>
    </row>
    <row r="106" spans="2:4" ht="13.15" customHeight="1" x14ac:dyDescent="0.25">
      <c r="B106" s="216" t="s">
        <v>1332</v>
      </c>
      <c r="C106" s="216"/>
      <c r="D106" s="79">
        <f>SUM(SUM(DatosDelitos!N157:N160),SUM(DatosDelitos!N167:N172))</f>
        <v>0</v>
      </c>
    </row>
    <row r="107" spans="2:4" ht="13.15" customHeight="1" x14ac:dyDescent="0.25">
      <c r="B107" s="216" t="s">
        <v>1355</v>
      </c>
      <c r="C107" s="216"/>
      <c r="D107" s="79">
        <f>SUM(DatosDelitos!N161:N165)</f>
        <v>0</v>
      </c>
    </row>
    <row r="108" spans="2:4" ht="13.15" customHeight="1" x14ac:dyDescent="0.25">
      <c r="B108" s="216" t="s">
        <v>1333</v>
      </c>
      <c r="C108" s="216"/>
      <c r="D108" s="79">
        <f>SUM(DatosDelitos!N173:N177)</f>
        <v>0</v>
      </c>
    </row>
    <row r="109" spans="2:4" ht="13.15" customHeight="1" x14ac:dyDescent="0.25">
      <c r="B109" s="216" t="s">
        <v>1334</v>
      </c>
      <c r="C109" s="216"/>
      <c r="D109" s="79">
        <f>DatosDelitos!N178</f>
        <v>1</v>
      </c>
    </row>
    <row r="110" spans="2:4" ht="13.15" customHeight="1" x14ac:dyDescent="0.25">
      <c r="B110" s="216" t="s">
        <v>1335</v>
      </c>
      <c r="C110" s="216"/>
      <c r="D110" s="79">
        <f>DatosDelitos!N186</f>
        <v>2</v>
      </c>
    </row>
    <row r="111" spans="2:4" ht="13.15" customHeight="1" x14ac:dyDescent="0.25">
      <c r="B111" s="216" t="s">
        <v>1336</v>
      </c>
      <c r="C111" s="216"/>
      <c r="D111" s="79">
        <f>DatosDelitos!N201</f>
        <v>0</v>
      </c>
    </row>
    <row r="112" spans="2:4" ht="13.15" customHeight="1" x14ac:dyDescent="0.25">
      <c r="B112" s="216" t="s">
        <v>1337</v>
      </c>
      <c r="C112" s="216"/>
      <c r="D112" s="79">
        <f>DatosDelitos!N223</f>
        <v>0</v>
      </c>
    </row>
    <row r="113" spans="2:4" ht="13.15" customHeight="1" x14ac:dyDescent="0.25">
      <c r="B113" s="216" t="s">
        <v>1338</v>
      </c>
      <c r="C113" s="216"/>
      <c r="D113" s="79">
        <f>DatosDelitos!N244</f>
        <v>1</v>
      </c>
    </row>
    <row r="114" spans="2:4" ht="13.15" customHeight="1" x14ac:dyDescent="0.25">
      <c r="B114" s="216" t="s">
        <v>1339</v>
      </c>
      <c r="C114" s="216"/>
      <c r="D114" s="79">
        <f>DatosDelitos!N271</f>
        <v>2</v>
      </c>
    </row>
    <row r="115" spans="2:4" ht="38.25" customHeight="1" x14ac:dyDescent="0.25">
      <c r="B115" s="216" t="s">
        <v>1340</v>
      </c>
      <c r="C115" s="216"/>
      <c r="D115" s="79">
        <f>DatosDelitos!N301</f>
        <v>0</v>
      </c>
    </row>
    <row r="116" spans="2:4" ht="13.15" customHeight="1" x14ac:dyDescent="0.25">
      <c r="B116" s="216" t="s">
        <v>1341</v>
      </c>
      <c r="C116" s="216"/>
      <c r="D116" s="79">
        <f>DatosDelitos!N305</f>
        <v>0</v>
      </c>
    </row>
    <row r="117" spans="2:4" ht="13.15" customHeight="1" x14ac:dyDescent="0.25">
      <c r="B117" s="216" t="s">
        <v>1342</v>
      </c>
      <c r="C117" s="216"/>
      <c r="D117" s="79">
        <f>DatosDelitos!N312+DatosDelitos!N320</f>
        <v>1</v>
      </c>
    </row>
    <row r="118" spans="2:4" ht="13.15" customHeight="1" x14ac:dyDescent="0.25">
      <c r="B118" s="216" t="s">
        <v>918</v>
      </c>
      <c r="C118" s="216"/>
      <c r="D118" s="79">
        <f>DatosDelitos!N318</f>
        <v>1</v>
      </c>
    </row>
    <row r="119" spans="2:4" ht="13.9" customHeight="1" x14ac:dyDescent="0.25">
      <c r="B119" s="216" t="s">
        <v>1343</v>
      </c>
      <c r="C119" s="216"/>
      <c r="D119" s="79">
        <f>DatosDelitos!N323</f>
        <v>7</v>
      </c>
    </row>
    <row r="120" spans="2:4" ht="12.75" customHeight="1" x14ac:dyDescent="0.25">
      <c r="B120" s="215" t="s">
        <v>1344</v>
      </c>
      <c r="C120" s="215"/>
      <c r="D120" s="79">
        <f>DatosDelitos!N325</f>
        <v>0</v>
      </c>
    </row>
    <row r="121" spans="2:4" ht="15" customHeight="1" x14ac:dyDescent="0.25">
      <c r="B121" s="215" t="s">
        <v>952</v>
      </c>
      <c r="C121" s="215"/>
      <c r="D121" s="79">
        <f>DatosDelitos!N337</f>
        <v>0</v>
      </c>
    </row>
    <row r="122" spans="2:4" ht="15" customHeight="1" x14ac:dyDescent="0.25">
      <c r="B122" s="215" t="s">
        <v>1345</v>
      </c>
      <c r="C122" s="215"/>
      <c r="D122" s="79">
        <f>DatosDelitos!N339</f>
        <v>0</v>
      </c>
    </row>
    <row r="123" spans="2:4" ht="15" customHeight="1" x14ac:dyDescent="0.25">
      <c r="B123" s="216" t="s">
        <v>1351</v>
      </c>
      <c r="C123" s="216"/>
      <c r="D123" s="79">
        <f>SUM(D87:D122)</f>
        <v>33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2" t="s">
        <v>318</v>
      </c>
      <c r="B5" s="183"/>
      <c r="C5" s="25">
        <v>17</v>
      </c>
      <c r="D5" s="25">
        <v>17</v>
      </c>
      <c r="E5" s="26">
        <v>0</v>
      </c>
      <c r="F5" s="25">
        <v>0</v>
      </c>
      <c r="G5" s="25">
        <v>0</v>
      </c>
      <c r="H5" s="25">
        <v>2</v>
      </c>
      <c r="I5" s="25">
        <v>0</v>
      </c>
      <c r="J5" s="25">
        <v>0</v>
      </c>
      <c r="K5" s="25">
        <v>0</v>
      </c>
      <c r="L5" s="25">
        <v>1</v>
      </c>
      <c r="M5" s="25">
        <v>1</v>
      </c>
      <c r="N5" s="25">
        <v>0</v>
      </c>
      <c r="O5" s="25">
        <v>0</v>
      </c>
      <c r="P5" s="27">
        <v>4</v>
      </c>
    </row>
    <row r="6" spans="1:16" x14ac:dyDescent="0.25">
      <c r="A6" s="28" t="s">
        <v>319</v>
      </c>
      <c r="B6" s="28" t="s">
        <v>320</v>
      </c>
      <c r="C6" s="14">
        <v>1</v>
      </c>
      <c r="D6" s="14">
        <v>1</v>
      </c>
      <c r="E6" s="29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0</v>
      </c>
      <c r="P6" s="23">
        <v>0</v>
      </c>
    </row>
    <row r="7" spans="1:16" x14ac:dyDescent="0.25">
      <c r="A7" s="28" t="s">
        <v>321</v>
      </c>
      <c r="B7" s="28" t="s">
        <v>322</v>
      </c>
      <c r="C7" s="14">
        <v>0</v>
      </c>
      <c r="D7" s="14">
        <v>1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0</v>
      </c>
      <c r="P7" s="23">
        <v>1</v>
      </c>
    </row>
    <row r="8" spans="1:16" x14ac:dyDescent="0.25">
      <c r="A8" s="28" t="s">
        <v>323</v>
      </c>
      <c r="B8" s="28" t="s">
        <v>324</v>
      </c>
      <c r="C8" s="14">
        <v>16</v>
      </c>
      <c r="D8" s="14">
        <v>15</v>
      </c>
      <c r="E8" s="29">
        <v>6.6666666666666693E-2</v>
      </c>
      <c r="F8" s="14">
        <v>0</v>
      </c>
      <c r="G8" s="14">
        <v>0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2" t="s">
        <v>327</v>
      </c>
      <c r="B10" s="183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2" t="s">
        <v>332</v>
      </c>
      <c r="B13" s="183"/>
      <c r="C13" s="25">
        <v>1418</v>
      </c>
      <c r="D13" s="25">
        <v>1326</v>
      </c>
      <c r="E13" s="26">
        <v>6.9381598793363503E-2</v>
      </c>
      <c r="F13" s="25">
        <v>83</v>
      </c>
      <c r="G13" s="25">
        <v>43</v>
      </c>
      <c r="H13" s="25">
        <v>74</v>
      </c>
      <c r="I13" s="25">
        <v>54</v>
      </c>
      <c r="J13" s="25">
        <v>2</v>
      </c>
      <c r="K13" s="25">
        <v>1</v>
      </c>
      <c r="L13" s="25">
        <v>0</v>
      </c>
      <c r="M13" s="25">
        <v>0</v>
      </c>
      <c r="N13" s="25">
        <v>2</v>
      </c>
      <c r="O13" s="25">
        <v>3</v>
      </c>
      <c r="P13" s="27">
        <v>107</v>
      </c>
    </row>
    <row r="14" spans="1:16" x14ac:dyDescent="0.25">
      <c r="A14" s="28" t="s">
        <v>333</v>
      </c>
      <c r="B14" s="28" t="s">
        <v>334</v>
      </c>
      <c r="C14" s="14">
        <v>544</v>
      </c>
      <c r="D14" s="14">
        <v>507</v>
      </c>
      <c r="E14" s="29">
        <v>7.2978303747534501E-2</v>
      </c>
      <c r="F14" s="14">
        <v>0</v>
      </c>
      <c r="G14" s="14">
        <v>3</v>
      </c>
      <c r="H14" s="14">
        <v>27</v>
      </c>
      <c r="I14" s="14">
        <v>24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3">
        <v>47</v>
      </c>
    </row>
    <row r="15" spans="1:16" x14ac:dyDescent="0.25">
      <c r="A15" s="28" t="s">
        <v>335</v>
      </c>
      <c r="B15" s="28" t="s">
        <v>336</v>
      </c>
      <c r="C15" s="14">
        <v>1</v>
      </c>
      <c r="D15" s="14">
        <v>6</v>
      </c>
      <c r="E15" s="29">
        <v>-0.83333333333333304</v>
      </c>
      <c r="F15" s="14">
        <v>0</v>
      </c>
      <c r="G15" s="14">
        <v>0</v>
      </c>
      <c r="H15" s="14">
        <v>2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0</v>
      </c>
    </row>
    <row r="16" spans="1:16" x14ac:dyDescent="0.25">
      <c r="A16" s="28" t="s">
        <v>337</v>
      </c>
      <c r="B16" s="28" t="s">
        <v>338</v>
      </c>
      <c r="C16" s="14">
        <v>745</v>
      </c>
      <c r="D16" s="14">
        <v>668</v>
      </c>
      <c r="E16" s="29">
        <v>0.115269461077844</v>
      </c>
      <c r="F16" s="14">
        <v>1</v>
      </c>
      <c r="G16" s="14">
        <v>0</v>
      </c>
      <c r="H16" s="14">
        <v>11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3</v>
      </c>
    </row>
    <row r="17" spans="1:16" ht="33.75" x14ac:dyDescent="0.25">
      <c r="A17" s="28" t="s">
        <v>339</v>
      </c>
      <c r="B17" s="28" t="s">
        <v>340</v>
      </c>
      <c r="C17" s="14">
        <v>125</v>
      </c>
      <c r="D17" s="14">
        <v>145</v>
      </c>
      <c r="E17" s="29">
        <v>-0.13793103448275901</v>
      </c>
      <c r="F17" s="14">
        <v>82</v>
      </c>
      <c r="G17" s="14">
        <v>40</v>
      </c>
      <c r="H17" s="14">
        <v>34</v>
      </c>
      <c r="I17" s="14">
        <v>22</v>
      </c>
      <c r="J17" s="14">
        <v>2</v>
      </c>
      <c r="K17" s="14">
        <v>1</v>
      </c>
      <c r="L17" s="14">
        <v>0</v>
      </c>
      <c r="M17" s="14">
        <v>0</v>
      </c>
      <c r="N17" s="14">
        <v>1</v>
      </c>
      <c r="O17" s="14">
        <v>2</v>
      </c>
      <c r="P17" s="23">
        <v>57</v>
      </c>
    </row>
    <row r="18" spans="1:16" x14ac:dyDescent="0.25">
      <c r="A18" s="28" t="s">
        <v>341</v>
      </c>
      <c r="B18" s="28" t="s">
        <v>342</v>
      </c>
      <c r="C18" s="14">
        <v>3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2" t="s">
        <v>345</v>
      </c>
      <c r="B20" s="183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2" t="s">
        <v>350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2" t="s">
        <v>363</v>
      </c>
      <c r="B30" s="183"/>
      <c r="C30" s="25">
        <v>135</v>
      </c>
      <c r="D30" s="25">
        <v>134</v>
      </c>
      <c r="E30" s="26">
        <v>7.4626865671641798E-3</v>
      </c>
      <c r="F30" s="25">
        <v>10</v>
      </c>
      <c r="G30" s="25">
        <v>36</v>
      </c>
      <c r="H30" s="25">
        <v>17</v>
      </c>
      <c r="I30" s="25">
        <v>40</v>
      </c>
      <c r="J30" s="25">
        <v>0</v>
      </c>
      <c r="K30" s="25">
        <v>1</v>
      </c>
      <c r="L30" s="25">
        <v>0</v>
      </c>
      <c r="M30" s="25">
        <v>0</v>
      </c>
      <c r="N30" s="25">
        <v>1</v>
      </c>
      <c r="O30" s="25">
        <v>0</v>
      </c>
      <c r="P30" s="27">
        <v>47</v>
      </c>
    </row>
    <row r="31" spans="1:16" x14ac:dyDescent="0.25">
      <c r="A31" s="28" t="s">
        <v>364</v>
      </c>
      <c r="B31" s="28" t="s">
        <v>365</v>
      </c>
      <c r="C31" s="14">
        <v>1</v>
      </c>
      <c r="D31" s="14">
        <v>2</v>
      </c>
      <c r="E31" s="29">
        <v>-0.5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83</v>
      </c>
      <c r="D33" s="14">
        <v>85</v>
      </c>
      <c r="E33" s="29">
        <v>-2.3529411764705899E-2</v>
      </c>
      <c r="F33" s="14">
        <v>3</v>
      </c>
      <c r="G33" s="14">
        <v>2</v>
      </c>
      <c r="H33" s="14">
        <v>8</v>
      </c>
      <c r="I33" s="14">
        <v>11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3">
        <v>13</v>
      </c>
    </row>
    <row r="34" spans="1:16" x14ac:dyDescent="0.25">
      <c r="A34" s="28" t="s">
        <v>370</v>
      </c>
      <c r="B34" s="28" t="s">
        <v>371</v>
      </c>
      <c r="C34" s="14">
        <v>1</v>
      </c>
      <c r="D34" s="14">
        <v>0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0</v>
      </c>
    </row>
    <row r="35" spans="1:16" x14ac:dyDescent="0.25">
      <c r="A35" s="28" t="s">
        <v>372</v>
      </c>
      <c r="B35" s="28" t="s">
        <v>373</v>
      </c>
      <c r="C35" s="14">
        <v>23</v>
      </c>
      <c r="D35" s="14">
        <v>17</v>
      </c>
      <c r="E35" s="29">
        <v>0.35294117647058798</v>
      </c>
      <c r="F35" s="14">
        <v>1</v>
      </c>
      <c r="G35" s="14">
        <v>2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3</v>
      </c>
    </row>
    <row r="36" spans="1:16" ht="22.5" x14ac:dyDescent="0.25">
      <c r="A36" s="28" t="s">
        <v>374</v>
      </c>
      <c r="B36" s="28" t="s">
        <v>375</v>
      </c>
      <c r="C36" s="14">
        <v>5</v>
      </c>
      <c r="D36" s="14">
        <v>11</v>
      </c>
      <c r="E36" s="29">
        <v>-0.54545454545454497</v>
      </c>
      <c r="F36" s="14">
        <v>0</v>
      </c>
      <c r="G36" s="14">
        <v>18</v>
      </c>
      <c r="H36" s="14">
        <v>2</v>
      </c>
      <c r="I36" s="14">
        <v>13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13</v>
      </c>
    </row>
    <row r="37" spans="1:16" ht="22.5" x14ac:dyDescent="0.25">
      <c r="A37" s="28" t="s">
        <v>376</v>
      </c>
      <c r="B37" s="28" t="s">
        <v>377</v>
      </c>
      <c r="C37" s="14">
        <v>2</v>
      </c>
      <c r="D37" s="14">
        <v>3</v>
      </c>
      <c r="E37" s="29">
        <v>-0.33333333333333298</v>
      </c>
      <c r="F37" s="14">
        <v>3</v>
      </c>
      <c r="G37" s="14">
        <v>10</v>
      </c>
      <c r="H37" s="14">
        <v>0</v>
      </c>
      <c r="I37" s="14">
        <v>7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13</v>
      </c>
    </row>
    <row r="38" spans="1:16" ht="22.5" x14ac:dyDescent="0.25">
      <c r="A38" s="28" t="s">
        <v>378</v>
      </c>
      <c r="B38" s="28" t="s">
        <v>379</v>
      </c>
      <c r="C38" s="14">
        <v>0</v>
      </c>
      <c r="D38" s="14">
        <v>0</v>
      </c>
      <c r="E38" s="29">
        <v>0</v>
      </c>
      <c r="F38" s="14">
        <v>1</v>
      </c>
      <c r="G38" s="14">
        <v>2</v>
      </c>
      <c r="H38" s="14">
        <v>0</v>
      </c>
      <c r="I38" s="14">
        <v>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20</v>
      </c>
      <c r="D41" s="14">
        <v>16</v>
      </c>
      <c r="E41" s="29">
        <v>0.25</v>
      </c>
      <c r="F41" s="14">
        <v>2</v>
      </c>
      <c r="G41" s="14">
        <v>2</v>
      </c>
      <c r="H41" s="14">
        <v>5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3</v>
      </c>
    </row>
    <row r="42" spans="1:16" x14ac:dyDescent="0.25">
      <c r="A42" s="182" t="s">
        <v>386</v>
      </c>
      <c r="B42" s="183"/>
      <c r="C42" s="25">
        <v>44</v>
      </c>
      <c r="D42" s="25">
        <v>42</v>
      </c>
      <c r="E42" s="26">
        <v>4.7619047619047603E-2</v>
      </c>
      <c r="F42" s="25">
        <v>32</v>
      </c>
      <c r="G42" s="25">
        <v>6</v>
      </c>
      <c r="H42" s="25">
        <v>12</v>
      </c>
      <c r="I42" s="25">
        <v>13</v>
      </c>
      <c r="J42" s="25">
        <v>0</v>
      </c>
      <c r="K42" s="25">
        <v>2</v>
      </c>
      <c r="L42" s="25">
        <v>0</v>
      </c>
      <c r="M42" s="25">
        <v>0</v>
      </c>
      <c r="N42" s="25">
        <v>0</v>
      </c>
      <c r="O42" s="25">
        <v>0</v>
      </c>
      <c r="P42" s="27">
        <v>5</v>
      </c>
    </row>
    <row r="43" spans="1:16" x14ac:dyDescent="0.25">
      <c r="A43" s="28" t="s">
        <v>387</v>
      </c>
      <c r="B43" s="28" t="s">
        <v>388</v>
      </c>
      <c r="C43" s="14">
        <v>5</v>
      </c>
      <c r="D43" s="14">
        <v>4</v>
      </c>
      <c r="E43" s="29">
        <v>0.25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8" t="s">
        <v>389</v>
      </c>
      <c r="B44" s="28" t="s">
        <v>390</v>
      </c>
      <c r="C44" s="14">
        <v>39</v>
      </c>
      <c r="D44" s="14">
        <v>35</v>
      </c>
      <c r="E44" s="29">
        <v>0.114285714285714</v>
      </c>
      <c r="F44" s="14">
        <v>32</v>
      </c>
      <c r="G44" s="14">
        <v>6</v>
      </c>
      <c r="H44" s="14">
        <v>10</v>
      </c>
      <c r="I44" s="14">
        <v>13</v>
      </c>
      <c r="J44" s="14">
        <v>0</v>
      </c>
      <c r="K44" s="14">
        <v>2</v>
      </c>
      <c r="L44" s="14">
        <v>0</v>
      </c>
      <c r="M44" s="14">
        <v>0</v>
      </c>
      <c r="N44" s="14">
        <v>0</v>
      </c>
      <c r="O44" s="14">
        <v>0</v>
      </c>
      <c r="P44" s="23">
        <v>4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0</v>
      </c>
      <c r="D46" s="14">
        <v>1</v>
      </c>
      <c r="E46" s="29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0</v>
      </c>
      <c r="D48" s="14">
        <v>2</v>
      </c>
      <c r="E48" s="29">
        <v>-1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2" t="s">
        <v>401</v>
      </c>
      <c r="B50" s="183"/>
      <c r="C50" s="25">
        <v>47</v>
      </c>
      <c r="D50" s="25">
        <v>57</v>
      </c>
      <c r="E50" s="26">
        <v>-0.175438596491228</v>
      </c>
      <c r="F50" s="25">
        <v>0</v>
      </c>
      <c r="G50" s="25">
        <v>0</v>
      </c>
      <c r="H50" s="25">
        <v>13</v>
      </c>
      <c r="I50" s="25">
        <v>7</v>
      </c>
      <c r="J50" s="25">
        <v>3</v>
      </c>
      <c r="K50" s="25">
        <v>5</v>
      </c>
      <c r="L50" s="25">
        <v>0</v>
      </c>
      <c r="M50" s="25">
        <v>0</v>
      </c>
      <c r="N50" s="25">
        <v>5</v>
      </c>
      <c r="O50" s="25">
        <v>6</v>
      </c>
      <c r="P50" s="27">
        <v>5</v>
      </c>
    </row>
    <row r="51" spans="1:16" x14ac:dyDescent="0.25">
      <c r="A51" s="28" t="s">
        <v>402</v>
      </c>
      <c r="B51" s="28" t="s">
        <v>403</v>
      </c>
      <c r="C51" s="14">
        <v>35</v>
      </c>
      <c r="D51" s="14">
        <v>7</v>
      </c>
      <c r="E51" s="29">
        <v>4</v>
      </c>
      <c r="F51" s="14">
        <v>0</v>
      </c>
      <c r="G51" s="14">
        <v>0</v>
      </c>
      <c r="H51" s="14">
        <v>8</v>
      </c>
      <c r="I51" s="14">
        <v>3</v>
      </c>
      <c r="J51" s="14">
        <v>2</v>
      </c>
      <c r="K51" s="14">
        <v>3</v>
      </c>
      <c r="L51" s="14">
        <v>0</v>
      </c>
      <c r="M51" s="14">
        <v>0</v>
      </c>
      <c r="N51" s="14">
        <v>1</v>
      </c>
      <c r="O51" s="14">
        <v>3</v>
      </c>
      <c r="P51" s="23">
        <v>4</v>
      </c>
    </row>
    <row r="52" spans="1:16" x14ac:dyDescent="0.25">
      <c r="A52" s="28" t="s">
        <v>404</v>
      </c>
      <c r="B52" s="28" t="s">
        <v>405</v>
      </c>
      <c r="C52" s="14">
        <v>1</v>
      </c>
      <c r="D52" s="14">
        <v>2</v>
      </c>
      <c r="E52" s="29">
        <v>-0.5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8" t="s">
        <v>406</v>
      </c>
      <c r="B53" s="28" t="s">
        <v>407</v>
      </c>
      <c r="C53" s="14">
        <v>0</v>
      </c>
      <c r="D53" s="14">
        <v>20</v>
      </c>
      <c r="E53" s="29">
        <v>-1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1</v>
      </c>
    </row>
    <row r="54" spans="1:16" ht="22.5" x14ac:dyDescent="0.25">
      <c r="A54" s="28" t="s">
        <v>408</v>
      </c>
      <c r="B54" s="28" t="s">
        <v>409</v>
      </c>
      <c r="C54" s="14">
        <v>0</v>
      </c>
      <c r="D54" s="14">
        <v>1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2</v>
      </c>
      <c r="D56" s="14">
        <v>2</v>
      </c>
      <c r="E56" s="29">
        <v>0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8" t="s">
        <v>414</v>
      </c>
      <c r="B57" s="28" t="s">
        <v>415</v>
      </c>
      <c r="C57" s="14">
        <v>0</v>
      </c>
      <c r="D57" s="14">
        <v>0</v>
      </c>
      <c r="E57" s="29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0</v>
      </c>
    </row>
    <row r="58" spans="1:16" ht="22.5" x14ac:dyDescent="0.25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8" t="s">
        <v>418</v>
      </c>
      <c r="B59" s="28" t="s">
        <v>419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0</v>
      </c>
      <c r="D60" s="14">
        <v>0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8" t="s">
        <v>422</v>
      </c>
      <c r="B61" s="28" t="s">
        <v>423</v>
      </c>
      <c r="C61" s="14">
        <v>0</v>
      </c>
      <c r="D61" s="14">
        <v>1</v>
      </c>
      <c r="E61" s="29">
        <v>-1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28" t="s">
        <v>424</v>
      </c>
      <c r="B62" s="28" t="s">
        <v>425</v>
      </c>
      <c r="C62" s="14">
        <v>0</v>
      </c>
      <c r="D62" s="14">
        <v>1</v>
      </c>
      <c r="E62" s="29">
        <v>-1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8" t="s">
        <v>426</v>
      </c>
      <c r="B63" s="28" t="s">
        <v>427</v>
      </c>
      <c r="C63" s="14">
        <v>0</v>
      </c>
      <c r="D63" s="14">
        <v>19</v>
      </c>
      <c r="E63" s="29">
        <v>-1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3">
        <v>0</v>
      </c>
    </row>
    <row r="64" spans="1:16" ht="22.5" x14ac:dyDescent="0.25">
      <c r="A64" s="28" t="s">
        <v>428</v>
      </c>
      <c r="B64" s="28" t="s">
        <v>429</v>
      </c>
      <c r="C64" s="14">
        <v>7</v>
      </c>
      <c r="D64" s="14">
        <v>1</v>
      </c>
      <c r="E64" s="29">
        <v>6</v>
      </c>
      <c r="F64" s="14">
        <v>0</v>
      </c>
      <c r="G64" s="14">
        <v>0</v>
      </c>
      <c r="H64" s="14">
        <v>2</v>
      </c>
      <c r="I64" s="14">
        <v>2</v>
      </c>
      <c r="J64" s="14">
        <v>1</v>
      </c>
      <c r="K64" s="14">
        <v>0</v>
      </c>
      <c r="L64" s="14">
        <v>0</v>
      </c>
      <c r="M64" s="14">
        <v>0</v>
      </c>
      <c r="N64" s="14">
        <v>4</v>
      </c>
      <c r="O64" s="14">
        <v>2</v>
      </c>
      <c r="P64" s="23">
        <v>0</v>
      </c>
    </row>
    <row r="65" spans="1:16" ht="33.75" x14ac:dyDescent="0.25">
      <c r="A65" s="28" t="s">
        <v>430</v>
      </c>
      <c r="B65" s="28" t="s">
        <v>431</v>
      </c>
      <c r="C65" s="14">
        <v>0</v>
      </c>
      <c r="D65" s="14">
        <v>1</v>
      </c>
      <c r="E65" s="29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2</v>
      </c>
      <c r="D67" s="14">
        <v>2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2" t="s">
        <v>444</v>
      </c>
      <c r="B72" s="183"/>
      <c r="C72" s="25">
        <v>0</v>
      </c>
      <c r="D72" s="25">
        <v>0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445</v>
      </c>
      <c r="B73" s="28" t="s">
        <v>446</v>
      </c>
      <c r="C73" s="14">
        <v>0</v>
      </c>
      <c r="D73" s="14">
        <v>0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2" t="s">
        <v>447</v>
      </c>
      <c r="B74" s="183"/>
      <c r="C74" s="25">
        <v>15</v>
      </c>
      <c r="D74" s="25">
        <v>12</v>
      </c>
      <c r="E74" s="26">
        <v>0.25</v>
      </c>
      <c r="F74" s="25">
        <v>1</v>
      </c>
      <c r="G74" s="25">
        <v>3</v>
      </c>
      <c r="H74" s="25">
        <v>3</v>
      </c>
      <c r="I74" s="25">
        <v>4</v>
      </c>
      <c r="J74" s="25">
        <v>0</v>
      </c>
      <c r="K74" s="25">
        <v>0</v>
      </c>
      <c r="L74" s="25">
        <v>1</v>
      </c>
      <c r="M74" s="25">
        <v>1</v>
      </c>
      <c r="N74" s="25">
        <v>0</v>
      </c>
      <c r="O74" s="25">
        <v>0</v>
      </c>
      <c r="P74" s="27">
        <v>7</v>
      </c>
    </row>
    <row r="75" spans="1:16" x14ac:dyDescent="0.25">
      <c r="A75" s="28" t="s">
        <v>448</v>
      </c>
      <c r="B75" s="28" t="s">
        <v>449</v>
      </c>
      <c r="C75" s="14">
        <v>5</v>
      </c>
      <c r="D75" s="14">
        <v>6</v>
      </c>
      <c r="E75" s="29">
        <v>-0.16666666666666699</v>
      </c>
      <c r="F75" s="14">
        <v>0</v>
      </c>
      <c r="G75" s="14">
        <v>2</v>
      </c>
      <c r="H75" s="14">
        <v>0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4</v>
      </c>
    </row>
    <row r="76" spans="1:16" ht="33.75" x14ac:dyDescent="0.25">
      <c r="A76" s="28" t="s">
        <v>450</v>
      </c>
      <c r="B76" s="28" t="s">
        <v>451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3</v>
      </c>
      <c r="D77" s="14">
        <v>3</v>
      </c>
      <c r="E77" s="29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3">
        <v>1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5</v>
      </c>
      <c r="D79" s="14">
        <v>2</v>
      </c>
      <c r="E79" s="29">
        <v>1.5</v>
      </c>
      <c r="F79" s="14">
        <v>1</v>
      </c>
      <c r="G79" s="14">
        <v>0</v>
      </c>
      <c r="H79" s="14">
        <v>3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8" t="s">
        <v>458</v>
      </c>
      <c r="B80" s="28" t="s">
        <v>459</v>
      </c>
      <c r="C80" s="14">
        <v>1</v>
      </c>
      <c r="D80" s="14">
        <v>1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1</v>
      </c>
      <c r="D81" s="14">
        <v>0</v>
      </c>
      <c r="E81" s="29">
        <v>0</v>
      </c>
      <c r="F81" s="14">
        <v>0</v>
      </c>
      <c r="G81" s="14">
        <v>1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25">
      <c r="A82" s="182" t="s">
        <v>462</v>
      </c>
      <c r="B82" s="183"/>
      <c r="C82" s="25">
        <v>25</v>
      </c>
      <c r="D82" s="25">
        <v>24</v>
      </c>
      <c r="E82" s="26">
        <v>4.1666666666666699E-2</v>
      </c>
      <c r="F82" s="25">
        <v>0</v>
      </c>
      <c r="G82" s="25">
        <v>0</v>
      </c>
      <c r="H82" s="25">
        <v>3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0</v>
      </c>
    </row>
    <row r="83" spans="1:16" x14ac:dyDescent="0.25">
      <c r="A83" s="28" t="s">
        <v>463</v>
      </c>
      <c r="B83" s="28" t="s">
        <v>464</v>
      </c>
      <c r="C83" s="14">
        <v>7</v>
      </c>
      <c r="D83" s="14">
        <v>2</v>
      </c>
      <c r="E83" s="29">
        <v>2.5</v>
      </c>
      <c r="F83" s="14">
        <v>0</v>
      </c>
      <c r="G83" s="14">
        <v>0</v>
      </c>
      <c r="H83" s="14">
        <v>3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8" t="s">
        <v>465</v>
      </c>
      <c r="B84" s="28" t="s">
        <v>466</v>
      </c>
      <c r="C84" s="14">
        <v>18</v>
      </c>
      <c r="D84" s="14">
        <v>22</v>
      </c>
      <c r="E84" s="29">
        <v>-0.18181818181818199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0</v>
      </c>
    </row>
    <row r="85" spans="1:16" x14ac:dyDescent="0.25">
      <c r="A85" s="182" t="s">
        <v>467</v>
      </c>
      <c r="B85" s="183"/>
      <c r="C85" s="25">
        <v>27</v>
      </c>
      <c r="D85" s="25">
        <v>36</v>
      </c>
      <c r="E85" s="26">
        <v>-0.25</v>
      </c>
      <c r="F85" s="25">
        <v>0</v>
      </c>
      <c r="G85" s="25">
        <v>0</v>
      </c>
      <c r="H85" s="25">
        <v>11</v>
      </c>
      <c r="I85" s="25">
        <v>5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0</v>
      </c>
      <c r="P85" s="27">
        <v>5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2</v>
      </c>
      <c r="D89" s="14">
        <v>0</v>
      </c>
      <c r="E89" s="29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8" t="s">
        <v>476</v>
      </c>
      <c r="B90" s="28" t="s">
        <v>477</v>
      </c>
      <c r="C90" s="14">
        <v>2</v>
      </c>
      <c r="D90" s="14">
        <v>1</v>
      </c>
      <c r="E90" s="29">
        <v>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5</v>
      </c>
      <c r="D91" s="14">
        <v>4</v>
      </c>
      <c r="E91" s="29">
        <v>0.25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2</v>
      </c>
      <c r="D92" s="14">
        <v>6</v>
      </c>
      <c r="E92" s="29">
        <v>-0.66666666666666696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0</v>
      </c>
    </row>
    <row r="93" spans="1:16" x14ac:dyDescent="0.25">
      <c r="A93" s="28" t="s">
        <v>482</v>
      </c>
      <c r="B93" s="28" t="s">
        <v>483</v>
      </c>
      <c r="C93" s="14">
        <v>4</v>
      </c>
      <c r="D93" s="14">
        <v>2</v>
      </c>
      <c r="E93" s="29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8" t="s">
        <v>484</v>
      </c>
      <c r="B94" s="28" t="s">
        <v>485</v>
      </c>
      <c r="C94" s="14">
        <v>12</v>
      </c>
      <c r="D94" s="14">
        <v>22</v>
      </c>
      <c r="E94" s="29">
        <v>-0.45454545454545398</v>
      </c>
      <c r="F94" s="14">
        <v>0</v>
      </c>
      <c r="G94" s="14">
        <v>0</v>
      </c>
      <c r="H94" s="14">
        <v>11</v>
      </c>
      <c r="I94" s="14">
        <v>4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3">
        <v>4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2" t="s">
        <v>490</v>
      </c>
      <c r="B97" s="183"/>
      <c r="C97" s="25">
        <v>700</v>
      </c>
      <c r="D97" s="25">
        <v>632</v>
      </c>
      <c r="E97" s="26">
        <v>0.107594936708861</v>
      </c>
      <c r="F97" s="25">
        <v>8</v>
      </c>
      <c r="G97" s="25">
        <v>7</v>
      </c>
      <c r="H97" s="25">
        <v>117</v>
      </c>
      <c r="I97" s="25">
        <v>81</v>
      </c>
      <c r="J97" s="25">
        <v>0</v>
      </c>
      <c r="K97" s="25">
        <v>0</v>
      </c>
      <c r="L97" s="25">
        <v>0</v>
      </c>
      <c r="M97" s="25">
        <v>0</v>
      </c>
      <c r="N97" s="25">
        <v>5</v>
      </c>
      <c r="O97" s="25">
        <v>12</v>
      </c>
      <c r="P97" s="27">
        <v>72</v>
      </c>
    </row>
    <row r="98" spans="1:16" x14ac:dyDescent="0.25">
      <c r="A98" s="28" t="s">
        <v>491</v>
      </c>
      <c r="B98" s="28" t="s">
        <v>492</v>
      </c>
      <c r="C98" s="14">
        <v>81</v>
      </c>
      <c r="D98" s="14">
        <v>81</v>
      </c>
      <c r="E98" s="29">
        <v>0</v>
      </c>
      <c r="F98" s="14">
        <v>2</v>
      </c>
      <c r="G98" s="14">
        <v>1</v>
      </c>
      <c r="H98" s="14">
        <v>18</v>
      </c>
      <c r="I98" s="14">
        <v>9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3">
        <v>13</v>
      </c>
    </row>
    <row r="99" spans="1:16" x14ac:dyDescent="0.25">
      <c r="A99" s="28" t="s">
        <v>493</v>
      </c>
      <c r="B99" s="28" t="s">
        <v>494</v>
      </c>
      <c r="C99" s="14">
        <v>92</v>
      </c>
      <c r="D99" s="14">
        <v>72</v>
      </c>
      <c r="E99" s="29">
        <v>0.27777777777777801</v>
      </c>
      <c r="F99" s="14">
        <v>0</v>
      </c>
      <c r="G99" s="14">
        <v>0</v>
      </c>
      <c r="H99" s="14">
        <v>18</v>
      </c>
      <c r="I99" s="14">
        <v>8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7</v>
      </c>
      <c r="P99" s="23">
        <v>7</v>
      </c>
    </row>
    <row r="100" spans="1:16" ht="33.75" x14ac:dyDescent="0.25">
      <c r="A100" s="28" t="s">
        <v>495</v>
      </c>
      <c r="B100" s="28" t="s">
        <v>496</v>
      </c>
      <c r="C100" s="14">
        <v>8</v>
      </c>
      <c r="D100" s="14">
        <v>10</v>
      </c>
      <c r="E100" s="29">
        <v>-0.2</v>
      </c>
      <c r="F100" s="14">
        <v>0</v>
      </c>
      <c r="G100" s="14">
        <v>0</v>
      </c>
      <c r="H100" s="14">
        <v>7</v>
      </c>
      <c r="I100" s="14">
        <v>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3">
        <v>5</v>
      </c>
    </row>
    <row r="101" spans="1:16" ht="22.5" x14ac:dyDescent="0.25">
      <c r="A101" s="28" t="s">
        <v>497</v>
      </c>
      <c r="B101" s="28" t="s">
        <v>498</v>
      </c>
      <c r="C101" s="14">
        <v>22</v>
      </c>
      <c r="D101" s="14">
        <v>11</v>
      </c>
      <c r="E101" s="29">
        <v>1</v>
      </c>
      <c r="F101" s="14">
        <v>1</v>
      </c>
      <c r="G101" s="14">
        <v>0</v>
      </c>
      <c r="H101" s="14">
        <v>6</v>
      </c>
      <c r="I101" s="14">
        <v>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3">
        <v>2</v>
      </c>
    </row>
    <row r="102" spans="1:16" x14ac:dyDescent="0.25">
      <c r="A102" s="28" t="s">
        <v>499</v>
      </c>
      <c r="B102" s="28" t="s">
        <v>500</v>
      </c>
      <c r="C102" s="14">
        <v>15</v>
      </c>
      <c r="D102" s="14">
        <v>10</v>
      </c>
      <c r="E102" s="29">
        <v>0.5</v>
      </c>
      <c r="F102" s="14">
        <v>0</v>
      </c>
      <c r="G102" s="14">
        <v>0</v>
      </c>
      <c r="H102" s="14">
        <v>2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3</v>
      </c>
    </row>
    <row r="103" spans="1:16" ht="22.5" x14ac:dyDescent="0.25">
      <c r="A103" s="28" t="s">
        <v>501</v>
      </c>
      <c r="B103" s="28" t="s">
        <v>502</v>
      </c>
      <c r="C103" s="14">
        <v>6</v>
      </c>
      <c r="D103" s="14">
        <v>11</v>
      </c>
      <c r="E103" s="29">
        <v>-0.45454545454545398</v>
      </c>
      <c r="F103" s="14">
        <v>0</v>
      </c>
      <c r="G103" s="14">
        <v>0</v>
      </c>
      <c r="H103" s="14">
        <v>2</v>
      </c>
      <c r="I103" s="14">
        <v>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4</v>
      </c>
    </row>
    <row r="104" spans="1:16" x14ac:dyDescent="0.25">
      <c r="A104" s="28" t="s">
        <v>503</v>
      </c>
      <c r="B104" s="28" t="s">
        <v>504</v>
      </c>
      <c r="C104" s="14">
        <v>9</v>
      </c>
      <c r="D104" s="14">
        <v>15</v>
      </c>
      <c r="E104" s="29">
        <v>-0.4</v>
      </c>
      <c r="F104" s="14">
        <v>0</v>
      </c>
      <c r="G104" s="14">
        <v>0</v>
      </c>
      <c r="H104" s="14">
        <v>4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</v>
      </c>
    </row>
    <row r="105" spans="1:16" x14ac:dyDescent="0.25">
      <c r="A105" s="28" t="s">
        <v>505</v>
      </c>
      <c r="B105" s="28" t="s">
        <v>506</v>
      </c>
      <c r="C105" s="14">
        <v>254</v>
      </c>
      <c r="D105" s="14">
        <v>256</v>
      </c>
      <c r="E105" s="29">
        <v>-7.8125E-3</v>
      </c>
      <c r="F105" s="14">
        <v>1</v>
      </c>
      <c r="G105" s="14">
        <v>1</v>
      </c>
      <c r="H105" s="14">
        <v>37</v>
      </c>
      <c r="I105" s="14">
        <v>28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3">
        <v>15</v>
      </c>
    </row>
    <row r="106" spans="1:16" ht="22.5" x14ac:dyDescent="0.25">
      <c r="A106" s="28" t="s">
        <v>507</v>
      </c>
      <c r="B106" s="28" t="s">
        <v>508</v>
      </c>
      <c r="C106" s="14">
        <v>38</v>
      </c>
      <c r="D106" s="14">
        <v>42</v>
      </c>
      <c r="E106" s="29">
        <v>-9.5238095238095205E-2</v>
      </c>
      <c r="F106" s="14">
        <v>0</v>
      </c>
      <c r="G106" s="14">
        <v>0</v>
      </c>
      <c r="H106" s="14">
        <v>11</v>
      </c>
      <c r="I106" s="14">
        <v>10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4</v>
      </c>
    </row>
    <row r="107" spans="1:16" ht="22.5" x14ac:dyDescent="0.25">
      <c r="A107" s="28" t="s">
        <v>509</v>
      </c>
      <c r="B107" s="28" t="s">
        <v>510</v>
      </c>
      <c r="C107" s="14">
        <v>5</v>
      </c>
      <c r="D107" s="14">
        <v>2</v>
      </c>
      <c r="E107" s="29">
        <v>1.5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25">
      <c r="A108" s="28" t="s">
        <v>511</v>
      </c>
      <c r="B108" s="28" t="s">
        <v>512</v>
      </c>
      <c r="C108" s="14">
        <v>0</v>
      </c>
      <c r="D108" s="14">
        <v>0</v>
      </c>
      <c r="E108" s="29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8" t="s">
        <v>513</v>
      </c>
      <c r="B109" s="28" t="s">
        <v>514</v>
      </c>
      <c r="C109" s="14">
        <v>0</v>
      </c>
      <c r="D109" s="14">
        <v>0</v>
      </c>
      <c r="E109" s="29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142</v>
      </c>
      <c r="D111" s="14">
        <v>112</v>
      </c>
      <c r="E111" s="29">
        <v>0.26785714285714302</v>
      </c>
      <c r="F111" s="14">
        <v>4</v>
      </c>
      <c r="G111" s="14">
        <v>5</v>
      </c>
      <c r="H111" s="14">
        <v>10</v>
      </c>
      <c r="I111" s="14">
        <v>10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15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18</v>
      </c>
      <c r="D114" s="14">
        <v>7</v>
      </c>
      <c r="E114" s="29">
        <v>1.5714285714285701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0</v>
      </c>
      <c r="D115" s="14">
        <v>0</v>
      </c>
      <c r="E115" s="29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6</v>
      </c>
      <c r="D116" s="14">
        <v>1</v>
      </c>
      <c r="E116" s="29">
        <v>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0</v>
      </c>
      <c r="D120" s="14">
        <v>0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3</v>
      </c>
      <c r="D121" s="14">
        <v>0</v>
      </c>
      <c r="E121" s="29">
        <v>0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</v>
      </c>
    </row>
    <row r="122" spans="1:16" x14ac:dyDescent="0.25">
      <c r="A122" s="28" t="s">
        <v>539</v>
      </c>
      <c r="B122" s="28" t="s">
        <v>540</v>
      </c>
      <c r="C122" s="14">
        <v>1</v>
      </c>
      <c r="D122" s="14">
        <v>0</v>
      </c>
      <c r="E122" s="29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8" t="s">
        <v>541</v>
      </c>
      <c r="B123" s="28" t="s">
        <v>542</v>
      </c>
      <c r="C123" s="14">
        <v>0</v>
      </c>
      <c r="D123" s="14">
        <v>2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0</v>
      </c>
      <c r="D126" s="14">
        <v>0</v>
      </c>
      <c r="E126" s="29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0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2" t="s">
        <v>557</v>
      </c>
      <c r="B131" s="183"/>
      <c r="C131" s="25">
        <v>0</v>
      </c>
      <c r="D131" s="25">
        <v>2</v>
      </c>
      <c r="E131" s="26">
        <v>-1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0</v>
      </c>
      <c r="D134" s="14">
        <v>2</v>
      </c>
      <c r="E134" s="29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2" t="s">
        <v>568</v>
      </c>
      <c r="B137" s="183"/>
      <c r="C137" s="25">
        <v>18</v>
      </c>
      <c r="D137" s="25">
        <v>26</v>
      </c>
      <c r="E137" s="26">
        <v>-0.30769230769230799</v>
      </c>
      <c r="F137" s="25">
        <v>0</v>
      </c>
      <c r="G137" s="25">
        <v>0</v>
      </c>
      <c r="H137" s="25">
        <v>0</v>
      </c>
      <c r="I137" s="25">
        <v>4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1</v>
      </c>
    </row>
    <row r="138" spans="1:16" ht="22.5" x14ac:dyDescent="0.25">
      <c r="A138" s="28" t="s">
        <v>569</v>
      </c>
      <c r="B138" s="28" t="s">
        <v>570</v>
      </c>
      <c r="C138" s="14">
        <v>2</v>
      </c>
      <c r="D138" s="14">
        <v>6</v>
      </c>
      <c r="E138" s="29">
        <v>-0.66666666666666696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0</v>
      </c>
      <c r="D139" s="14">
        <v>1</v>
      </c>
      <c r="E139" s="29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16</v>
      </c>
      <c r="D142" s="14">
        <v>14</v>
      </c>
      <c r="E142" s="29">
        <v>0.14285714285714299</v>
      </c>
      <c r="F142" s="14">
        <v>0</v>
      </c>
      <c r="G142" s="14">
        <v>0</v>
      </c>
      <c r="H142" s="14">
        <v>0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22.5" x14ac:dyDescent="0.25">
      <c r="A143" s="28" t="s">
        <v>579</v>
      </c>
      <c r="B143" s="28" t="s">
        <v>580</v>
      </c>
      <c r="C143" s="14">
        <v>0</v>
      </c>
      <c r="D143" s="14">
        <v>5</v>
      </c>
      <c r="E143" s="29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2" t="s">
        <v>581</v>
      </c>
      <c r="B144" s="183"/>
      <c r="C144" s="25">
        <v>1</v>
      </c>
      <c r="D144" s="25">
        <v>0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2.5" x14ac:dyDescent="0.25">
      <c r="A145" s="28" t="s">
        <v>582</v>
      </c>
      <c r="B145" s="28" t="s">
        <v>583</v>
      </c>
      <c r="C145" s="14">
        <v>1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2" t="s">
        <v>586</v>
      </c>
      <c r="B147" s="183"/>
      <c r="C147" s="25">
        <v>40</v>
      </c>
      <c r="D147" s="25">
        <v>44</v>
      </c>
      <c r="E147" s="26">
        <v>-9.0909090909090898E-2</v>
      </c>
      <c r="F147" s="25">
        <v>0</v>
      </c>
      <c r="G147" s="25">
        <v>0</v>
      </c>
      <c r="H147" s="25">
        <v>10</v>
      </c>
      <c r="I147" s="25">
        <v>4</v>
      </c>
      <c r="J147" s="25">
        <v>0</v>
      </c>
      <c r="K147" s="25">
        <v>0</v>
      </c>
      <c r="L147" s="25">
        <v>0</v>
      </c>
      <c r="M147" s="25">
        <v>0</v>
      </c>
      <c r="N147" s="25">
        <v>4</v>
      </c>
      <c r="O147" s="25">
        <v>0</v>
      </c>
      <c r="P147" s="27">
        <v>3</v>
      </c>
    </row>
    <row r="148" spans="1:16" ht="22.5" x14ac:dyDescent="0.25">
      <c r="A148" s="28" t="s">
        <v>587</v>
      </c>
      <c r="B148" s="28" t="s">
        <v>588</v>
      </c>
      <c r="C148" s="14">
        <v>8</v>
      </c>
      <c r="D148" s="14">
        <v>8</v>
      </c>
      <c r="E148" s="29">
        <v>0</v>
      </c>
      <c r="F148" s="14">
        <v>0</v>
      </c>
      <c r="G148" s="14">
        <v>0</v>
      </c>
      <c r="H148" s="14">
        <v>3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x14ac:dyDescent="0.25">
      <c r="A149" s="28" t="s">
        <v>589</v>
      </c>
      <c r="B149" s="28" t="s">
        <v>590</v>
      </c>
      <c r="C149" s="14">
        <v>2</v>
      </c>
      <c r="D149" s="14">
        <v>0</v>
      </c>
      <c r="E149" s="29">
        <v>0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3</v>
      </c>
      <c r="D151" s="14">
        <v>10</v>
      </c>
      <c r="E151" s="29">
        <v>-0.7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1</v>
      </c>
      <c r="D152" s="14">
        <v>2</v>
      </c>
      <c r="E152" s="29">
        <v>-0.5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16</v>
      </c>
      <c r="D154" s="14">
        <v>16</v>
      </c>
      <c r="E154" s="29">
        <v>0</v>
      </c>
      <c r="F154" s="14">
        <v>0</v>
      </c>
      <c r="G154" s="14">
        <v>0</v>
      </c>
      <c r="H154" s="14">
        <v>4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2</v>
      </c>
    </row>
    <row r="155" spans="1:16" ht="22.5" x14ac:dyDescent="0.25">
      <c r="A155" s="28" t="s">
        <v>601</v>
      </c>
      <c r="B155" s="28" t="s">
        <v>602</v>
      </c>
      <c r="C155" s="14">
        <v>10</v>
      </c>
      <c r="D155" s="14">
        <v>8</v>
      </c>
      <c r="E155" s="29">
        <v>0.25</v>
      </c>
      <c r="F155" s="14">
        <v>0</v>
      </c>
      <c r="G155" s="14">
        <v>0</v>
      </c>
      <c r="H155" s="14">
        <v>2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2" t="s">
        <v>603</v>
      </c>
      <c r="B156" s="183"/>
      <c r="C156" s="25">
        <v>11</v>
      </c>
      <c r="D156" s="25">
        <v>34</v>
      </c>
      <c r="E156" s="26">
        <v>-0.67647058823529405</v>
      </c>
      <c r="F156" s="25">
        <v>0</v>
      </c>
      <c r="G156" s="25">
        <v>0</v>
      </c>
      <c r="H156" s="25">
        <v>2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0</v>
      </c>
      <c r="D161" s="14">
        <v>0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8" t="s">
        <v>614</v>
      </c>
      <c r="B162" s="28" t="s">
        <v>615</v>
      </c>
      <c r="C162" s="14">
        <v>5</v>
      </c>
      <c r="D162" s="14">
        <v>11</v>
      </c>
      <c r="E162" s="29">
        <v>-0.54545454545454497</v>
      </c>
      <c r="F162" s="14">
        <v>0</v>
      </c>
      <c r="G162" s="14">
        <v>0</v>
      </c>
      <c r="H162" s="14">
        <v>2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28" t="s">
        <v>616</v>
      </c>
      <c r="B163" s="28" t="s">
        <v>617</v>
      </c>
      <c r="C163" s="14">
        <v>0</v>
      </c>
      <c r="D163" s="14">
        <v>2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0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6</v>
      </c>
      <c r="D165" s="14">
        <v>21</v>
      </c>
      <c r="E165" s="29">
        <v>-0.71428571428571397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2" t="s">
        <v>622</v>
      </c>
      <c r="B166" s="183"/>
      <c r="C166" s="25">
        <v>34</v>
      </c>
      <c r="D166" s="25">
        <v>33</v>
      </c>
      <c r="E166" s="26">
        <v>3.03030303030303E-2</v>
      </c>
      <c r="F166" s="25">
        <v>0</v>
      </c>
      <c r="G166" s="25">
        <v>0</v>
      </c>
      <c r="H166" s="25">
        <v>22</v>
      </c>
      <c r="I166" s="25">
        <v>16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7</v>
      </c>
      <c r="P166" s="27">
        <v>10</v>
      </c>
    </row>
    <row r="167" spans="1:16" ht="22.5" x14ac:dyDescent="0.25">
      <c r="A167" s="28" t="s">
        <v>623</v>
      </c>
      <c r="B167" s="28" t="s">
        <v>624</v>
      </c>
      <c r="C167" s="14">
        <v>0</v>
      </c>
      <c r="D167" s="14">
        <v>0</v>
      </c>
      <c r="E167" s="29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15</v>
      </c>
      <c r="D173" s="14">
        <v>11</v>
      </c>
      <c r="E173" s="29">
        <v>0.36363636363636398</v>
      </c>
      <c r="F173" s="14">
        <v>0</v>
      </c>
      <c r="G173" s="14">
        <v>0</v>
      </c>
      <c r="H173" s="14">
        <v>14</v>
      </c>
      <c r="I173" s="14">
        <v>8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5</v>
      </c>
      <c r="P173" s="23">
        <v>5</v>
      </c>
    </row>
    <row r="174" spans="1:16" ht="22.5" x14ac:dyDescent="0.25">
      <c r="A174" s="28" t="s">
        <v>637</v>
      </c>
      <c r="B174" s="28" t="s">
        <v>638</v>
      </c>
      <c r="C174" s="14">
        <v>19</v>
      </c>
      <c r="D174" s="14">
        <v>21</v>
      </c>
      <c r="E174" s="29">
        <v>-9.5238095238095205E-2</v>
      </c>
      <c r="F174" s="14">
        <v>0</v>
      </c>
      <c r="G174" s="14">
        <v>0</v>
      </c>
      <c r="H174" s="14">
        <v>8</v>
      </c>
      <c r="I174" s="14">
        <v>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</v>
      </c>
      <c r="P174" s="23">
        <v>5</v>
      </c>
    </row>
    <row r="175" spans="1:16" x14ac:dyDescent="0.25">
      <c r="A175" s="28" t="s">
        <v>639</v>
      </c>
      <c r="B175" s="28" t="s">
        <v>640</v>
      </c>
      <c r="C175" s="14">
        <v>0</v>
      </c>
      <c r="D175" s="14">
        <v>0</v>
      </c>
      <c r="E175" s="29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2" t="s">
        <v>645</v>
      </c>
      <c r="B178" s="183"/>
      <c r="C178" s="25">
        <v>105</v>
      </c>
      <c r="D178" s="25">
        <v>86</v>
      </c>
      <c r="E178" s="26">
        <v>0.22093023255814001</v>
      </c>
      <c r="F178" s="25">
        <v>215</v>
      </c>
      <c r="G178" s="25">
        <v>187</v>
      </c>
      <c r="H178" s="25">
        <v>33</v>
      </c>
      <c r="I178" s="25">
        <v>26</v>
      </c>
      <c r="J178" s="25">
        <v>0</v>
      </c>
      <c r="K178" s="25">
        <v>0</v>
      </c>
      <c r="L178" s="25">
        <v>0</v>
      </c>
      <c r="M178" s="25">
        <v>0</v>
      </c>
      <c r="N178" s="25">
        <v>1</v>
      </c>
      <c r="O178" s="25">
        <v>0</v>
      </c>
      <c r="P178" s="27">
        <v>215</v>
      </c>
    </row>
    <row r="179" spans="1:16" ht="22.5" x14ac:dyDescent="0.25">
      <c r="A179" s="28" t="s">
        <v>646</v>
      </c>
      <c r="B179" s="28" t="s">
        <v>647</v>
      </c>
      <c r="C179" s="14">
        <v>1</v>
      </c>
      <c r="D179" s="14">
        <v>0</v>
      </c>
      <c r="E179" s="29">
        <v>0</v>
      </c>
      <c r="F179" s="14">
        <v>4</v>
      </c>
      <c r="G179" s="14">
        <v>4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4</v>
      </c>
    </row>
    <row r="180" spans="1:16" ht="22.5" x14ac:dyDescent="0.25">
      <c r="A180" s="28" t="s">
        <v>648</v>
      </c>
      <c r="B180" s="28" t="s">
        <v>649</v>
      </c>
      <c r="C180" s="14">
        <v>46</v>
      </c>
      <c r="D180" s="14">
        <v>43</v>
      </c>
      <c r="E180" s="29">
        <v>6.9767441860465101E-2</v>
      </c>
      <c r="F180" s="14">
        <v>100</v>
      </c>
      <c r="G180" s="14">
        <v>94</v>
      </c>
      <c r="H180" s="14">
        <v>18</v>
      </c>
      <c r="I180" s="14">
        <v>14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108</v>
      </c>
    </row>
    <row r="181" spans="1:16" x14ac:dyDescent="0.25">
      <c r="A181" s="28" t="s">
        <v>650</v>
      </c>
      <c r="B181" s="28" t="s">
        <v>651</v>
      </c>
      <c r="C181" s="14">
        <v>6</v>
      </c>
      <c r="D181" s="14">
        <v>7</v>
      </c>
      <c r="E181" s="29">
        <v>-0.14285714285714299</v>
      </c>
      <c r="F181" s="14">
        <v>5</v>
      </c>
      <c r="G181" s="14">
        <v>6</v>
      </c>
      <c r="H181" s="14">
        <v>2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8</v>
      </c>
    </row>
    <row r="182" spans="1:16" ht="22.5" x14ac:dyDescent="0.25">
      <c r="A182" s="28" t="s">
        <v>652</v>
      </c>
      <c r="B182" s="28" t="s">
        <v>653</v>
      </c>
      <c r="C182" s="14">
        <v>0</v>
      </c>
      <c r="D182" s="14">
        <v>0</v>
      </c>
      <c r="E182" s="29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8" t="s">
        <v>654</v>
      </c>
      <c r="B183" s="28" t="s">
        <v>655</v>
      </c>
      <c r="C183" s="14">
        <v>9</v>
      </c>
      <c r="D183" s="14">
        <v>5</v>
      </c>
      <c r="E183" s="29">
        <v>0.8</v>
      </c>
      <c r="F183" s="14">
        <v>17</v>
      </c>
      <c r="G183" s="14">
        <v>13</v>
      </c>
      <c r="H183" s="14">
        <v>3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15</v>
      </c>
    </row>
    <row r="184" spans="1:16" ht="22.5" x14ac:dyDescent="0.25">
      <c r="A184" s="28" t="s">
        <v>656</v>
      </c>
      <c r="B184" s="28" t="s">
        <v>657</v>
      </c>
      <c r="C184" s="14">
        <v>43</v>
      </c>
      <c r="D184" s="14">
        <v>31</v>
      </c>
      <c r="E184" s="29">
        <v>0.38709677419354799</v>
      </c>
      <c r="F184" s="14">
        <v>89</v>
      </c>
      <c r="G184" s="14">
        <v>70</v>
      </c>
      <c r="H184" s="14">
        <v>10</v>
      </c>
      <c r="I184" s="14">
        <v>7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3">
        <v>80</v>
      </c>
    </row>
    <row r="185" spans="1:16" ht="22.5" x14ac:dyDescent="0.25">
      <c r="A185" s="28" t="s">
        <v>658</v>
      </c>
      <c r="B185" s="28" t="s">
        <v>659</v>
      </c>
      <c r="C185" s="14">
        <v>0</v>
      </c>
      <c r="D185" s="14">
        <v>0</v>
      </c>
      <c r="E185" s="29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2" t="s">
        <v>660</v>
      </c>
      <c r="B186" s="183"/>
      <c r="C186" s="25">
        <v>63</v>
      </c>
      <c r="D186" s="25">
        <v>37</v>
      </c>
      <c r="E186" s="26">
        <v>0.70270270270270296</v>
      </c>
      <c r="F186" s="25">
        <v>2</v>
      </c>
      <c r="G186" s="25">
        <v>2</v>
      </c>
      <c r="H186" s="25">
        <v>17</v>
      </c>
      <c r="I186" s="25">
        <v>12</v>
      </c>
      <c r="J186" s="25">
        <v>0</v>
      </c>
      <c r="K186" s="25">
        <v>0</v>
      </c>
      <c r="L186" s="25">
        <v>0</v>
      </c>
      <c r="M186" s="25">
        <v>0</v>
      </c>
      <c r="N186" s="25">
        <v>2</v>
      </c>
      <c r="O186" s="25">
        <v>0</v>
      </c>
      <c r="P186" s="27">
        <v>7</v>
      </c>
    </row>
    <row r="187" spans="1:16" x14ac:dyDescent="0.25">
      <c r="A187" s="28" t="s">
        <v>661</v>
      </c>
      <c r="B187" s="28" t="s">
        <v>662</v>
      </c>
      <c r="C187" s="14">
        <v>2</v>
      </c>
      <c r="D187" s="14">
        <v>1</v>
      </c>
      <c r="E187" s="29">
        <v>1</v>
      </c>
      <c r="F187" s="14">
        <v>0</v>
      </c>
      <c r="G187" s="14">
        <v>0</v>
      </c>
      <c r="H187" s="14">
        <v>2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21</v>
      </c>
      <c r="D189" s="14">
        <v>0</v>
      </c>
      <c r="E189" s="29">
        <v>0</v>
      </c>
      <c r="F189" s="14">
        <v>2</v>
      </c>
      <c r="G189" s="14">
        <v>1</v>
      </c>
      <c r="H189" s="14">
        <v>1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1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8" t="s">
        <v>669</v>
      </c>
      <c r="B191" s="28" t="s">
        <v>670</v>
      </c>
      <c r="C191" s="14">
        <v>5</v>
      </c>
      <c r="D191" s="14">
        <v>13</v>
      </c>
      <c r="E191" s="29">
        <v>-0.61538461538461497</v>
      </c>
      <c r="F191" s="14">
        <v>0</v>
      </c>
      <c r="G191" s="14">
        <v>1</v>
      </c>
      <c r="H191" s="14">
        <v>6</v>
      </c>
      <c r="I191" s="14">
        <v>10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4</v>
      </c>
      <c r="D193" s="14">
        <v>0</v>
      </c>
      <c r="E193" s="29">
        <v>0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3">
        <v>2</v>
      </c>
    </row>
    <row r="194" spans="1:16" x14ac:dyDescent="0.25">
      <c r="A194" s="28" t="s">
        <v>675</v>
      </c>
      <c r="B194" s="28" t="s">
        <v>676</v>
      </c>
      <c r="C194" s="14">
        <v>0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1</v>
      </c>
    </row>
    <row r="196" spans="1:16" ht="22.5" x14ac:dyDescent="0.25">
      <c r="A196" s="28" t="s">
        <v>679</v>
      </c>
      <c r="B196" s="28" t="s">
        <v>680</v>
      </c>
      <c r="C196" s="14">
        <v>0</v>
      </c>
      <c r="D196" s="14">
        <v>1</v>
      </c>
      <c r="E196" s="29">
        <v>-1</v>
      </c>
      <c r="F196" s="14">
        <v>0</v>
      </c>
      <c r="G196" s="14">
        <v>0</v>
      </c>
      <c r="H196" s="14">
        <v>3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25">
      <c r="A197" s="28" t="s">
        <v>681</v>
      </c>
      <c r="B197" s="28" t="s">
        <v>682</v>
      </c>
      <c r="C197" s="14">
        <v>28</v>
      </c>
      <c r="D197" s="14">
        <v>21</v>
      </c>
      <c r="E197" s="29">
        <v>0.33333333333333298</v>
      </c>
      <c r="F197" s="14">
        <v>0</v>
      </c>
      <c r="G197" s="14">
        <v>0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8" t="s">
        <v>683</v>
      </c>
      <c r="B198" s="28" t="s">
        <v>684</v>
      </c>
      <c r="C198" s="14">
        <v>2</v>
      </c>
      <c r="D198" s="14">
        <v>1</v>
      </c>
      <c r="E198" s="29">
        <v>1</v>
      </c>
      <c r="F198" s="14">
        <v>0</v>
      </c>
      <c r="G198" s="14">
        <v>0</v>
      </c>
      <c r="H198" s="14">
        <v>2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1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2" t="s">
        <v>689</v>
      </c>
      <c r="B201" s="183"/>
      <c r="C201" s="25">
        <v>2</v>
      </c>
      <c r="D201" s="25">
        <v>4</v>
      </c>
      <c r="E201" s="26">
        <v>-0.5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7">
        <v>0</v>
      </c>
    </row>
    <row r="202" spans="1:16" x14ac:dyDescent="0.25">
      <c r="A202" s="28" t="s">
        <v>690</v>
      </c>
      <c r="B202" s="28" t="s">
        <v>691</v>
      </c>
      <c r="C202" s="14">
        <v>2</v>
      </c>
      <c r="D202" s="14">
        <v>4</v>
      </c>
      <c r="E202" s="29">
        <v>-0.5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3">
        <v>0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0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0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2" t="s">
        <v>732</v>
      </c>
      <c r="B223" s="183"/>
      <c r="C223" s="25">
        <v>108</v>
      </c>
      <c r="D223" s="25">
        <v>86</v>
      </c>
      <c r="E223" s="26">
        <v>0.25581395348837199</v>
      </c>
      <c r="F223" s="25">
        <v>50</v>
      </c>
      <c r="G223" s="25">
        <v>30</v>
      </c>
      <c r="H223" s="25">
        <v>29</v>
      </c>
      <c r="I223" s="25">
        <v>16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7">
        <v>54</v>
      </c>
    </row>
    <row r="224" spans="1:16" x14ac:dyDescent="0.25">
      <c r="A224" s="28" t="s">
        <v>733</v>
      </c>
      <c r="B224" s="28" t="s">
        <v>734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1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8" t="s">
        <v>747</v>
      </c>
      <c r="B231" s="28" t="s">
        <v>748</v>
      </c>
      <c r="C231" s="14">
        <v>3</v>
      </c>
      <c r="D231" s="14">
        <v>6</v>
      </c>
      <c r="E231" s="29">
        <v>-0.5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8" t="s">
        <v>749</v>
      </c>
      <c r="B232" s="28" t="s">
        <v>750</v>
      </c>
      <c r="C232" s="14">
        <v>1</v>
      </c>
      <c r="D232" s="14">
        <v>3</v>
      </c>
      <c r="E232" s="29">
        <v>-0.66666666666666696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0</v>
      </c>
    </row>
    <row r="233" spans="1:16" x14ac:dyDescent="0.25">
      <c r="A233" s="28" t="s">
        <v>751</v>
      </c>
      <c r="B233" s="28" t="s">
        <v>752</v>
      </c>
      <c r="C233" s="14">
        <v>0</v>
      </c>
      <c r="D233" s="14">
        <v>4</v>
      </c>
      <c r="E233" s="29">
        <v>-1</v>
      </c>
      <c r="F233" s="14">
        <v>0</v>
      </c>
      <c r="G233" s="14">
        <v>0</v>
      </c>
      <c r="H233" s="14">
        <v>2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2.5" x14ac:dyDescent="0.25">
      <c r="A234" s="28" t="s">
        <v>753</v>
      </c>
      <c r="B234" s="28" t="s">
        <v>754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8" t="s">
        <v>755</v>
      </c>
      <c r="B235" s="28" t="s">
        <v>756</v>
      </c>
      <c r="C235" s="14">
        <v>0</v>
      </c>
      <c r="D235" s="14">
        <v>5</v>
      </c>
      <c r="E235" s="29">
        <v>-1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8" t="s">
        <v>757</v>
      </c>
      <c r="B236" s="28" t="s">
        <v>758</v>
      </c>
      <c r="C236" s="14">
        <v>0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103</v>
      </c>
      <c r="D238" s="14">
        <v>68</v>
      </c>
      <c r="E238" s="29">
        <v>0.51470588235294101</v>
      </c>
      <c r="F238" s="14">
        <v>50</v>
      </c>
      <c r="G238" s="14">
        <v>30</v>
      </c>
      <c r="H238" s="14">
        <v>26</v>
      </c>
      <c r="I238" s="14">
        <v>12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3">
        <v>53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2" t="s">
        <v>773</v>
      </c>
      <c r="B244" s="183"/>
      <c r="C244" s="25">
        <v>4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1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3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1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2" t="s">
        <v>826</v>
      </c>
      <c r="B271" s="183"/>
      <c r="C271" s="25">
        <v>53</v>
      </c>
      <c r="D271" s="25">
        <v>44</v>
      </c>
      <c r="E271" s="26">
        <v>0.204545454545455</v>
      </c>
      <c r="F271" s="25">
        <v>14</v>
      </c>
      <c r="G271" s="25">
        <v>13</v>
      </c>
      <c r="H271" s="25">
        <v>28</v>
      </c>
      <c r="I271" s="25">
        <v>30</v>
      </c>
      <c r="J271" s="25">
        <v>0</v>
      </c>
      <c r="K271" s="25">
        <v>0</v>
      </c>
      <c r="L271" s="25">
        <v>0</v>
      </c>
      <c r="M271" s="25">
        <v>0</v>
      </c>
      <c r="N271" s="25">
        <v>2</v>
      </c>
      <c r="O271" s="25">
        <v>0</v>
      </c>
      <c r="P271" s="27">
        <v>36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20</v>
      </c>
      <c r="D273" s="14">
        <v>11</v>
      </c>
      <c r="E273" s="29">
        <v>0.81818181818181801</v>
      </c>
      <c r="F273" s="14">
        <v>3</v>
      </c>
      <c r="G273" s="14">
        <v>6</v>
      </c>
      <c r="H273" s="14">
        <v>10</v>
      </c>
      <c r="I273" s="14">
        <v>18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3">
        <v>10</v>
      </c>
    </row>
    <row r="274" spans="1:16" ht="33.75" x14ac:dyDescent="0.25">
      <c r="A274" s="28" t="s">
        <v>831</v>
      </c>
      <c r="B274" s="28" t="s">
        <v>832</v>
      </c>
      <c r="C274" s="14">
        <v>27</v>
      </c>
      <c r="D274" s="14">
        <v>31</v>
      </c>
      <c r="E274" s="29">
        <v>-0.12903225806451599</v>
      </c>
      <c r="F274" s="14">
        <v>11</v>
      </c>
      <c r="G274" s="14">
        <v>7</v>
      </c>
      <c r="H274" s="14">
        <v>18</v>
      </c>
      <c r="I274" s="14">
        <v>10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23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1</v>
      </c>
    </row>
    <row r="276" spans="1:16" x14ac:dyDescent="0.25">
      <c r="A276" s="28" t="s">
        <v>835</v>
      </c>
      <c r="B276" s="28" t="s">
        <v>836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25">
      <c r="A277" s="28" t="s">
        <v>837</v>
      </c>
      <c r="B277" s="28" t="s">
        <v>838</v>
      </c>
      <c r="C277" s="14">
        <v>1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28" t="s">
        <v>839</v>
      </c>
      <c r="B278" s="28" t="s">
        <v>840</v>
      </c>
      <c r="C278" s="14">
        <v>3</v>
      </c>
      <c r="D278" s="14">
        <v>2</v>
      </c>
      <c r="E278" s="29">
        <v>0.5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1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1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2" t="s">
        <v>885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2" t="s">
        <v>892</v>
      </c>
      <c r="B305" s="183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2" t="s">
        <v>905</v>
      </c>
      <c r="B312" s="183"/>
      <c r="C312" s="25">
        <v>0</v>
      </c>
      <c r="D312" s="25">
        <v>2</v>
      </c>
      <c r="E312" s="26">
        <v>-1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1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0</v>
      </c>
      <c r="D313" s="14">
        <v>2</v>
      </c>
      <c r="E313" s="29">
        <v>-1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2" t="s">
        <v>916</v>
      </c>
      <c r="B318" s="183"/>
      <c r="C318" s="25">
        <v>2</v>
      </c>
      <c r="D318" s="25">
        <v>1</v>
      </c>
      <c r="E318" s="26">
        <v>1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1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2</v>
      </c>
      <c r="D319" s="14">
        <v>1</v>
      </c>
      <c r="E319" s="29">
        <v>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3">
        <v>0</v>
      </c>
    </row>
    <row r="320" spans="1:16" x14ac:dyDescent="0.25">
      <c r="A320" s="182" t="s">
        <v>919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2" t="s">
        <v>924</v>
      </c>
      <c r="B323" s="183"/>
      <c r="C323" s="25">
        <v>768</v>
      </c>
      <c r="D323" s="25">
        <v>841</v>
      </c>
      <c r="E323" s="26">
        <v>-8.6801426872770496E-2</v>
      </c>
      <c r="F323" s="25">
        <v>1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7</v>
      </c>
      <c r="O323" s="25">
        <v>0</v>
      </c>
      <c r="P323" s="27">
        <v>0</v>
      </c>
    </row>
    <row r="324" spans="1:16" x14ac:dyDescent="0.25">
      <c r="A324" s="28" t="s">
        <v>925</v>
      </c>
      <c r="B324" s="28" t="s">
        <v>926</v>
      </c>
      <c r="C324" s="14">
        <v>768</v>
      </c>
      <c r="D324" s="14">
        <v>841</v>
      </c>
      <c r="E324" s="29">
        <v>-8.6801426872770496E-2</v>
      </c>
      <c r="F324" s="14">
        <v>1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3">
        <v>0</v>
      </c>
    </row>
    <row r="325" spans="1:16" x14ac:dyDescent="0.25">
      <c r="A325" s="182" t="s">
        <v>927</v>
      </c>
      <c r="B325" s="183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2" t="s">
        <v>950</v>
      </c>
      <c r="B337" s="183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2" t="s">
        <v>953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4" t="s">
        <v>956</v>
      </c>
      <c r="B341" s="185"/>
      <c r="C341" s="30">
        <v>3637</v>
      </c>
      <c r="D341" s="30">
        <v>3520</v>
      </c>
      <c r="E341" s="31">
        <v>3.3238636363636401E-2</v>
      </c>
      <c r="F341" s="30">
        <v>416</v>
      </c>
      <c r="G341" s="30">
        <v>327</v>
      </c>
      <c r="H341" s="30">
        <v>393</v>
      </c>
      <c r="I341" s="30">
        <v>313</v>
      </c>
      <c r="J341" s="30">
        <v>5</v>
      </c>
      <c r="K341" s="30">
        <v>9</v>
      </c>
      <c r="L341" s="30">
        <v>2</v>
      </c>
      <c r="M341" s="30">
        <v>2</v>
      </c>
      <c r="N341" s="30">
        <v>33</v>
      </c>
      <c r="O341" s="30">
        <v>28</v>
      </c>
      <c r="P341" s="30">
        <v>578</v>
      </c>
    </row>
    <row r="342" spans="1:16" x14ac:dyDescent="0.25">
      <c r="A342" s="6"/>
    </row>
  </sheetData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6" t="s">
        <v>959</v>
      </c>
      <c r="B5" s="13" t="s">
        <v>960</v>
      </c>
      <c r="C5" s="22"/>
    </row>
    <row r="6" spans="1:3" x14ac:dyDescent="0.25">
      <c r="A6" s="177"/>
      <c r="B6" s="13" t="s">
        <v>334</v>
      </c>
      <c r="C6" s="23">
        <v>9</v>
      </c>
    </row>
    <row r="7" spans="1:3" x14ac:dyDescent="0.25">
      <c r="A7" s="177"/>
      <c r="B7" s="13" t="s">
        <v>961</v>
      </c>
      <c r="C7" s="23">
        <v>4</v>
      </c>
    </row>
    <row r="8" spans="1:3" x14ac:dyDescent="0.25">
      <c r="A8" s="177"/>
      <c r="B8" s="13" t="s">
        <v>962</v>
      </c>
      <c r="C8" s="22"/>
    </row>
    <row r="9" spans="1:3" x14ac:dyDescent="0.25">
      <c r="A9" s="177"/>
      <c r="B9" s="13" t="s">
        <v>963</v>
      </c>
      <c r="C9" s="23">
        <v>3</v>
      </c>
    </row>
    <row r="10" spans="1:3" x14ac:dyDescent="0.25">
      <c r="A10" s="177"/>
      <c r="B10" s="13" t="s">
        <v>964</v>
      </c>
      <c r="C10" s="23">
        <v>2</v>
      </c>
    </row>
    <row r="11" spans="1:3" x14ac:dyDescent="0.25">
      <c r="A11" s="177"/>
      <c r="B11" s="13" t="s">
        <v>965</v>
      </c>
      <c r="C11" s="23">
        <v>13</v>
      </c>
    </row>
    <row r="12" spans="1:3" x14ac:dyDescent="0.25">
      <c r="A12" s="177"/>
      <c r="B12" s="13" t="s">
        <v>518</v>
      </c>
      <c r="C12" s="23">
        <v>5</v>
      </c>
    </row>
    <row r="13" spans="1:3" x14ac:dyDescent="0.25">
      <c r="A13" s="177"/>
      <c r="B13" s="13" t="s">
        <v>966</v>
      </c>
      <c r="C13" s="22"/>
    </row>
    <row r="14" spans="1:3" x14ac:dyDescent="0.25">
      <c r="A14" s="177"/>
      <c r="B14" s="13" t="s">
        <v>967</v>
      </c>
      <c r="C14" s="22"/>
    </row>
    <row r="15" spans="1:3" x14ac:dyDescent="0.25">
      <c r="A15" s="177"/>
      <c r="B15" s="13" t="s">
        <v>651</v>
      </c>
      <c r="C15" s="22"/>
    </row>
    <row r="16" spans="1:3" x14ac:dyDescent="0.25">
      <c r="A16" s="177"/>
      <c r="B16" s="13" t="s">
        <v>968</v>
      </c>
      <c r="C16" s="23">
        <v>5</v>
      </c>
    </row>
    <row r="17" spans="1:3" x14ac:dyDescent="0.25">
      <c r="A17" s="177"/>
      <c r="B17" s="13" t="s">
        <v>969</v>
      </c>
      <c r="C17" s="23">
        <v>6</v>
      </c>
    </row>
    <row r="18" spans="1:3" x14ac:dyDescent="0.25">
      <c r="A18" s="177"/>
      <c r="B18" s="13" t="s">
        <v>970</v>
      </c>
      <c r="C18" s="22"/>
    </row>
    <row r="19" spans="1:3" x14ac:dyDescent="0.25">
      <c r="A19" s="178"/>
      <c r="B19" s="13" t="s">
        <v>111</v>
      </c>
      <c r="C19" s="23">
        <v>22</v>
      </c>
    </row>
    <row r="20" spans="1:3" x14ac:dyDescent="0.25">
      <c r="A20" s="176" t="s">
        <v>971</v>
      </c>
      <c r="B20" s="13" t="s">
        <v>972</v>
      </c>
      <c r="C20" s="23">
        <v>4</v>
      </c>
    </row>
    <row r="21" spans="1:3" x14ac:dyDescent="0.25">
      <c r="A21" s="178"/>
      <c r="B21" s="13" t="s">
        <v>973</v>
      </c>
      <c r="C21" s="22"/>
    </row>
    <row r="22" spans="1:3" x14ac:dyDescent="0.25">
      <c r="A22" s="176" t="s">
        <v>974</v>
      </c>
      <c r="B22" s="13" t="s">
        <v>975</v>
      </c>
      <c r="C22" s="23">
        <v>15</v>
      </c>
    </row>
    <row r="23" spans="1:3" x14ac:dyDescent="0.25">
      <c r="A23" s="177"/>
      <c r="B23" s="13" t="s">
        <v>976</v>
      </c>
      <c r="C23" s="23">
        <v>39</v>
      </c>
    </row>
    <row r="24" spans="1:3" x14ac:dyDescent="0.25">
      <c r="A24" s="178"/>
      <c r="B24" s="13" t="s">
        <v>977</v>
      </c>
      <c r="C24" s="23">
        <v>7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39</v>
      </c>
    </row>
    <row r="29" spans="1:3" x14ac:dyDescent="0.25">
      <c r="A29" s="176" t="s">
        <v>980</v>
      </c>
      <c r="B29" s="13" t="s">
        <v>981</v>
      </c>
      <c r="C29" s="23">
        <v>1</v>
      </c>
    </row>
    <row r="30" spans="1:3" x14ac:dyDescent="0.25">
      <c r="A30" s="177"/>
      <c r="B30" s="13" t="s">
        <v>982</v>
      </c>
      <c r="C30" s="23">
        <v>2</v>
      </c>
    </row>
    <row r="31" spans="1:3" x14ac:dyDescent="0.25">
      <c r="A31" s="177"/>
      <c r="B31" s="13" t="s">
        <v>983</v>
      </c>
      <c r="C31" s="22"/>
    </row>
    <row r="32" spans="1:3" x14ac:dyDescent="0.25">
      <c r="A32" s="178"/>
      <c r="B32" s="13" t="s">
        <v>984</v>
      </c>
      <c r="C32" s="22"/>
    </row>
    <row r="33" spans="1:3" x14ac:dyDescent="0.25">
      <c r="A33" s="12" t="s">
        <v>985</v>
      </c>
      <c r="B33" s="16"/>
      <c r="C33" s="22"/>
    </row>
    <row r="34" spans="1:3" x14ac:dyDescent="0.25">
      <c r="A34" s="12" t="s">
        <v>986</v>
      </c>
      <c r="B34" s="16"/>
      <c r="C34" s="23">
        <v>10</v>
      </c>
    </row>
    <row r="35" spans="1:3" x14ac:dyDescent="0.25">
      <c r="A35" s="12" t="s">
        <v>987</v>
      </c>
      <c r="B35" s="16"/>
      <c r="C35" s="23">
        <v>15</v>
      </c>
    </row>
    <row r="36" spans="1:3" x14ac:dyDescent="0.25">
      <c r="A36" s="12" t="s">
        <v>988</v>
      </c>
      <c r="B36" s="16"/>
      <c r="C36" s="22"/>
    </row>
    <row r="37" spans="1:3" x14ac:dyDescent="0.25">
      <c r="A37" s="12" t="s">
        <v>989</v>
      </c>
      <c r="B37" s="16"/>
      <c r="C37" s="23">
        <v>7</v>
      </c>
    </row>
    <row r="38" spans="1:3" x14ac:dyDescent="0.25">
      <c r="A38" s="12" t="s">
        <v>990</v>
      </c>
      <c r="B38" s="16"/>
      <c r="C38" s="23">
        <v>3</v>
      </c>
    </row>
    <row r="39" spans="1:3" x14ac:dyDescent="0.25">
      <c r="A39" s="12" t="s">
        <v>977</v>
      </c>
      <c r="B39" s="16"/>
      <c r="C39" s="23">
        <v>4</v>
      </c>
    </row>
    <row r="40" spans="1:3" x14ac:dyDescent="0.25">
      <c r="A40" s="176" t="s">
        <v>991</v>
      </c>
      <c r="B40" s="13" t="s">
        <v>992</v>
      </c>
      <c r="C40" s="23">
        <v>2</v>
      </c>
    </row>
    <row r="41" spans="1:3" x14ac:dyDescent="0.25">
      <c r="A41" s="177"/>
      <c r="B41" s="13" t="s">
        <v>993</v>
      </c>
      <c r="C41" s="22"/>
    </row>
    <row r="42" spans="1:3" x14ac:dyDescent="0.25">
      <c r="A42" s="177"/>
      <c r="B42" s="13" t="s">
        <v>994</v>
      </c>
      <c r="C42" s="22"/>
    </row>
    <row r="43" spans="1:3" x14ac:dyDescent="0.25">
      <c r="A43" s="177"/>
      <c r="B43" s="13" t="s">
        <v>995</v>
      </c>
      <c r="C43" s="22"/>
    </row>
    <row r="44" spans="1:3" x14ac:dyDescent="0.25">
      <c r="A44" s="178"/>
      <c r="B44" s="13" t="s">
        <v>996</v>
      </c>
      <c r="C44" s="22"/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2</v>
      </c>
    </row>
    <row r="49" spans="1:3" x14ac:dyDescent="0.25">
      <c r="A49" s="176" t="s">
        <v>81</v>
      </c>
      <c r="B49" s="13" t="s">
        <v>998</v>
      </c>
      <c r="C49" s="23">
        <v>11</v>
      </c>
    </row>
    <row r="50" spans="1:3" x14ac:dyDescent="0.25">
      <c r="A50" s="178"/>
      <c r="B50" s="13" t="s">
        <v>999</v>
      </c>
      <c r="C50" s="23">
        <v>25</v>
      </c>
    </row>
    <row r="51" spans="1:3" x14ac:dyDescent="0.25">
      <c r="A51" s="176" t="s">
        <v>1000</v>
      </c>
      <c r="B51" s="13" t="s">
        <v>1001</v>
      </c>
      <c r="C51" s="22"/>
    </row>
    <row r="52" spans="1:3" x14ac:dyDescent="0.25">
      <c r="A52" s="178"/>
      <c r="B52" s="13" t="s">
        <v>1002</v>
      </c>
      <c r="C52" s="22"/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6" t="s">
        <v>245</v>
      </c>
      <c r="B56" s="13" t="s">
        <v>20</v>
      </c>
      <c r="C56" s="23">
        <v>121</v>
      </c>
    </row>
    <row r="57" spans="1:3" x14ac:dyDescent="0.25">
      <c r="A57" s="177"/>
      <c r="B57" s="13" t="s">
        <v>1004</v>
      </c>
      <c r="C57" s="23">
        <v>33</v>
      </c>
    </row>
    <row r="58" spans="1:3" x14ac:dyDescent="0.25">
      <c r="A58" s="177"/>
      <c r="B58" s="13" t="s">
        <v>1005</v>
      </c>
      <c r="C58" s="23">
        <v>14</v>
      </c>
    </row>
    <row r="59" spans="1:3" x14ac:dyDescent="0.25">
      <c r="A59" s="177"/>
      <c r="B59" s="13" t="s">
        <v>1006</v>
      </c>
      <c r="C59" s="23">
        <v>31</v>
      </c>
    </row>
    <row r="60" spans="1:3" x14ac:dyDescent="0.25">
      <c r="A60" s="178"/>
      <c r="B60" s="13" t="s">
        <v>1007</v>
      </c>
      <c r="C60" s="23">
        <v>7</v>
      </c>
    </row>
    <row r="61" spans="1:3" x14ac:dyDescent="0.25">
      <c r="A61" s="176" t="s">
        <v>1008</v>
      </c>
      <c r="B61" s="13" t="s">
        <v>1009</v>
      </c>
      <c r="C61" s="23">
        <v>44</v>
      </c>
    </row>
    <row r="62" spans="1:3" x14ac:dyDescent="0.25">
      <c r="A62" s="177"/>
      <c r="B62" s="13" t="s">
        <v>1010</v>
      </c>
      <c r="C62" s="22"/>
    </row>
    <row r="63" spans="1:3" x14ac:dyDescent="0.25">
      <c r="A63" s="177"/>
      <c r="B63" s="13" t="s">
        <v>1011</v>
      </c>
      <c r="C63" s="22"/>
    </row>
    <row r="64" spans="1:3" x14ac:dyDescent="0.25">
      <c r="A64" s="177"/>
      <c r="B64" s="13" t="s">
        <v>1012</v>
      </c>
      <c r="C64" s="23">
        <v>33</v>
      </c>
    </row>
    <row r="65" spans="1:3" x14ac:dyDescent="0.25">
      <c r="A65" s="178"/>
      <c r="B65" s="13" t="s">
        <v>1007</v>
      </c>
      <c r="C65" s="23">
        <v>14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20</v>
      </c>
    </row>
    <row r="70" spans="1:3" x14ac:dyDescent="0.25">
      <c r="A70" s="12" t="s">
        <v>1015</v>
      </c>
      <c r="B70" s="16"/>
      <c r="C70" s="23">
        <v>6</v>
      </c>
    </row>
    <row r="71" spans="1:3" x14ac:dyDescent="0.25">
      <c r="A71" s="12" t="s">
        <v>1016</v>
      </c>
      <c r="B71" s="16"/>
      <c r="C71" s="23">
        <v>36</v>
      </c>
    </row>
    <row r="72" spans="1:3" x14ac:dyDescent="0.25">
      <c r="A72" s="176" t="s">
        <v>1017</v>
      </c>
      <c r="B72" s="13" t="s">
        <v>1018</v>
      </c>
      <c r="C72" s="22"/>
    </row>
    <row r="73" spans="1:3" x14ac:dyDescent="0.25">
      <c r="A73" s="178"/>
      <c r="B73" s="13" t="s">
        <v>1019</v>
      </c>
      <c r="C73" s="23">
        <v>14</v>
      </c>
    </row>
    <row r="74" spans="1:3" x14ac:dyDescent="0.25">
      <c r="A74" s="12" t="s">
        <v>1020</v>
      </c>
      <c r="B74" s="16"/>
      <c r="C74" s="22"/>
    </row>
    <row r="75" spans="1:3" x14ac:dyDescent="0.25">
      <c r="A75" s="12" t="s">
        <v>1021</v>
      </c>
      <c r="B75" s="16"/>
      <c r="C75" s="23">
        <v>5</v>
      </c>
    </row>
    <row r="76" spans="1:3" x14ac:dyDescent="0.25">
      <c r="A76" s="12" t="s">
        <v>1022</v>
      </c>
      <c r="B76" s="16"/>
      <c r="C76" s="22"/>
    </row>
    <row r="77" spans="1:3" x14ac:dyDescent="0.25">
      <c r="A77" s="12" t="s">
        <v>1023</v>
      </c>
      <c r="B77" s="16"/>
      <c r="C77" s="23">
        <v>4</v>
      </c>
    </row>
    <row r="78" spans="1:3" x14ac:dyDescent="0.25">
      <c r="A78" s="12" t="s">
        <v>1024</v>
      </c>
      <c r="B78" s="16"/>
      <c r="C78" s="22"/>
    </row>
    <row r="79" spans="1:3" x14ac:dyDescent="0.25">
      <c r="A79" s="12" t="s">
        <v>1025</v>
      </c>
      <c r="B79" s="16"/>
      <c r="C79" s="22"/>
    </row>
    <row r="80" spans="1:3" x14ac:dyDescent="0.25">
      <c r="A80" s="6"/>
    </row>
  </sheetData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8" t="s">
        <v>1028</v>
      </c>
      <c r="B5" s="36" t="s">
        <v>1029</v>
      </c>
      <c r="C5" s="37">
        <v>1</v>
      </c>
    </row>
    <row r="6" spans="1:3" x14ac:dyDescent="0.25">
      <c r="A6" s="189"/>
      <c r="B6" s="36" t="s">
        <v>304</v>
      </c>
      <c r="C6" s="37">
        <v>47</v>
      </c>
    </row>
    <row r="7" spans="1:3" x14ac:dyDescent="0.25">
      <c r="A7" s="189"/>
      <c r="B7" s="36" t="s">
        <v>1030</v>
      </c>
      <c r="C7" s="37">
        <v>6</v>
      </c>
    </row>
    <row r="8" spans="1:3" x14ac:dyDescent="0.25">
      <c r="A8" s="189"/>
      <c r="B8" s="36" t="s">
        <v>1031</v>
      </c>
      <c r="C8" s="22"/>
    </row>
    <row r="9" spans="1:3" x14ac:dyDescent="0.25">
      <c r="A9" s="189"/>
      <c r="B9" s="36" t="s">
        <v>1032</v>
      </c>
      <c r="C9" s="22"/>
    </row>
    <row r="10" spans="1:3" x14ac:dyDescent="0.25">
      <c r="A10" s="189"/>
      <c r="B10" s="36" t="s">
        <v>1033</v>
      </c>
      <c r="C10" s="22"/>
    </row>
    <row r="11" spans="1:3" x14ac:dyDescent="0.25">
      <c r="A11" s="190"/>
      <c r="B11" s="36" t="s">
        <v>1034</v>
      </c>
      <c r="C11" s="22"/>
    </row>
    <row r="12" spans="1:3" x14ac:dyDescent="0.25">
      <c r="A12" s="188" t="s">
        <v>1035</v>
      </c>
      <c r="B12" s="36" t="s">
        <v>65</v>
      </c>
      <c r="C12" s="37">
        <v>31</v>
      </c>
    </row>
    <row r="13" spans="1:3" x14ac:dyDescent="0.25">
      <c r="A13" s="189"/>
      <c r="B13" s="36" t="s">
        <v>1036</v>
      </c>
      <c r="C13" s="37">
        <v>4</v>
      </c>
    </row>
    <row r="14" spans="1:3" x14ac:dyDescent="0.25">
      <c r="A14" s="189"/>
      <c r="B14" s="36" t="s">
        <v>1037</v>
      </c>
      <c r="C14" s="37">
        <v>5</v>
      </c>
    </row>
    <row r="15" spans="1:3" x14ac:dyDescent="0.25">
      <c r="A15" s="190"/>
      <c r="B15" s="36" t="s">
        <v>1038</v>
      </c>
      <c r="C15" s="37">
        <v>2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1</v>
      </c>
    </row>
    <row r="20" spans="1:3" x14ac:dyDescent="0.25">
      <c r="A20" s="35" t="s">
        <v>1041</v>
      </c>
      <c r="B20" s="38"/>
      <c r="C20" s="37">
        <v>1</v>
      </c>
    </row>
    <row r="21" spans="1:3" x14ac:dyDescent="0.25">
      <c r="A21" s="35" t="s">
        <v>1042</v>
      </c>
      <c r="B21" s="38"/>
      <c r="C21" s="37">
        <v>6</v>
      </c>
    </row>
    <row r="22" spans="1:3" x14ac:dyDescent="0.25">
      <c r="A22" s="35" t="s">
        <v>1043</v>
      </c>
      <c r="B22" s="38"/>
      <c r="C22" s="37">
        <v>1</v>
      </c>
    </row>
    <row r="23" spans="1:3" x14ac:dyDescent="0.25">
      <c r="A23" s="35" t="s">
        <v>1044</v>
      </c>
      <c r="B23" s="38"/>
      <c r="C23" s="37">
        <v>14</v>
      </c>
    </row>
    <row r="24" spans="1:3" x14ac:dyDescent="0.25">
      <c r="A24" s="35" t="s">
        <v>1045</v>
      </c>
      <c r="B24" s="38"/>
      <c r="C24" s="37">
        <v>9</v>
      </c>
    </row>
    <row r="25" spans="1:3" x14ac:dyDescent="0.25">
      <c r="A25" s="35" t="s">
        <v>1046</v>
      </c>
      <c r="B25" s="38"/>
      <c r="C25" s="37">
        <v>5</v>
      </c>
    </row>
    <row r="26" spans="1:3" x14ac:dyDescent="0.25">
      <c r="A26" s="35" t="s">
        <v>1047</v>
      </c>
      <c r="B26" s="38"/>
      <c r="C26" s="37">
        <v>0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4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22"/>
    </row>
    <row r="33" spans="1:6" x14ac:dyDescent="0.25">
      <c r="A33" s="35" t="s">
        <v>1052</v>
      </c>
      <c r="B33" s="38"/>
      <c r="C33" s="37">
        <v>5</v>
      </c>
    </row>
    <row r="34" spans="1:6" x14ac:dyDescent="0.25">
      <c r="A34" s="35" t="s">
        <v>1053</v>
      </c>
      <c r="B34" s="38"/>
      <c r="C34" s="37">
        <v>6</v>
      </c>
    </row>
    <row r="35" spans="1:6" x14ac:dyDescent="0.25">
      <c r="A35" s="35" t="s">
        <v>1054</v>
      </c>
      <c r="B35" s="38"/>
      <c r="C35" s="37">
        <v>6</v>
      </c>
    </row>
    <row r="36" spans="1:6" x14ac:dyDescent="0.25">
      <c r="A36" s="35" t="s">
        <v>1055</v>
      </c>
      <c r="B36" s="38"/>
      <c r="C36" s="22"/>
    </row>
    <row r="37" spans="1:6" x14ac:dyDescent="0.25">
      <c r="A37" s="35" t="s">
        <v>1056</v>
      </c>
      <c r="B37" s="38"/>
      <c r="C37" s="37">
        <v>4</v>
      </c>
    </row>
    <row r="38" spans="1:6" x14ac:dyDescent="0.25">
      <c r="A38" s="35" t="s">
        <v>1057</v>
      </c>
      <c r="B38" s="38"/>
      <c r="C38" s="37">
        <v>2</v>
      </c>
    </row>
    <row r="39" spans="1:6" x14ac:dyDescent="0.25">
      <c r="A39" s="35" t="s">
        <v>1058</v>
      </c>
      <c r="B39" s="38"/>
      <c r="C39" s="22"/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1</v>
      </c>
    </row>
    <row r="44" spans="1:6" x14ac:dyDescent="0.25">
      <c r="A44" s="35" t="s">
        <v>114</v>
      </c>
      <c r="B44" s="38"/>
      <c r="C44" s="22"/>
    </row>
    <row r="45" spans="1:6" x14ac:dyDescent="0.25">
      <c r="A45" s="35" t="s">
        <v>1060</v>
      </c>
      <c r="B45" s="38"/>
      <c r="C45" s="37">
        <v>1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1" t="s">
        <v>959</v>
      </c>
      <c r="B48" s="41" t="s">
        <v>1063</v>
      </c>
      <c r="C48" s="17"/>
      <c r="D48" s="17"/>
      <c r="E48" s="17"/>
      <c r="F48" s="22"/>
    </row>
    <row r="49" spans="1:6" x14ac:dyDescent="0.25">
      <c r="A49" s="192"/>
      <c r="B49" s="41" t="s">
        <v>1064</v>
      </c>
      <c r="C49" s="17"/>
      <c r="D49" s="17"/>
      <c r="E49" s="17"/>
      <c r="F49" s="22"/>
    </row>
    <row r="50" spans="1:6" x14ac:dyDescent="0.25">
      <c r="A50" s="192"/>
      <c r="B50" s="41" t="s">
        <v>1065</v>
      </c>
      <c r="C50" s="17"/>
      <c r="D50" s="17"/>
      <c r="E50" s="17"/>
      <c r="F50" s="22"/>
    </row>
    <row r="51" spans="1:6" x14ac:dyDescent="0.25">
      <c r="A51" s="192"/>
      <c r="B51" s="41" t="s">
        <v>1066</v>
      </c>
      <c r="C51" s="17"/>
      <c r="D51" s="17"/>
      <c r="E51" s="17"/>
      <c r="F51" s="22"/>
    </row>
    <row r="52" spans="1:6" x14ac:dyDescent="0.25">
      <c r="A52" s="192"/>
      <c r="B52" s="41" t="s">
        <v>334</v>
      </c>
      <c r="C52" s="42">
        <v>3</v>
      </c>
      <c r="D52" s="42">
        <v>5</v>
      </c>
      <c r="E52" s="42">
        <v>2</v>
      </c>
      <c r="F52" s="37">
        <v>0</v>
      </c>
    </row>
    <row r="53" spans="1:6" x14ac:dyDescent="0.25">
      <c r="A53" s="192"/>
      <c r="B53" s="41" t="s">
        <v>1067</v>
      </c>
      <c r="C53" s="42">
        <v>26</v>
      </c>
      <c r="D53" s="42">
        <v>15</v>
      </c>
      <c r="E53" s="42">
        <v>2</v>
      </c>
      <c r="F53" s="37">
        <v>3</v>
      </c>
    </row>
    <row r="54" spans="1:6" x14ac:dyDescent="0.25">
      <c r="A54" s="192"/>
      <c r="B54" s="41" t="s">
        <v>1068</v>
      </c>
      <c r="C54" s="42">
        <v>5</v>
      </c>
      <c r="D54" s="42">
        <v>3</v>
      </c>
      <c r="E54" s="42">
        <v>0</v>
      </c>
      <c r="F54" s="37">
        <v>0</v>
      </c>
    </row>
    <row r="55" spans="1:6" x14ac:dyDescent="0.25">
      <c r="A55" s="192"/>
      <c r="B55" s="41" t="s">
        <v>1069</v>
      </c>
      <c r="C55" s="17"/>
      <c r="D55" s="17"/>
      <c r="E55" s="17"/>
      <c r="F55" s="22"/>
    </row>
    <row r="56" spans="1:6" x14ac:dyDescent="0.25">
      <c r="A56" s="192"/>
      <c r="B56" s="41" t="s">
        <v>1070</v>
      </c>
      <c r="C56" s="17"/>
      <c r="D56" s="17"/>
      <c r="E56" s="17"/>
      <c r="F56" s="22"/>
    </row>
    <row r="57" spans="1:6" x14ac:dyDescent="0.25">
      <c r="A57" s="192"/>
      <c r="B57" s="41" t="s">
        <v>1071</v>
      </c>
      <c r="C57" s="42">
        <v>1</v>
      </c>
      <c r="D57" s="42">
        <v>0</v>
      </c>
      <c r="E57" s="42">
        <v>1</v>
      </c>
      <c r="F57" s="37">
        <v>1</v>
      </c>
    </row>
    <row r="58" spans="1:6" x14ac:dyDescent="0.25">
      <c r="A58" s="192"/>
      <c r="B58" s="41" t="s">
        <v>1072</v>
      </c>
      <c r="C58" s="42">
        <v>0</v>
      </c>
      <c r="D58" s="42">
        <v>2</v>
      </c>
      <c r="E58" s="42">
        <v>0</v>
      </c>
      <c r="F58" s="37">
        <v>0</v>
      </c>
    </row>
    <row r="59" spans="1:6" x14ac:dyDescent="0.25">
      <c r="A59" s="192"/>
      <c r="B59" s="41" t="s">
        <v>1073</v>
      </c>
      <c r="C59" s="17"/>
      <c r="D59" s="17"/>
      <c r="E59" s="17"/>
      <c r="F59" s="22"/>
    </row>
    <row r="60" spans="1:6" x14ac:dyDescent="0.25">
      <c r="A60" s="192"/>
      <c r="B60" s="41" t="s">
        <v>405</v>
      </c>
      <c r="C60" s="17"/>
      <c r="D60" s="17"/>
      <c r="E60" s="17"/>
      <c r="F60" s="22"/>
    </row>
    <row r="61" spans="1:6" x14ac:dyDescent="0.25">
      <c r="A61" s="192"/>
      <c r="B61" s="41" t="s">
        <v>1074</v>
      </c>
      <c r="C61" s="17"/>
      <c r="D61" s="17"/>
      <c r="E61" s="17"/>
      <c r="F61" s="22"/>
    </row>
    <row r="62" spans="1:6" x14ac:dyDescent="0.25">
      <c r="A62" s="192"/>
      <c r="B62" s="41" t="s">
        <v>1075</v>
      </c>
      <c r="C62" s="17"/>
      <c r="D62" s="17"/>
      <c r="E62" s="17"/>
      <c r="F62" s="22"/>
    </row>
    <row r="63" spans="1:6" x14ac:dyDescent="0.25">
      <c r="A63" s="192"/>
      <c r="B63" s="41" t="s">
        <v>1076</v>
      </c>
      <c r="C63" s="17"/>
      <c r="D63" s="17"/>
      <c r="E63" s="17"/>
      <c r="F63" s="22"/>
    </row>
    <row r="64" spans="1:6" x14ac:dyDescent="0.25">
      <c r="A64" s="192"/>
      <c r="B64" s="41" t="s">
        <v>1077</v>
      </c>
      <c r="C64" s="42">
        <v>4</v>
      </c>
      <c r="D64" s="42">
        <v>2</v>
      </c>
      <c r="E64" s="42">
        <v>1</v>
      </c>
      <c r="F64" s="37">
        <v>1</v>
      </c>
    </row>
    <row r="65" spans="1:6" x14ac:dyDescent="0.25">
      <c r="A65" s="192"/>
      <c r="B65" s="41" t="s">
        <v>1078</v>
      </c>
      <c r="C65" s="17"/>
      <c r="D65" s="17"/>
      <c r="E65" s="17"/>
      <c r="F65" s="22"/>
    </row>
    <row r="66" spans="1:6" x14ac:dyDescent="0.25">
      <c r="A66" s="193"/>
      <c r="B66" s="41" t="s">
        <v>1079</v>
      </c>
      <c r="C66" s="17"/>
      <c r="D66" s="17"/>
      <c r="E66" s="17"/>
      <c r="F66" s="22"/>
    </row>
    <row r="67" spans="1:6" x14ac:dyDescent="0.25">
      <c r="A67" s="186" t="s">
        <v>1080</v>
      </c>
      <c r="B67" s="187"/>
      <c r="C67" s="43">
        <v>39</v>
      </c>
      <c r="D67" s="43">
        <v>27</v>
      </c>
      <c r="E67" s="43">
        <v>6</v>
      </c>
      <c r="F67" s="43">
        <v>5</v>
      </c>
    </row>
    <row r="68" spans="1:6" x14ac:dyDescent="0.25">
      <c r="A68" s="191" t="s">
        <v>974</v>
      </c>
      <c r="B68" s="41" t="s">
        <v>1081</v>
      </c>
      <c r="C68" s="17"/>
      <c r="D68" s="17"/>
      <c r="E68" s="17"/>
      <c r="F68" s="22"/>
    </row>
    <row r="69" spans="1:6" x14ac:dyDescent="0.25">
      <c r="A69" s="192"/>
      <c r="B69" s="41" t="s">
        <v>1082</v>
      </c>
      <c r="C69" s="17"/>
      <c r="D69" s="17"/>
      <c r="E69" s="17"/>
      <c r="F69" s="22"/>
    </row>
    <row r="70" spans="1:6" x14ac:dyDescent="0.25">
      <c r="A70" s="193"/>
      <c r="B70" s="41" t="s">
        <v>111</v>
      </c>
      <c r="C70" s="42">
        <v>1</v>
      </c>
      <c r="D70" s="42">
        <v>0</v>
      </c>
      <c r="E70" s="42">
        <v>0</v>
      </c>
      <c r="F70" s="37">
        <v>0</v>
      </c>
    </row>
    <row r="71" spans="1:6" x14ac:dyDescent="0.25">
      <c r="A71" s="186" t="s">
        <v>1083</v>
      </c>
      <c r="B71" s="187"/>
      <c r="C71" s="43">
        <v>1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3" t="s">
        <v>1086</v>
      </c>
      <c r="B5" s="13" t="s">
        <v>1087</v>
      </c>
      <c r="C5" s="23">
        <v>131</v>
      </c>
    </row>
    <row r="6" spans="1:3" x14ac:dyDescent="0.25">
      <c r="A6" s="174"/>
      <c r="B6" s="13" t="s">
        <v>1029</v>
      </c>
      <c r="C6" s="23">
        <v>40</v>
      </c>
    </row>
    <row r="7" spans="1:3" x14ac:dyDescent="0.25">
      <c r="A7" s="174"/>
      <c r="B7" s="13" t="s">
        <v>1088</v>
      </c>
      <c r="C7" s="23">
        <v>194</v>
      </c>
    </row>
    <row r="8" spans="1:3" x14ac:dyDescent="0.25">
      <c r="A8" s="174"/>
      <c r="B8" s="13" t="s">
        <v>1089</v>
      </c>
      <c r="C8" s="23">
        <v>32</v>
      </c>
    </row>
    <row r="9" spans="1:3" x14ac:dyDescent="0.25">
      <c r="A9" s="174"/>
      <c r="B9" s="13" t="s">
        <v>1031</v>
      </c>
      <c r="C9" s="23">
        <v>4</v>
      </c>
    </row>
    <row r="10" spans="1:3" x14ac:dyDescent="0.25">
      <c r="A10" s="174"/>
      <c r="B10" s="13" t="s">
        <v>1032</v>
      </c>
      <c r="C10" s="23">
        <v>3</v>
      </c>
    </row>
    <row r="11" spans="1:3" x14ac:dyDescent="0.25">
      <c r="A11" s="174"/>
      <c r="B11" s="13" t="s">
        <v>1090</v>
      </c>
      <c r="C11" s="23">
        <v>1</v>
      </c>
    </row>
    <row r="12" spans="1:3" x14ac:dyDescent="0.25">
      <c r="A12" s="175"/>
      <c r="B12" s="13" t="s">
        <v>1091</v>
      </c>
      <c r="C12" s="23">
        <v>1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186</v>
      </c>
    </row>
    <row r="17" spans="1:3" x14ac:dyDescent="0.25">
      <c r="A17" s="21" t="s">
        <v>1094</v>
      </c>
      <c r="B17" s="16"/>
      <c r="C17" s="23">
        <v>39</v>
      </c>
    </row>
    <row r="18" spans="1:3" x14ac:dyDescent="0.25">
      <c r="A18" s="21" t="s">
        <v>1095</v>
      </c>
      <c r="B18" s="16"/>
      <c r="C18" s="23">
        <v>46</v>
      </c>
    </row>
    <row r="19" spans="1:3" x14ac:dyDescent="0.25">
      <c r="A19" s="21" t="s">
        <v>1096</v>
      </c>
      <c r="B19" s="16"/>
      <c r="C19" s="23">
        <v>28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3">
        <v>3</v>
      </c>
    </row>
    <row r="24" spans="1:3" x14ac:dyDescent="0.25">
      <c r="A24" s="21" t="s">
        <v>1099</v>
      </c>
      <c r="B24" s="16"/>
      <c r="C24" s="23">
        <v>4</v>
      </c>
    </row>
    <row r="25" spans="1:3" x14ac:dyDescent="0.25">
      <c r="A25" s="21" t="s">
        <v>1100</v>
      </c>
      <c r="B25" s="16"/>
      <c r="C25" s="23">
        <v>3</v>
      </c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2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/>
    </row>
    <row r="33" spans="1:3" x14ac:dyDescent="0.25">
      <c r="A33" s="21" t="s">
        <v>1106</v>
      </c>
      <c r="B33" s="16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2</v>
      </c>
    </row>
    <row r="38" spans="1:3" x14ac:dyDescent="0.25">
      <c r="A38" s="21" t="s">
        <v>1108</v>
      </c>
      <c r="B38" s="16"/>
      <c r="C38" s="23">
        <v>9</v>
      </c>
    </row>
    <row r="39" spans="1:3" x14ac:dyDescent="0.25">
      <c r="A39" s="21" t="s">
        <v>1109</v>
      </c>
      <c r="B39" s="16"/>
      <c r="C39" s="23">
        <v>81</v>
      </c>
    </row>
    <row r="40" spans="1:3" x14ac:dyDescent="0.25">
      <c r="A40" s="21" t="s">
        <v>1110</v>
      </c>
      <c r="B40" s="16"/>
      <c r="C40" s="23">
        <v>11</v>
      </c>
    </row>
    <row r="41" spans="1:3" x14ac:dyDescent="0.25">
      <c r="A41" s="21" t="s">
        <v>1111</v>
      </c>
      <c r="B41" s="16"/>
      <c r="C41" s="23">
        <v>57</v>
      </c>
    </row>
    <row r="42" spans="1:3" x14ac:dyDescent="0.25">
      <c r="A42" s="21" t="s">
        <v>1112</v>
      </c>
      <c r="B42" s="16"/>
      <c r="C42" s="23">
        <v>12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3</v>
      </c>
    </row>
    <row r="47" spans="1:3" x14ac:dyDescent="0.25">
      <c r="A47" s="21" t="s">
        <v>1115</v>
      </c>
      <c r="B47" s="16"/>
      <c r="C47" s="23">
        <v>16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3" t="s">
        <v>1117</v>
      </c>
      <c r="B51" s="13" t="s">
        <v>1118</v>
      </c>
      <c r="C51" s="23">
        <v>28</v>
      </c>
    </row>
    <row r="52" spans="1:6" x14ac:dyDescent="0.25">
      <c r="A52" s="174"/>
      <c r="B52" s="13" t="s">
        <v>1119</v>
      </c>
      <c r="C52" s="23">
        <v>10</v>
      </c>
    </row>
    <row r="53" spans="1:6" x14ac:dyDescent="0.25">
      <c r="A53" s="174"/>
      <c r="B53" s="13" t="s">
        <v>1120</v>
      </c>
      <c r="C53" s="23">
        <v>42</v>
      </c>
    </row>
    <row r="54" spans="1:6" x14ac:dyDescent="0.25">
      <c r="A54" s="175"/>
      <c r="B54" s="13" t="s">
        <v>1121</v>
      </c>
      <c r="C54" s="23">
        <v>1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2"/>
    </row>
    <row r="59" spans="1:6" x14ac:dyDescent="0.25">
      <c r="A59" s="21" t="s">
        <v>114</v>
      </c>
      <c r="B59" s="16"/>
      <c r="C59" s="22"/>
    </row>
    <row r="60" spans="1:6" x14ac:dyDescent="0.25">
      <c r="A60" s="21" t="s">
        <v>1060</v>
      </c>
      <c r="B60" s="16"/>
      <c r="C60" s="22"/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3" t="s">
        <v>959</v>
      </c>
      <c r="B63" s="13" t="s">
        <v>1063</v>
      </c>
      <c r="C63" s="14">
        <v>0</v>
      </c>
      <c r="D63" s="14">
        <v>1</v>
      </c>
      <c r="E63" s="14">
        <v>0</v>
      </c>
      <c r="F63" s="23">
        <v>0</v>
      </c>
    </row>
    <row r="64" spans="1:6" x14ac:dyDescent="0.25">
      <c r="A64" s="174"/>
      <c r="B64" s="13" t="s">
        <v>1064</v>
      </c>
      <c r="C64" s="17"/>
      <c r="D64" s="17"/>
      <c r="E64" s="17"/>
      <c r="F64" s="22"/>
    </row>
    <row r="65" spans="1:6" x14ac:dyDescent="0.25">
      <c r="A65" s="174"/>
      <c r="B65" s="13" t="s">
        <v>1065</v>
      </c>
      <c r="C65" s="17"/>
      <c r="D65" s="17"/>
      <c r="E65" s="17"/>
      <c r="F65" s="22"/>
    </row>
    <row r="66" spans="1:6" x14ac:dyDescent="0.25">
      <c r="A66" s="174"/>
      <c r="B66" s="13" t="s">
        <v>1066</v>
      </c>
      <c r="C66" s="17"/>
      <c r="D66" s="17"/>
      <c r="E66" s="17"/>
      <c r="F66" s="22"/>
    </row>
    <row r="67" spans="1:6" x14ac:dyDescent="0.25">
      <c r="A67" s="174"/>
      <c r="B67" s="13" t="s">
        <v>334</v>
      </c>
      <c r="C67" s="14">
        <v>1</v>
      </c>
      <c r="D67" s="14">
        <v>4</v>
      </c>
      <c r="E67" s="14">
        <v>0</v>
      </c>
      <c r="F67" s="23">
        <v>2</v>
      </c>
    </row>
    <row r="68" spans="1:6" x14ac:dyDescent="0.25">
      <c r="A68" s="174"/>
      <c r="B68" s="13" t="s">
        <v>1122</v>
      </c>
      <c r="C68" s="14">
        <v>114</v>
      </c>
      <c r="D68" s="14">
        <v>48</v>
      </c>
      <c r="E68" s="14">
        <v>5</v>
      </c>
      <c r="F68" s="23">
        <v>24</v>
      </c>
    </row>
    <row r="69" spans="1:6" x14ac:dyDescent="0.25">
      <c r="A69" s="174"/>
      <c r="B69" s="13" t="s">
        <v>1123</v>
      </c>
      <c r="C69" s="14">
        <v>45</v>
      </c>
      <c r="D69" s="14">
        <v>18</v>
      </c>
      <c r="E69" s="14">
        <v>2</v>
      </c>
      <c r="F69" s="23">
        <v>4</v>
      </c>
    </row>
    <row r="70" spans="1:6" x14ac:dyDescent="0.25">
      <c r="A70" s="174"/>
      <c r="B70" s="13" t="s">
        <v>1069</v>
      </c>
      <c r="C70" s="14">
        <v>0</v>
      </c>
      <c r="D70" s="14">
        <v>2</v>
      </c>
      <c r="E70" s="14">
        <v>0</v>
      </c>
      <c r="F70" s="23">
        <v>2</v>
      </c>
    </row>
    <row r="71" spans="1:6" x14ac:dyDescent="0.25">
      <c r="A71" s="174"/>
      <c r="B71" s="13" t="s">
        <v>1124</v>
      </c>
      <c r="C71" s="17"/>
      <c r="D71" s="17"/>
      <c r="E71" s="17"/>
      <c r="F71" s="22"/>
    </row>
    <row r="72" spans="1:6" x14ac:dyDescent="0.25">
      <c r="A72" s="174"/>
      <c r="B72" s="13" t="s">
        <v>1125</v>
      </c>
      <c r="C72" s="14">
        <v>1</v>
      </c>
      <c r="D72" s="14">
        <v>3</v>
      </c>
      <c r="E72" s="14">
        <v>2</v>
      </c>
      <c r="F72" s="23">
        <v>4</v>
      </c>
    </row>
    <row r="73" spans="1:6" x14ac:dyDescent="0.25">
      <c r="A73" s="174"/>
      <c r="B73" s="13" t="s">
        <v>1126</v>
      </c>
      <c r="C73" s="14">
        <v>0</v>
      </c>
      <c r="D73" s="14">
        <v>1</v>
      </c>
      <c r="E73" s="14">
        <v>1</v>
      </c>
      <c r="F73" s="23">
        <v>2</v>
      </c>
    </row>
    <row r="74" spans="1:6" x14ac:dyDescent="0.25">
      <c r="A74" s="174"/>
      <c r="B74" s="13" t="s">
        <v>1073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25">
      <c r="A75" s="174"/>
      <c r="B75" s="13" t="s">
        <v>405</v>
      </c>
      <c r="C75" s="17"/>
      <c r="D75" s="17"/>
      <c r="E75" s="17"/>
      <c r="F75" s="22"/>
    </row>
    <row r="76" spans="1:6" x14ac:dyDescent="0.25">
      <c r="A76" s="174"/>
      <c r="B76" s="13" t="s">
        <v>1074</v>
      </c>
      <c r="C76" s="17"/>
      <c r="D76" s="17"/>
      <c r="E76" s="17"/>
      <c r="F76" s="22"/>
    </row>
    <row r="77" spans="1:6" x14ac:dyDescent="0.25">
      <c r="A77" s="174"/>
      <c r="B77" s="13" t="s">
        <v>1075</v>
      </c>
      <c r="C77" s="14">
        <v>1</v>
      </c>
      <c r="D77" s="14">
        <v>4</v>
      </c>
      <c r="E77" s="14">
        <v>0</v>
      </c>
      <c r="F77" s="23">
        <v>0</v>
      </c>
    </row>
    <row r="78" spans="1:6" x14ac:dyDescent="0.25">
      <c r="A78" s="174"/>
      <c r="B78" s="13" t="s">
        <v>1076</v>
      </c>
      <c r="C78" s="17"/>
      <c r="D78" s="17"/>
      <c r="E78" s="17"/>
      <c r="F78" s="22"/>
    </row>
    <row r="79" spans="1:6" x14ac:dyDescent="0.25">
      <c r="A79" s="174"/>
      <c r="B79" s="13" t="s">
        <v>1077</v>
      </c>
      <c r="C79" s="14">
        <v>76</v>
      </c>
      <c r="D79" s="14">
        <v>27</v>
      </c>
      <c r="E79" s="14">
        <v>2</v>
      </c>
      <c r="F79" s="23">
        <v>10</v>
      </c>
    </row>
    <row r="80" spans="1:6" x14ac:dyDescent="0.25">
      <c r="A80" s="174"/>
      <c r="B80" s="13" t="s">
        <v>1078</v>
      </c>
      <c r="C80" s="17"/>
      <c r="D80" s="17"/>
      <c r="E80" s="17"/>
      <c r="F80" s="22"/>
    </row>
    <row r="81" spans="1:6" x14ac:dyDescent="0.25">
      <c r="A81" s="175"/>
      <c r="B81" s="13" t="s">
        <v>1079</v>
      </c>
      <c r="C81" s="14">
        <v>1</v>
      </c>
      <c r="D81" s="14">
        <v>2</v>
      </c>
      <c r="E81" s="14">
        <v>1</v>
      </c>
      <c r="F81" s="23">
        <v>0</v>
      </c>
    </row>
    <row r="82" spans="1:6" x14ac:dyDescent="0.25">
      <c r="A82" s="194" t="s">
        <v>1080</v>
      </c>
      <c r="B82" s="195"/>
      <c r="C82" s="30">
        <v>240</v>
      </c>
      <c r="D82" s="30">
        <v>110</v>
      </c>
      <c r="E82" s="30">
        <v>13</v>
      </c>
      <c r="F82" s="30">
        <v>48</v>
      </c>
    </row>
    <row r="83" spans="1:6" x14ac:dyDescent="0.25">
      <c r="A83" s="173" t="s">
        <v>1127</v>
      </c>
      <c r="B83" s="13" t="s">
        <v>1081</v>
      </c>
      <c r="C83" s="17"/>
      <c r="D83" s="17"/>
      <c r="E83" s="17"/>
      <c r="F83" s="22"/>
    </row>
    <row r="84" spans="1:6" x14ac:dyDescent="0.25">
      <c r="A84" s="174"/>
      <c r="B84" s="13" t="s">
        <v>1082</v>
      </c>
      <c r="C84" s="17"/>
      <c r="D84" s="17"/>
      <c r="E84" s="17"/>
      <c r="F84" s="22"/>
    </row>
    <row r="85" spans="1:6" x14ac:dyDescent="0.25">
      <c r="A85" s="175"/>
      <c r="B85" s="13" t="s">
        <v>111</v>
      </c>
      <c r="C85" s="17"/>
      <c r="D85" s="17"/>
      <c r="E85" s="17"/>
      <c r="F85" s="22"/>
    </row>
    <row r="86" spans="1:6" x14ac:dyDescent="0.25">
      <c r="A86" s="194" t="s">
        <v>1128</v>
      </c>
      <c r="B86" s="195"/>
      <c r="C86" s="45"/>
      <c r="D86" s="45"/>
      <c r="E86" s="45"/>
      <c r="F86" s="45"/>
    </row>
    <row r="87" spans="1:6" x14ac:dyDescent="0.25">
      <c r="A87" s="6"/>
    </row>
  </sheetData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2</v>
      </c>
    </row>
    <row r="6" spans="1:3" x14ac:dyDescent="0.25">
      <c r="A6" s="12" t="s">
        <v>1132</v>
      </c>
      <c r="B6" s="16"/>
      <c r="C6" s="23">
        <v>324</v>
      </c>
    </row>
    <row r="7" spans="1:3" x14ac:dyDescent="0.25">
      <c r="A7" s="12" t="s">
        <v>1133</v>
      </c>
      <c r="B7" s="16"/>
      <c r="C7" s="23">
        <v>2</v>
      </c>
    </row>
    <row r="8" spans="1:3" x14ac:dyDescent="0.25">
      <c r="A8" s="12" t="s">
        <v>1134</v>
      </c>
      <c r="B8" s="16"/>
      <c r="C8" s="22"/>
    </row>
    <row r="9" spans="1:3" x14ac:dyDescent="0.25">
      <c r="A9" s="12" t="s">
        <v>1135</v>
      </c>
      <c r="B9" s="16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3</v>
      </c>
    </row>
    <row r="14" spans="1:3" x14ac:dyDescent="0.25">
      <c r="A14" s="12" t="s">
        <v>1132</v>
      </c>
      <c r="B14" s="16"/>
      <c r="C14" s="23">
        <v>36</v>
      </c>
    </row>
    <row r="15" spans="1:3" x14ac:dyDescent="0.25">
      <c r="A15" s="12" t="s">
        <v>1137</v>
      </c>
      <c r="B15" s="16"/>
      <c r="C15" s="23">
        <v>2</v>
      </c>
    </row>
    <row r="16" spans="1:3" x14ac:dyDescent="0.25">
      <c r="A16" s="12" t="s">
        <v>1134</v>
      </c>
      <c r="B16" s="16"/>
      <c r="C16" s="22"/>
    </row>
    <row r="17" spans="1:3" x14ac:dyDescent="0.25">
      <c r="A17" s="12" t="s">
        <v>1135</v>
      </c>
      <c r="B17" s="16"/>
      <c r="C17" s="22"/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2"/>
    </row>
    <row r="22" spans="1:3" x14ac:dyDescent="0.25">
      <c r="A22" s="12" t="s">
        <v>1139</v>
      </c>
      <c r="B22" s="16"/>
      <c r="C22" s="22"/>
    </row>
    <row r="23" spans="1:3" x14ac:dyDescent="0.25">
      <c r="A23" s="12" t="s">
        <v>1140</v>
      </c>
      <c r="B23" s="16"/>
      <c r="C23" s="22"/>
    </row>
    <row r="24" spans="1:3" x14ac:dyDescent="0.25">
      <c r="A24" s="12" t="s">
        <v>1141</v>
      </c>
      <c r="B24" s="16"/>
      <c r="C24" s="22"/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5</v>
      </c>
    </row>
    <row r="29" spans="1:3" x14ac:dyDescent="0.25">
      <c r="A29" s="12" t="s">
        <v>1144</v>
      </c>
      <c r="B29" s="16"/>
      <c r="C29" s="23">
        <v>8</v>
      </c>
    </row>
    <row r="30" spans="1:3" x14ac:dyDescent="0.25">
      <c r="A30" s="12" t="s">
        <v>1145</v>
      </c>
      <c r="B30" s="16"/>
      <c r="C30" s="23">
        <v>1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/>
    </row>
    <row r="35" spans="1:3" x14ac:dyDescent="0.25">
      <c r="A35" s="12" t="s">
        <v>1148</v>
      </c>
      <c r="B35" s="16"/>
      <c r="C35" s="23">
        <v>3</v>
      </c>
    </row>
    <row r="36" spans="1:3" x14ac:dyDescent="0.25">
      <c r="A36" s="12" t="s">
        <v>1149</v>
      </c>
      <c r="B36" s="16"/>
      <c r="C36" s="22"/>
    </row>
    <row r="37" spans="1:3" x14ac:dyDescent="0.25">
      <c r="A37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1</v>
      </c>
    </row>
    <row r="6" spans="1:3" x14ac:dyDescent="0.25">
      <c r="A6" s="12" t="s">
        <v>1153</v>
      </c>
      <c r="B6" s="16"/>
      <c r="C6" s="22"/>
    </row>
    <row r="7" spans="1:3" x14ac:dyDescent="0.25">
      <c r="A7" s="12" t="s">
        <v>1154</v>
      </c>
      <c r="B7" s="16"/>
      <c r="C7" s="22"/>
    </row>
    <row r="8" spans="1:3" x14ac:dyDescent="0.25">
      <c r="A8" s="12" t="s">
        <v>1155</v>
      </c>
      <c r="B8" s="16"/>
      <c r="C8" s="23">
        <v>2</v>
      </c>
    </row>
    <row r="9" spans="1:3" x14ac:dyDescent="0.25">
      <c r="A9" s="12" t="s">
        <v>1156</v>
      </c>
      <c r="B9" s="16"/>
      <c r="C9" s="23">
        <v>0</v>
      </c>
    </row>
    <row r="10" spans="1:3" x14ac:dyDescent="0.25">
      <c r="A10" s="12" t="s">
        <v>1157</v>
      </c>
      <c r="B10" s="16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2</v>
      </c>
    </row>
    <row r="15" spans="1:3" x14ac:dyDescent="0.25">
      <c r="A15" s="12" t="s">
        <v>1160</v>
      </c>
      <c r="B15" s="16"/>
      <c r="C15" s="23">
        <v>2</v>
      </c>
    </row>
    <row r="16" spans="1:3" x14ac:dyDescent="0.25">
      <c r="A16" s="12" t="s">
        <v>1161</v>
      </c>
      <c r="B16" s="16"/>
      <c r="C16" s="22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/>
    </row>
    <row r="21" spans="1:3" x14ac:dyDescent="0.25">
      <c r="A21" s="12" t="s">
        <v>1164</v>
      </c>
      <c r="B21" s="16"/>
      <c r="C21" s="23">
        <v>1</v>
      </c>
    </row>
    <row r="22" spans="1:3" x14ac:dyDescent="0.25">
      <c r="A22" s="12" t="s">
        <v>1165</v>
      </c>
      <c r="B22" s="16"/>
      <c r="C22" s="23">
        <v>2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/>
    </row>
    <row r="27" spans="1:3" x14ac:dyDescent="0.25">
      <c r="A27" s="12" t="s">
        <v>1168</v>
      </c>
      <c r="B27" s="16"/>
      <c r="C27" s="22"/>
    </row>
    <row r="28" spans="1:3" x14ac:dyDescent="0.25">
      <c r="A28" s="12" t="s">
        <v>1169</v>
      </c>
      <c r="B28" s="16"/>
      <c r="C28" s="22"/>
    </row>
    <row r="29" spans="1:3" x14ac:dyDescent="0.25">
      <c r="A29" s="12" t="s">
        <v>1170</v>
      </c>
      <c r="B29" s="16"/>
      <c r="C29" s="22"/>
    </row>
    <row r="30" spans="1:3" x14ac:dyDescent="0.25">
      <c r="A30" s="12" t="s">
        <v>1171</v>
      </c>
      <c r="B30" s="16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/>
    </row>
    <row r="35" spans="1:3" x14ac:dyDescent="0.25">
      <c r="A35" s="12" t="s">
        <v>1174</v>
      </c>
      <c r="B35" s="16"/>
      <c r="C35" s="22"/>
    </row>
    <row r="36" spans="1:3" x14ac:dyDescent="0.25">
      <c r="A36" s="12" t="s">
        <v>1175</v>
      </c>
      <c r="B36" s="16"/>
      <c r="C36" s="22"/>
    </row>
    <row r="37" spans="1:3" x14ac:dyDescent="0.25">
      <c r="A37" s="12" t="s">
        <v>1093</v>
      </c>
      <c r="B37" s="16"/>
      <c r="C37" s="22"/>
    </row>
    <row r="38" spans="1:3" x14ac:dyDescent="0.25">
      <c r="A38" s="12" t="s">
        <v>1176</v>
      </c>
      <c r="B38" s="16"/>
      <c r="C38" s="22"/>
    </row>
    <row r="39" spans="1:3" x14ac:dyDescent="0.25">
      <c r="A39" s="12" t="s">
        <v>1177</v>
      </c>
      <c r="B39" s="16"/>
      <c r="C39" s="22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/>
    </row>
    <row r="44" spans="1:3" x14ac:dyDescent="0.25">
      <c r="A44" s="12" t="s">
        <v>1174</v>
      </c>
      <c r="B44" s="16"/>
      <c r="C44" s="22"/>
    </row>
    <row r="45" spans="1:3" x14ac:dyDescent="0.25">
      <c r="A45" s="12" t="s">
        <v>1175</v>
      </c>
      <c r="B45" s="16"/>
      <c r="C45" s="22"/>
    </row>
    <row r="46" spans="1:3" x14ac:dyDescent="0.25">
      <c r="A46" s="12" t="s">
        <v>1093</v>
      </c>
      <c r="B46" s="16"/>
      <c r="C46" s="22"/>
    </row>
    <row r="47" spans="1:3" x14ac:dyDescent="0.25">
      <c r="A47" s="12" t="s">
        <v>1176</v>
      </c>
      <c r="B47" s="16"/>
      <c r="C47" s="22"/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/>
    </row>
    <row r="52" spans="1:3" x14ac:dyDescent="0.25">
      <c r="A52" s="12" t="s">
        <v>1174</v>
      </c>
      <c r="B52" s="16"/>
      <c r="C52" s="22"/>
    </row>
    <row r="53" spans="1:3" x14ac:dyDescent="0.25">
      <c r="A53" s="12" t="s">
        <v>1175</v>
      </c>
      <c r="B53" s="16"/>
      <c r="C53" s="23">
        <v>3</v>
      </c>
    </row>
    <row r="54" spans="1:3" x14ac:dyDescent="0.25">
      <c r="A54" s="12" t="s">
        <v>1093</v>
      </c>
      <c r="B54" s="16"/>
      <c r="C54" s="22"/>
    </row>
    <row r="55" spans="1:3" x14ac:dyDescent="0.25">
      <c r="A55" s="12" t="s">
        <v>1176</v>
      </c>
      <c r="B55" s="16"/>
      <c r="C55" s="22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/>
    </row>
    <row r="60" spans="1:3" x14ac:dyDescent="0.25">
      <c r="A60" s="12" t="s">
        <v>1174</v>
      </c>
      <c r="B60" s="16"/>
      <c r="C60" s="22"/>
    </row>
    <row r="61" spans="1:3" x14ac:dyDescent="0.25">
      <c r="A61" s="12" t="s">
        <v>1175</v>
      </c>
      <c r="B61" s="16"/>
      <c r="C61" s="23">
        <v>1</v>
      </c>
    </row>
    <row r="62" spans="1:3" x14ac:dyDescent="0.25">
      <c r="A62" s="12" t="s">
        <v>1093</v>
      </c>
      <c r="B62" s="16"/>
      <c r="C62" s="22"/>
    </row>
    <row r="63" spans="1:3" x14ac:dyDescent="0.25">
      <c r="A63" s="12" t="s">
        <v>1176</v>
      </c>
      <c r="B63" s="16"/>
      <c r="C63" s="22"/>
    </row>
    <row r="64" spans="1:3" x14ac:dyDescent="0.25">
      <c r="A64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6" t="s">
        <v>645</v>
      </c>
      <c r="B4" s="197"/>
      <c r="C4" s="30">
        <v>105</v>
      </c>
      <c r="D4" s="30">
        <v>86</v>
      </c>
      <c r="E4" s="31">
        <v>0</v>
      </c>
      <c r="F4" s="30">
        <v>215</v>
      </c>
      <c r="G4" s="30">
        <v>187</v>
      </c>
      <c r="H4" s="30">
        <v>33</v>
      </c>
      <c r="I4" s="30">
        <v>26</v>
      </c>
      <c r="J4" s="30">
        <v>0</v>
      </c>
      <c r="K4" s="30">
        <v>0</v>
      </c>
      <c r="L4" s="30">
        <v>0</v>
      </c>
      <c r="M4" s="30">
        <v>0</v>
      </c>
      <c r="N4" s="30">
        <v>1</v>
      </c>
      <c r="O4" s="30">
        <v>0</v>
      </c>
      <c r="P4" s="30">
        <v>215</v>
      </c>
    </row>
    <row r="5" spans="1:16" ht="45" x14ac:dyDescent="0.25">
      <c r="A5" s="46" t="s">
        <v>646</v>
      </c>
      <c r="B5" s="46" t="s">
        <v>647</v>
      </c>
      <c r="C5" s="14">
        <v>1</v>
      </c>
      <c r="D5" s="14">
        <v>0</v>
      </c>
      <c r="E5" s="29">
        <v>0</v>
      </c>
      <c r="F5" s="14">
        <v>4</v>
      </c>
      <c r="G5" s="14">
        <v>4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4</v>
      </c>
    </row>
    <row r="6" spans="1:16" ht="33.75" x14ac:dyDescent="0.25">
      <c r="A6" s="46" t="s">
        <v>648</v>
      </c>
      <c r="B6" s="46" t="s">
        <v>649</v>
      </c>
      <c r="C6" s="14">
        <v>46</v>
      </c>
      <c r="D6" s="14">
        <v>43</v>
      </c>
      <c r="E6" s="29">
        <v>0</v>
      </c>
      <c r="F6" s="14">
        <v>100</v>
      </c>
      <c r="G6" s="14">
        <v>94</v>
      </c>
      <c r="H6" s="14">
        <v>18</v>
      </c>
      <c r="I6" s="14">
        <v>14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108</v>
      </c>
    </row>
    <row r="7" spans="1:16" ht="22.5" x14ac:dyDescent="0.25">
      <c r="A7" s="46" t="s">
        <v>650</v>
      </c>
      <c r="B7" s="46" t="s">
        <v>651</v>
      </c>
      <c r="C7" s="14">
        <v>6</v>
      </c>
      <c r="D7" s="14">
        <v>7</v>
      </c>
      <c r="E7" s="29">
        <v>-1</v>
      </c>
      <c r="F7" s="14">
        <v>5</v>
      </c>
      <c r="G7" s="14">
        <v>6</v>
      </c>
      <c r="H7" s="14">
        <v>2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8</v>
      </c>
    </row>
    <row r="8" spans="1:16" ht="33.75" x14ac:dyDescent="0.25">
      <c r="A8" s="46" t="s">
        <v>652</v>
      </c>
      <c r="B8" s="46" t="s">
        <v>653</v>
      </c>
      <c r="C8" s="14">
        <v>0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6" t="s">
        <v>654</v>
      </c>
      <c r="B9" s="46" t="s">
        <v>655</v>
      </c>
      <c r="C9" s="14">
        <v>9</v>
      </c>
      <c r="D9" s="14">
        <v>5</v>
      </c>
      <c r="E9" s="29">
        <v>0</v>
      </c>
      <c r="F9" s="14">
        <v>17</v>
      </c>
      <c r="G9" s="14">
        <v>13</v>
      </c>
      <c r="H9" s="14">
        <v>3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15</v>
      </c>
    </row>
    <row r="10" spans="1:16" ht="22.5" x14ac:dyDescent="0.25">
      <c r="A10" s="46" t="s">
        <v>656</v>
      </c>
      <c r="B10" s="46" t="s">
        <v>657</v>
      </c>
      <c r="C10" s="14">
        <v>43</v>
      </c>
      <c r="D10" s="14">
        <v>31</v>
      </c>
      <c r="E10" s="29">
        <v>0</v>
      </c>
      <c r="F10" s="14">
        <v>89</v>
      </c>
      <c r="G10" s="14">
        <v>70</v>
      </c>
      <c r="H10" s="14">
        <v>10</v>
      </c>
      <c r="I10" s="14">
        <v>7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3">
        <v>80</v>
      </c>
    </row>
    <row r="11" spans="1:16" ht="33.75" x14ac:dyDescent="0.25">
      <c r="A11" s="46" t="s">
        <v>658</v>
      </c>
      <c r="B11" s="46" t="s">
        <v>659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F4CAFC-4E91-4038-A4CA-5140867144F8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96473a00-8e64-496a-bc71-826a530469eb"/>
    <ds:schemaRef ds:uri="http://schemas.openxmlformats.org/package/2006/metadata/core-properties"/>
    <ds:schemaRef ds:uri="ec9fe809-b99d-4e41-a094-de16cee6343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174B7D-2FCD-4121-8564-AD02DEC0B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94D330-FD76-4DDC-BF4C-067F9DCC0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Sheet16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2024-05-20T10:36:49Z</dcterms:created>
  <dcterms:modified xsi:type="dcterms:W3CDTF">2024-05-30T09:13:09Z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