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drawings/drawing19.xml" ContentType="application/vnd.openxmlformats-officedocument.drawingml.chartshapes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1.xml" ContentType="application/vnd.openxmlformats-officedocument.drawing+xml"/>
  <Override PartName="/xl/charts/chart44.xml" ContentType="application/vnd.openxmlformats-officedocument.drawingml.chart+xml"/>
  <Override PartName="/xl/drawings/drawing22.xml" ContentType="application/vnd.openxmlformats-officedocument.drawingml.chartshapes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39" documentId="13_ncr:1_{E12016C5-AC94-4804-B26E-35772D1D286C}" xr6:coauthVersionLast="47" xr6:coauthVersionMax="47" xr10:uidLastSave="{BC2B96CB-C3DA-4AA7-80CE-3313846FE7D1}"/>
  <workbookProtection workbookAlgorithmName="SHA-512" workbookHashValue="2/Sc5kXjpRqPAlB62DKwCKSzsa6mO0wdUDhcE43ZSURRpvroO+ZzCcY6Wk4JiRdkXvdTbTHnYZb9lWHl4sylgg==" workbookSaltValue="PJ6bf0Ymu9xpBzR9qtG0+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L43" i="18" s="1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K43" i="18" s="1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J43" i="18"/>
  <c r="I43" i="18"/>
  <c r="H43" i="18"/>
  <c r="G43" i="18"/>
  <c r="F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D51F5DF-462B-4695-9E59-EF8D9323BC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1B6A0CF-06C9-4298-86F5-C8848C81D4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5A987BC-B069-4436-A4C5-946833DF22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3C31BD5-65DD-48FE-AE3A-31DFEA8952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5BBE628-9901-419D-B277-34A7237692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3CB71F8-7734-4F9A-B820-6B9EA710A4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627DD31-B3E5-4ABA-844D-DF94FCBDBB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430D832-3381-40EE-B59D-9A351BA915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8F926D3-FDDE-452E-AA55-84F6E21385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3F55937-811C-4EC7-B251-463C26F7D0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C7CB869-A786-444A-82AC-1594D80CCE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77234DF-819E-4A88-BDBC-AAB91AA1CA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D1A3475-C2D7-4E24-8EC6-A97D2236DD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52759DC-ABCC-4EF7-A2B6-0EF0F58D64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1AFD37E-D475-47B8-9AEA-07782881AB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B151BEF-1158-477D-85F2-DCB9496D70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6883B8D-B928-4FE2-ADF6-ADC9156A21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7DDC71C-3A9C-4209-A7BB-27631A70B8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91C02FB-5325-402A-883E-08609C117E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4BD9181-8E62-4460-89EB-F784732AB5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58FAFC9-EBF7-4813-A343-5E259DB736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AB562F7-737B-4DFE-9444-8BC19488C7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CC9ED26-FE7B-4E67-809C-61B8F0B9AA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4191AF6-9654-49D8-853C-FB0B46301A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FC42FB3-67B0-4CA9-A34E-A14038275A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CEA7AFF-2F8F-447C-9D7F-5CCE473B99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EE641F9-17B0-4602-A6C2-06B319BD96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147B304-AACC-4653-81B3-92C632237F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B286E32-F178-4016-B68B-B4DA9E34D9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C95D5D8-87D4-45B6-AE47-9B278FE903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7764FB8-4FAB-49EF-B8A0-3C0BFBEEA6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A980796-F174-49D7-A8A1-750E354F73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<sst xmlns="http://schemas.openxmlformats.org/spreadsheetml/2006/main" count="2506" uniqueCount="1527">
  <si>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</si>
  <si>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</si>
  <si>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</si>
  <si>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</si>
  <si>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</si>
  <si>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</si>
  <si>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</si>
  <si>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Segovia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</si>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</sst>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05F6808C-CBA3-4360-94AB-5AE69979A64F}"/>
    <cellStyle name="Normal" xfId="0" builtinId="0"/>
    <cellStyle name="Normal 2" xfId="1" xr:uid="{9BC8FC20-CECD-4A4B-9728-FB7A750EB01E}"/>
    <cellStyle name="Normal 3" xfId="3" xr:uid="{75D8DFE7-E364-4B2F-AEAC-41D84A3C6D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CD-496B-8626-DFF1DAC3D2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CD-496B-8626-DFF1DAC3D2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819</c:v>
                </c:pt>
                <c:pt idx="1">
                  <c:v>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D-496B-8626-DFF1DAC3D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A3-47FC-A8DC-D4748C42A0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A3-47FC-A8DC-D4748C42A03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A3-47FC-A8DC-D4748C42A03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</c:v>
                </c:pt>
                <c:pt idx="1">
                  <c:v>126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A3-47FC-A8DC-D4748C42A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E2-47E9-8228-063087051B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E2-47E9-8228-063087051B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E2-47E9-8228-06308705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05-46B9-8C82-98130F621E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05-46B9-8C82-98130F621E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716</c:v>
                </c:pt>
                <c:pt idx="1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05-46B9-8C82-98130F62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166</c:v>
              </c:pt>
              <c:pt idx="1">
                <c:v>558</c:v>
              </c:pt>
              <c:pt idx="2">
                <c:v>8</c:v>
              </c:pt>
              <c:pt idx="3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1163-40D0-962F-BC3C891AF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288</c:v>
              </c:pt>
              <c:pt idx="1">
                <c:v>324</c:v>
              </c:pt>
              <c:pt idx="2">
                <c:v>9</c:v>
              </c:pt>
              <c:pt idx="3">
                <c:v>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4A-4E74-9424-31FFC23E4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6E8E-4D37-A809-050F812B0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20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ED7-48E6-9182-CFC4AD36B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324</c:v>
              </c:pt>
              <c:pt idx="1">
                <c:v>5</c:v>
              </c:pt>
              <c:pt idx="2">
                <c:v>99</c:v>
              </c:pt>
              <c:pt idx="3">
                <c:v>14</c:v>
              </c:pt>
              <c:pt idx="4">
                <c:v>16</c:v>
              </c:pt>
              <c:pt idx="5">
                <c:v>5</c:v>
              </c:pt>
              <c:pt idx="6">
                <c:v>1</c:v>
              </c:pt>
              <c:pt idx="7">
                <c:v>2</c:v>
              </c:pt>
              <c:pt idx="8">
                <c:v>34</c:v>
              </c:pt>
              <c:pt idx="9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C63A-40B1-B24B-B802C5651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029344141126798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Curatela</c:v>
                </c:pt>
                <c:pt idx="3">
                  <c:v>Defensor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</c:v>
              </c:pt>
              <c:pt idx="1">
                <c:v>33</c:v>
              </c:pt>
              <c:pt idx="2">
                <c:v>20</c:v>
              </c:pt>
              <c:pt idx="3">
                <c:v>15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3823-45E9-8411-9298D11EE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2169</c:v>
              </c:pt>
              <c:pt idx="1">
                <c:v>431</c:v>
              </c:pt>
              <c:pt idx="2">
                <c:v>175</c:v>
              </c:pt>
              <c:pt idx="3">
                <c:v>788</c:v>
              </c:pt>
              <c:pt idx="4">
                <c:v>135</c:v>
              </c:pt>
              <c:pt idx="5">
                <c:v>364</c:v>
              </c:pt>
              <c:pt idx="6">
                <c:v>818</c:v>
              </c:pt>
              <c:pt idx="7">
                <c:v>389</c:v>
              </c:pt>
            </c:numLit>
          </c:val>
          <c:extLst>
            <c:ext xmlns:c16="http://schemas.microsoft.com/office/drawing/2014/chart" uri="{C3380CC4-5D6E-409C-BE32-E72D297353CC}">
              <c16:uniqueId val="{00000000-A5E3-474D-BE88-ACCB6DDBF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42-4654-9EE5-71567068A3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42-4654-9EE5-71567068A3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42-4654-9EE5-71567068A3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</c:v>
                </c:pt>
                <c:pt idx="1">
                  <c:v>34</c:v>
                </c:pt>
                <c:pt idx="2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2-4654-9EE5-71567068A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185</c:v>
              </c:pt>
              <c:pt idx="1">
                <c:v>244</c:v>
              </c:pt>
              <c:pt idx="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4652-4AF6-892A-F25C6162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</c:v>
              </c:pt>
              <c:pt idx="1">
                <c:v>31</c:v>
              </c:pt>
              <c:pt idx="2">
                <c:v>25</c:v>
              </c:pt>
              <c:pt idx="3">
                <c:v>24</c:v>
              </c:pt>
              <c:pt idx="4">
                <c:v>205</c:v>
              </c:pt>
              <c:pt idx="5">
                <c:v>19</c:v>
              </c:pt>
              <c:pt idx="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BEE-4A41-9F83-FD93D1A2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</c:v>
              </c:pt>
              <c:pt idx="1">
                <c:v>105</c:v>
              </c:pt>
              <c:pt idx="2">
                <c:v>181</c:v>
              </c:pt>
              <c:pt idx="3">
                <c:v>66</c:v>
              </c:pt>
              <c:pt idx="4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0-8BE1-4198-9A07-E42908F3C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73</c:v>
              </c:pt>
              <c:pt idx="1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0-3C94-4748-96A6-29F63413D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504-447D-8CB5-22313B3A9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Libertad sexual</c:v>
                </c:pt>
                <c:pt idx="1">
                  <c:v>Orden público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3B-4127-BB80-E8F742A02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Violencia doméstica / género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C5-4A15-ABC6-8683D7307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9E7-4BD6-983B-EBC2D560E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C6B6-47C2-9FB1-6C30FCFBB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44C-4505-82AE-F37B08DAF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80-4461-A103-E31EC01AEA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80-4461-A103-E31EC01AEA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240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80-4461-A103-E31EC01A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Aux!$O$2:$O$4</c:f>
              <c:strCache>
                <c:ptCount val="3"/>
                <c:pt idx="0">
                  <c:v>Vida / integridad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63</c:v>
              </c:pt>
              <c:pt idx="1">
                <c:v>245</c:v>
              </c:pt>
              <c:pt idx="2">
                <c:v>238</c:v>
              </c:pt>
            </c:numLit>
          </c:val>
          <c:extLst>
            <c:ext xmlns:c16="http://schemas.microsoft.com/office/drawing/2014/chart" uri="{C3380CC4-5D6E-409C-BE32-E72D297353CC}">
              <c16:uniqueId val="{00000000-22DA-4F5E-8D4B-4DF5755D4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60-49E1-AED0-EC0AB6631D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60-49E1-AED0-EC0AB6631D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60-49E1-AED0-EC0AB6631D4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60-49E1-AED0-EC0AB6631D4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0-49E1-AED0-EC0AB6631D4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60-49E1-AED0-EC0AB6631D4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0-49E1-AED0-EC0AB6631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0-49E1-AED0-EC0AB663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CE-4894-94E1-8141400178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CE-4894-94E1-8141400178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CE-4894-94E1-8141400178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1CE-4894-94E1-8141400178D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1CE-4894-94E1-8141400178D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CE-4894-94E1-8141400178D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CE-4894-94E1-8141400178D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CE-4894-94E1-8141400178D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CE-4894-94E1-8141400178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CE-4894-94E1-814140017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otras causas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369</c:v>
              </c:pt>
              <c:pt idx="1">
                <c:v>9</c:v>
              </c:pt>
              <c:pt idx="2">
                <c:v>179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296-46FF-B58F-BAB0AF57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134</c:v>
              </c:pt>
              <c:pt idx="1">
                <c:v>7</c:v>
              </c:pt>
              <c:pt idx="2">
                <c:v>52</c:v>
              </c:pt>
              <c:pt idx="3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2B48-4B9E-A346-28151F6AF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14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6815-43DB-9BE5-F909C2136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Convivencia Familiar Educativa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15</c:v>
              </c:pt>
              <c:pt idx="2">
                <c:v>27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EA-4DCE-A9FE-67F1BAFF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24</c:v>
              </c:pt>
              <c:pt idx="1">
                <c:v>7</c:v>
              </c:pt>
              <c:pt idx="2">
                <c:v>13</c:v>
              </c:pt>
              <c:pt idx="3">
                <c:v>1</c:v>
              </c:pt>
              <c:pt idx="4">
                <c:v>14</c:v>
              </c:pt>
              <c:pt idx="5">
                <c:v>13</c:v>
              </c:pt>
              <c:pt idx="6">
                <c:v>2</c:v>
              </c:pt>
              <c:pt idx="7">
                <c:v>4</c:v>
              </c:pt>
              <c:pt idx="8">
                <c:v>8</c:v>
              </c:pt>
              <c:pt idx="9">
                <c:v>1</c:v>
              </c:pt>
              <c:pt idx="1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3ED4-44A6-A9F6-BB742D8E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6</c:v>
              </c:pt>
              <c:pt idx="2">
                <c:v>87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40-4D27-A6C2-7A3B38750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A4-4BF6-A890-5E30A9D514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A4-4BF6-A890-5E30A9D514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4-4BF6-A890-5E30A9D5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12-4128-A445-323ED81879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12-4128-A445-323ED81879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134</c:v>
                </c:pt>
                <c:pt idx="1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12-4128-A445-323ED8187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5C-445A-981E-791FE9B77A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5C-445A-981E-791FE9B77A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5C-445A-981E-791FE9B77A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35C-445A-981E-791FE9B77A6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5C-445A-981E-791FE9B77A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5C-445A-981E-791FE9B77A6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5C-445A-981E-791FE9B77A6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350920598765554"/>
          <c:y val="0.70824254279535803"/>
          <c:w val="0.69968124308650947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E3-4D19-86A1-692543D8F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A68-4B05-A353-FC60C888B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Aux!$R$2:$R$6</c:f>
              <c:strCache>
                <c:ptCount val="5"/>
                <c:pt idx="0">
                  <c:v>Pareja de Hecho</c:v>
                </c:pt>
                <c:pt idx="1">
                  <c:v>Hijos</c:v>
                </c:pt>
                <c:pt idx="2">
                  <c:v>Progenitores</c:v>
                </c:pt>
                <c:pt idx="3">
                  <c:v>Nietos y otros descendientes</c:v>
                </c:pt>
                <c:pt idx="4">
                  <c:v>Otros parientes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11</c:v>
              </c:pt>
              <c:pt idx="2">
                <c:v>4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76-41D2-89E0-38F4C8E81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32-46CB-B3D9-52B805D7A1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2-46CB-B3D9-52B805D7A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11</c:v>
                </c:pt>
                <c:pt idx="1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32-46CB-B3D9-52B805D7A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27-4BAC-A62E-3B6254B015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27-4BAC-A62E-3B6254B015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27-4BAC-A62E-3B6254B015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27-4BAC-A62E-3B6254B015D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27-4BAC-A62E-3B6254B01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33</c:v>
                </c:pt>
                <c:pt idx="1">
                  <c:v>71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27-4BAC-A62E-3B6254B01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195</c:v>
              </c:pt>
              <c:pt idx="1">
                <c:v>120</c:v>
              </c:pt>
              <c:pt idx="2">
                <c:v>3</c:v>
              </c:pt>
              <c:pt idx="3">
                <c:v>2</c:v>
              </c:pt>
              <c:pt idx="4">
                <c:v>4</c:v>
              </c:pt>
              <c:pt idx="5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1925-4828-990B-7DF3901C6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100</c:v>
              </c:pt>
              <c:pt idx="1">
                <c:v>32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25C7-455D-BECA-AA6E2EAB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37-41E7-B1FD-55F5ABD623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37-41E7-B1FD-55F5ABD623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104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7-41E7-B1FD-55F5ABD62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543D-4C5E-8EB4-2A68D6612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2F37-49C5-A983-11AB3A836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CF-4E21-A66C-2DF399574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B8C-49F5-A79A-6D02AEE4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52</c:v>
              </c:pt>
              <c:pt idx="2">
                <c:v>28</c:v>
              </c:pt>
              <c:pt idx="3">
                <c:v>3</c:v>
              </c:pt>
              <c:pt idx="4">
                <c:v>48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5BE-4E59-A0B1-2B30F0C4E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112</c:v>
              </c:pt>
              <c:pt idx="2">
                <c:v>2</c:v>
              </c:pt>
              <c:pt idx="3">
                <c:v>2</c:v>
              </c:pt>
              <c:pt idx="4">
                <c:v>124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735-4CB9-AE92-DA7AB28C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91</c:v>
              </c:pt>
              <c:pt idx="2">
                <c:v>2</c:v>
              </c:pt>
              <c:pt idx="3">
                <c:v>3</c:v>
              </c:pt>
              <c:pt idx="4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D362-4847-B61F-7C2F11E75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1</c:v>
              </c:pt>
              <c:pt idx="2">
                <c:v>1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8A8A-44F1-8B0B-0EBAB5487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1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7482-4B78-B492-95706BF65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114</c:v>
              </c:pt>
              <c:pt idx="2">
                <c:v>3</c:v>
              </c:pt>
              <c:pt idx="3">
                <c:v>6</c:v>
              </c:pt>
              <c:pt idx="4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50E1-444D-8A3C-7ECE62DC4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B6-44FE-8E30-9AE0DC2123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B6-44FE-8E30-9AE0DC2123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6-44FE-8E30-9AE0DC21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C35-4FAF-A02F-59D05B8F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4AAE-4D62-9D31-0EEFEA2B7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14F-4D80-BBFC-71BDA637E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Medio ambiente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8B0-47D0-BE71-D81E96E0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F0-4184-9014-B63950C6CF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F0-4184-9014-B63950C6CF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0-4184-9014-B63950C6C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52-42E0-A01E-4ED8DA37AD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52-42E0-A01E-4ED8DA37AD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52-42E0-A01E-4ED8DA37AD8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52-42E0-A01E-4ED8DA37AD8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52-42E0-A01E-4ED8DA37AD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52-42E0-A01E-4ED8DA37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2C-4F87-8F1C-DC07323E63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2C-4F87-8F1C-DC07323E63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86</c:v>
                </c:pt>
                <c:pt idx="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C-4F87-8F1C-DC07323E6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FDF3CC9-8EF0-41BE-B55F-1D5EF6C59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03A646C-0C86-401E-92ED-FAC0E8BA3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3BAC14F-1955-4527-AFF9-682F0B89A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3318B41-9161-46F3-9D5A-3EC98B8C3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3C561A3-39A9-4C31-9DEB-9D976E333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8E163AD-6DD2-4257-BE9A-EA3F90D9B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FA46826-D131-4D5F-9505-24B65E290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DC6D6BF-6A21-48E1-AFCC-609EF79EF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080BCDC-651D-452F-BA34-7A5381904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0BACF19-0CDD-41B9-88D0-95382C13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259DE8C-4AE1-4E6E-AB23-0671DC2C6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67D5AA0-5636-40BD-9635-152D775C3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65C5828-92E6-F12E-AD50-BD9FC294B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401320</xdr:colOff>
      <xdr:row>6</xdr:row>
      <xdr:rowOff>200025</xdr:rowOff>
    </xdr:from>
    <xdr:to>
      <xdr:col>22</xdr:col>
      <xdr:colOff>60960</xdr:colOff>
      <xdr:row>18</xdr:row>
      <xdr:rowOff>45720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AD0353E-1C95-2963-3E02-69132D689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466090</xdr:colOff>
      <xdr:row>7</xdr:row>
      <xdr:rowOff>156210</xdr:rowOff>
    </xdr:from>
    <xdr:to>
      <xdr:col>55</xdr:col>
      <xdr:colOff>33655</xdr:colOff>
      <xdr:row>17</xdr:row>
      <xdr:rowOff>60960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C73CF40-F86D-3CB3-077C-865AC4D55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440055</xdr:colOff>
      <xdr:row>6</xdr:row>
      <xdr:rowOff>245110</xdr:rowOff>
    </xdr:from>
    <xdr:to>
      <xdr:col>60</xdr:col>
      <xdr:colOff>335280</xdr:colOff>
      <xdr:row>16</xdr:row>
      <xdr:rowOff>46990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4CAA5C9-DB00-02D5-3121-55FE9AED6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EF0FB31-1BFB-CB80-B43F-01B5E2575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A00D2D6-BB93-482D-89E2-D44A1E00E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784A9E8-9E0C-68B7-8B05-C1D1CB550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A9D0EE0-0B9C-6C0B-60FB-A244D64C2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9313691-FCA5-85DA-EE7E-28ABD1425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F5C6AFC-6F04-DE4E-976F-EDF2F6D29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3EE88EE5-3EE3-1EE3-0BA5-E2D92AC61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9B0081A-637B-DE76-A144-D8EB7B5CB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E02E63D-D60A-4AE8-E4FD-12069B0D0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8CD5F74-5FB5-8645-7223-B1C766795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EE89884-C95A-59BA-15A8-0E273463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78E9C9E-31A5-64F1-D1E1-87BE93098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5B63580-D682-380E-7773-36EF43512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DA28F6C-451F-3CD9-0108-2063088D2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B47F4E-4732-4535-A28E-C56DDDC47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BC41A4-B209-4603-8EAB-B7BC125C0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22750D6-44E6-BE95-427E-37611F37A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E578FCF-9962-C1D3-68E1-1AD23E197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176530</xdr:colOff>
      <xdr:row>9</xdr:row>
      <xdr:rowOff>57785</xdr:rowOff>
    </xdr:from>
    <xdr:to>
      <xdr:col>13</xdr:col>
      <xdr:colOff>1373505</xdr:colOff>
      <xdr:row>23</xdr:row>
      <xdr:rowOff>102235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93F276E-1AA4-3006-720A-D743E05F3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0D381AC-2C22-6786-F433-DEB0578C5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01FA5EE3-FE49-4808-2D88-3C3716979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1124D43A-BA1B-62DC-ACDA-6033F0934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C7B746F-FFD9-4BB6-A0B1-D8D95966F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F899A6A-7E83-482D-A682-B30A1CAFF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880376E-5624-541A-13A9-585986B3F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83BD53F-022F-8E0F-E392-FE5D59F7F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8687ABA-5743-59E7-EFFE-9BDACC09D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2BAB6EF-A576-4E57-80AF-6E73553E7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AFB1520-DB67-46EF-8B9D-FC609A2CA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DF15277-4C15-27F8-0D9B-532EE7290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F2E4D87-389A-8B4A-B707-72F499725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36CEC94-EDA7-4555-91A6-B1D865290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A2B2F0-60D2-4360-8F59-2D4FA34AD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A4DEC3C-5C99-5AA9-C1FB-0BFF72A1D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B34A9FB-3516-5122-5C11-1017DF273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EB1DDF24-81BF-44F9-BB1D-3F00C7E18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5FBF10E5-4200-6731-1734-56363F308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C49AB52-9AC3-D104-5686-91BA7E29B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ABD9338-51CF-67EB-A9A4-C15344F53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5C953BD-9B7A-750C-0170-5B7167830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3B0CBC5-0293-3B6E-872C-232F09AF4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FDA2B93-9F0B-FCF7-C377-7C42C8578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FB77B328-D84E-DDA1-449C-9524600AF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0BBC735-456E-6A7B-B909-D42333351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2CB0673-BBFD-1C7F-29A2-9123F1DAD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FDD7E58-492A-F941-881A-33F1E80B2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4FEB61A-E3C7-9F62-4329-1D89BED94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>
      <selection activeCell="C5" sqref="C5"/>
    </sheetView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1" t="s">
        <v>1</v>
      </c>
      <c r="B3" s="171"/>
      <c r="C3" s="171"/>
      <c r="D3" s="171"/>
      <c r="E3" s="171"/>
      <c r="F3" s="171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TUkkSg0x1NNkN9MI767RSxzweVCXMgHiGHnl/L4Jfv20aPgJpbDVmuyritmxzzgvDCM8HBcbWVLjJNtG4nignA==" saltValue="XjbSvL7YfBdGmPQwO+O2C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7"/>
      <c r="C5" s="14">
        <v>3</v>
      </c>
      <c r="D5" s="14">
        <v>0</v>
      </c>
      <c r="E5" s="23">
        <v>2</v>
      </c>
    </row>
    <row r="6" spans="1:5" x14ac:dyDescent="0.3">
      <c r="A6" s="21" t="s">
        <v>1185</v>
      </c>
      <c r="B6" s="17"/>
      <c r="C6" s="14">
        <v>1</v>
      </c>
      <c r="D6" s="14">
        <v>0</v>
      </c>
      <c r="E6" s="23">
        <v>0</v>
      </c>
    </row>
    <row r="7" spans="1:5" x14ac:dyDescent="0.3">
      <c r="A7" s="21" t="s">
        <v>1186</v>
      </c>
      <c r="B7" s="17"/>
      <c r="C7" s="14">
        <v>0</v>
      </c>
      <c r="D7" s="14">
        <v>0</v>
      </c>
      <c r="E7" s="23">
        <v>0</v>
      </c>
    </row>
    <row r="8" spans="1:5" x14ac:dyDescent="0.3">
      <c r="A8" s="21" t="s">
        <v>1187</v>
      </c>
      <c r="B8" s="17"/>
      <c r="C8" s="14">
        <v>2</v>
      </c>
      <c r="D8" s="14">
        <v>0</v>
      </c>
      <c r="E8" s="23">
        <v>1</v>
      </c>
    </row>
    <row r="9" spans="1:5" x14ac:dyDescent="0.3">
      <c r="A9" s="21" t="s">
        <v>615</v>
      </c>
      <c r="B9" s="17"/>
      <c r="C9" s="14">
        <v>0</v>
      </c>
      <c r="D9" s="14">
        <v>0</v>
      </c>
      <c r="E9" s="23">
        <v>0</v>
      </c>
    </row>
    <row r="10" spans="1:5" x14ac:dyDescent="0.3">
      <c r="A10" s="21" t="s">
        <v>1188</v>
      </c>
      <c r="B10" s="17"/>
      <c r="C10" s="14">
        <v>0</v>
      </c>
      <c r="D10" s="14">
        <v>0</v>
      </c>
      <c r="E10" s="23">
        <v>0</v>
      </c>
    </row>
    <row r="11" spans="1:5" x14ac:dyDescent="0.3">
      <c r="A11" s="195" t="s">
        <v>956</v>
      </c>
      <c r="B11" s="196"/>
      <c r="C11" s="30">
        <v>6</v>
      </c>
      <c r="D11" s="30">
        <v>0</v>
      </c>
      <c r="E11" s="30">
        <v>3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7"/>
      <c r="C14" s="23">
        <v>0</v>
      </c>
    </row>
    <row r="15" spans="1:5" x14ac:dyDescent="0.3">
      <c r="A15" s="21" t="s">
        <v>1191</v>
      </c>
      <c r="B15" s="17"/>
      <c r="C15" s="23">
        <v>0</v>
      </c>
    </row>
    <row r="16" spans="1:5" x14ac:dyDescent="0.3">
      <c r="A16" s="21" t="s">
        <v>1192</v>
      </c>
      <c r="B16" s="17"/>
      <c r="C16" s="23">
        <v>0</v>
      </c>
    </row>
    <row r="17" spans="1:3" x14ac:dyDescent="0.3">
      <c r="A17" s="195" t="s">
        <v>956</v>
      </c>
      <c r="B17" s="196"/>
      <c r="C17" s="30">
        <v>0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7"/>
      <c r="C21" s="23">
        <v>3</v>
      </c>
    </row>
    <row r="22" spans="1:3" x14ac:dyDescent="0.3">
      <c r="A22" s="21" t="s">
        <v>1185</v>
      </c>
      <c r="B22" s="17"/>
      <c r="C22" s="23">
        <v>3</v>
      </c>
    </row>
    <row r="23" spans="1:3" x14ac:dyDescent="0.3">
      <c r="A23" s="21" t="s">
        <v>1186</v>
      </c>
      <c r="B23" s="17"/>
      <c r="C23" s="23">
        <v>0</v>
      </c>
    </row>
    <row r="24" spans="1:3" x14ac:dyDescent="0.3">
      <c r="A24" s="21" t="s">
        <v>1187</v>
      </c>
      <c r="B24" s="17"/>
      <c r="C24" s="23">
        <v>3</v>
      </c>
    </row>
    <row r="25" spans="1:3" x14ac:dyDescent="0.3">
      <c r="A25" s="21" t="s">
        <v>615</v>
      </c>
      <c r="B25" s="17"/>
      <c r="C25" s="23">
        <v>4</v>
      </c>
    </row>
    <row r="26" spans="1:3" x14ac:dyDescent="0.3">
      <c r="A26" s="21" t="s">
        <v>1188</v>
      </c>
      <c r="B26" s="17"/>
      <c r="C26" s="23">
        <v>17</v>
      </c>
    </row>
    <row r="27" spans="1:3" x14ac:dyDescent="0.3">
      <c r="A27" s="195" t="s">
        <v>956</v>
      </c>
      <c r="B27" s="196"/>
      <c r="C27" s="30">
        <v>30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7"/>
      <c r="C31" s="23">
        <v>0</v>
      </c>
    </row>
    <row r="32" spans="1:3" x14ac:dyDescent="0.3">
      <c r="A32" s="21" t="s">
        <v>1029</v>
      </c>
      <c r="B32" s="17"/>
      <c r="C32" s="23">
        <v>0</v>
      </c>
    </row>
    <row r="33" spans="1:3" x14ac:dyDescent="0.3">
      <c r="A33" s="21" t="s">
        <v>1194</v>
      </c>
      <c r="B33" s="17"/>
      <c r="C33" s="23">
        <v>24</v>
      </c>
    </row>
    <row r="34" spans="1:3" x14ac:dyDescent="0.3">
      <c r="A34" s="21" t="s">
        <v>1127</v>
      </c>
      <c r="B34" s="17"/>
      <c r="C34" s="23">
        <v>1</v>
      </c>
    </row>
    <row r="35" spans="1:3" x14ac:dyDescent="0.3">
      <c r="A35" s="21" t="s">
        <v>1195</v>
      </c>
      <c r="B35" s="17"/>
      <c r="C35" s="23">
        <v>4</v>
      </c>
    </row>
    <row r="36" spans="1:3" x14ac:dyDescent="0.3">
      <c r="A36" s="21" t="s">
        <v>1031</v>
      </c>
      <c r="B36" s="17"/>
      <c r="C36" s="23">
        <v>0</v>
      </c>
    </row>
    <row r="37" spans="1:3" x14ac:dyDescent="0.3">
      <c r="A37" s="21" t="s">
        <v>1032</v>
      </c>
      <c r="B37" s="17"/>
      <c r="C37" s="23">
        <v>0</v>
      </c>
    </row>
    <row r="38" spans="1:3" x14ac:dyDescent="0.3">
      <c r="A38" s="21" t="s">
        <v>1090</v>
      </c>
      <c r="B38" s="17"/>
      <c r="C38" s="23">
        <v>0</v>
      </c>
    </row>
    <row r="39" spans="1:3" x14ac:dyDescent="0.3">
      <c r="A39" s="21" t="s">
        <v>1091</v>
      </c>
      <c r="B39" s="17"/>
      <c r="C39" s="23">
        <v>0</v>
      </c>
    </row>
    <row r="40" spans="1:3" x14ac:dyDescent="0.3">
      <c r="A40" s="195" t="s">
        <v>956</v>
      </c>
      <c r="B40" s="196"/>
      <c r="C40" s="30">
        <v>29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7"/>
      <c r="C44" s="23">
        <v>1</v>
      </c>
    </row>
    <row r="45" spans="1:3" x14ac:dyDescent="0.3">
      <c r="A45" s="21" t="s">
        <v>1185</v>
      </c>
      <c r="B45" s="17"/>
      <c r="C45" s="23">
        <v>3</v>
      </c>
    </row>
    <row r="46" spans="1:3" x14ac:dyDescent="0.3">
      <c r="A46" s="21" t="s">
        <v>1186</v>
      </c>
      <c r="B46" s="17"/>
      <c r="C46" s="23">
        <v>0</v>
      </c>
    </row>
    <row r="47" spans="1:3" x14ac:dyDescent="0.3">
      <c r="A47" s="21" t="s">
        <v>1187</v>
      </c>
      <c r="B47" s="17"/>
      <c r="C47" s="23">
        <v>1</v>
      </c>
    </row>
    <row r="48" spans="1:3" x14ac:dyDescent="0.3">
      <c r="A48" s="21" t="s">
        <v>615</v>
      </c>
      <c r="B48" s="17"/>
      <c r="C48" s="23">
        <v>0</v>
      </c>
    </row>
    <row r="49" spans="1:3" x14ac:dyDescent="0.3">
      <c r="A49" s="21" t="s">
        <v>1188</v>
      </c>
      <c r="B49" s="17"/>
      <c r="C49" s="23">
        <v>0</v>
      </c>
    </row>
    <row r="50" spans="1:3" x14ac:dyDescent="0.3">
      <c r="A50" s="195" t="s">
        <v>956</v>
      </c>
      <c r="B50" s="196"/>
      <c r="C50" s="30">
        <v>5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8" t="s">
        <v>1184</v>
      </c>
      <c r="B53" s="13" t="s">
        <v>81</v>
      </c>
      <c r="C53" s="23">
        <v>0</v>
      </c>
    </row>
    <row r="54" spans="1:3" x14ac:dyDescent="0.3">
      <c r="A54" s="180"/>
      <c r="B54" s="13" t="s">
        <v>82</v>
      </c>
      <c r="C54" s="23">
        <v>1</v>
      </c>
    </row>
    <row r="55" spans="1:3" x14ac:dyDescent="0.3">
      <c r="A55" s="178" t="s">
        <v>1185</v>
      </c>
      <c r="B55" s="13" t="s">
        <v>81</v>
      </c>
      <c r="C55" s="23">
        <v>0</v>
      </c>
    </row>
    <row r="56" spans="1:3" x14ac:dyDescent="0.3">
      <c r="A56" s="180"/>
      <c r="B56" s="13" t="s">
        <v>82</v>
      </c>
      <c r="C56" s="23">
        <v>0</v>
      </c>
    </row>
    <row r="57" spans="1:3" x14ac:dyDescent="0.3">
      <c r="A57" s="178" t="s">
        <v>1186</v>
      </c>
      <c r="B57" s="13" t="s">
        <v>81</v>
      </c>
      <c r="C57" s="23">
        <v>0</v>
      </c>
    </row>
    <row r="58" spans="1:3" x14ac:dyDescent="0.3">
      <c r="A58" s="180"/>
      <c r="B58" s="13" t="s">
        <v>82</v>
      </c>
      <c r="C58" s="23">
        <v>0</v>
      </c>
    </row>
    <row r="59" spans="1:3" x14ac:dyDescent="0.3">
      <c r="A59" s="178" t="s">
        <v>1187</v>
      </c>
      <c r="B59" s="13" t="s">
        <v>81</v>
      </c>
      <c r="C59" s="23">
        <v>0</v>
      </c>
    </row>
    <row r="60" spans="1:3" x14ac:dyDescent="0.3">
      <c r="A60" s="180"/>
      <c r="B60" s="13" t="s">
        <v>82</v>
      </c>
      <c r="C60" s="23">
        <v>0</v>
      </c>
    </row>
    <row r="61" spans="1:3" x14ac:dyDescent="0.3">
      <c r="A61" s="178" t="s">
        <v>615</v>
      </c>
      <c r="B61" s="13" t="s">
        <v>81</v>
      </c>
      <c r="C61" s="23">
        <v>1</v>
      </c>
    </row>
    <row r="62" spans="1:3" x14ac:dyDescent="0.3">
      <c r="A62" s="180"/>
      <c r="B62" s="13" t="s">
        <v>82</v>
      </c>
      <c r="C62" s="23">
        <v>0</v>
      </c>
    </row>
    <row r="63" spans="1:3" x14ac:dyDescent="0.3">
      <c r="A63" s="178" t="s">
        <v>1188</v>
      </c>
      <c r="B63" s="13" t="s">
        <v>81</v>
      </c>
      <c r="C63" s="23">
        <v>1</v>
      </c>
    </row>
    <row r="64" spans="1:3" x14ac:dyDescent="0.3">
      <c r="A64" s="180"/>
      <c r="B64" s="13" t="s">
        <v>82</v>
      </c>
      <c r="C64" s="23">
        <v>0</v>
      </c>
    </row>
    <row r="65" spans="1:3" x14ac:dyDescent="0.3">
      <c r="A65" s="195" t="s">
        <v>956</v>
      </c>
      <c r="B65" s="196"/>
      <c r="C65" s="30">
        <v>3</v>
      </c>
    </row>
    <row r="66" spans="1:3" x14ac:dyDescent="0.3">
      <c r="A66" s="6"/>
    </row>
  </sheetData>
  <sheetProtection algorithmName="SHA-512" hashValue="oxVNYf3C1WE30PQyOYdKCHgjunt9agCb+yoUvkjKmdAxPQ1V5GzRNKgBsRQLwjuckm0zhCMIpntGifuFOgGFrw==" saltValue="5d0iSjvtzOMQ+HVEoI1IQ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7" t="s">
        <v>1202</v>
      </c>
      <c r="B5" s="36" t="s">
        <v>1203</v>
      </c>
      <c r="C5" s="42">
        <v>1</v>
      </c>
      <c r="D5" s="42">
        <v>1</v>
      </c>
      <c r="E5" s="42">
        <v>2</v>
      </c>
      <c r="F5" s="37">
        <v>0</v>
      </c>
    </row>
    <row r="6" spans="1:6" x14ac:dyDescent="0.3">
      <c r="A6" s="189"/>
      <c r="B6" s="36" t="s">
        <v>1204</v>
      </c>
      <c r="C6" s="42">
        <v>0</v>
      </c>
      <c r="D6" s="42">
        <v>1</v>
      </c>
      <c r="E6" s="42">
        <v>2</v>
      </c>
      <c r="F6" s="37">
        <v>0</v>
      </c>
    </row>
    <row r="7" spans="1:6" x14ac:dyDescent="0.3">
      <c r="A7" s="35" t="s">
        <v>1205</v>
      </c>
      <c r="B7" s="36" t="s">
        <v>1206</v>
      </c>
      <c r="C7" s="42">
        <v>0</v>
      </c>
      <c r="D7" s="42">
        <v>0</v>
      </c>
      <c r="E7" s="42">
        <v>0</v>
      </c>
      <c r="F7" s="37">
        <v>0</v>
      </c>
    </row>
    <row r="8" spans="1:6" ht="20.399999999999999" x14ac:dyDescent="0.3">
      <c r="A8" s="187" t="s">
        <v>1207</v>
      </c>
      <c r="B8" s="36" t="s">
        <v>1208</v>
      </c>
      <c r="C8" s="42">
        <v>3</v>
      </c>
      <c r="D8" s="42">
        <v>0</v>
      </c>
      <c r="E8" s="42">
        <v>0</v>
      </c>
      <c r="F8" s="37">
        <v>0</v>
      </c>
    </row>
    <row r="9" spans="1:6" x14ac:dyDescent="0.3">
      <c r="A9" s="188"/>
      <c r="B9" s="36" t="s">
        <v>1209</v>
      </c>
      <c r="C9" s="42">
        <v>1</v>
      </c>
      <c r="D9" s="42">
        <v>1</v>
      </c>
      <c r="E9" s="42">
        <v>0</v>
      </c>
      <c r="F9" s="37">
        <v>0</v>
      </c>
    </row>
    <row r="10" spans="1:6" x14ac:dyDescent="0.3">
      <c r="A10" s="189"/>
      <c r="B10" s="36" t="s">
        <v>1210</v>
      </c>
      <c r="C10" s="42">
        <v>2</v>
      </c>
      <c r="D10" s="42">
        <v>0</v>
      </c>
      <c r="E10" s="42">
        <v>5</v>
      </c>
      <c r="F10" s="37">
        <v>0</v>
      </c>
    </row>
    <row r="11" spans="1:6" ht="20.399999999999999" x14ac:dyDescent="0.3">
      <c r="A11" s="187" t="s">
        <v>1211</v>
      </c>
      <c r="B11" s="36" t="s">
        <v>1212</v>
      </c>
      <c r="C11" s="42">
        <v>1</v>
      </c>
      <c r="D11" s="42">
        <v>0</v>
      </c>
      <c r="E11" s="42">
        <v>0</v>
      </c>
      <c r="F11" s="37">
        <v>0</v>
      </c>
    </row>
    <row r="12" spans="1:6" x14ac:dyDescent="0.3">
      <c r="A12" s="188"/>
      <c r="B12" s="36" t="s">
        <v>1213</v>
      </c>
      <c r="C12" s="42">
        <v>0</v>
      </c>
      <c r="D12" s="42">
        <v>0</v>
      </c>
      <c r="E12" s="42">
        <v>0</v>
      </c>
      <c r="F12" s="37">
        <v>0</v>
      </c>
    </row>
    <row r="13" spans="1:6" ht="20.399999999999999" x14ac:dyDescent="0.3">
      <c r="A13" s="189"/>
      <c r="B13" s="36" t="s">
        <v>1214</v>
      </c>
      <c r="C13" s="42">
        <v>3</v>
      </c>
      <c r="D13" s="42">
        <v>0</v>
      </c>
      <c r="E13" s="42">
        <v>0</v>
      </c>
      <c r="F13" s="37">
        <v>0</v>
      </c>
    </row>
    <row r="14" spans="1:6" ht="20.399999999999999" x14ac:dyDescent="0.3">
      <c r="A14" s="35" t="s">
        <v>1215</v>
      </c>
      <c r="B14" s="36" t="s">
        <v>1216</v>
      </c>
      <c r="C14" s="42">
        <v>0</v>
      </c>
      <c r="D14" s="42">
        <v>0</v>
      </c>
      <c r="E14" s="42">
        <v>1</v>
      </c>
      <c r="F14" s="37">
        <v>1</v>
      </c>
    </row>
    <row r="15" spans="1:6" x14ac:dyDescent="0.3">
      <c r="A15" s="187" t="s">
        <v>1217</v>
      </c>
      <c r="B15" s="36" t="s">
        <v>1218</v>
      </c>
      <c r="C15" s="42">
        <v>168</v>
      </c>
      <c r="D15" s="42">
        <v>6</v>
      </c>
      <c r="E15" s="42">
        <v>13</v>
      </c>
      <c r="F15" s="37">
        <v>0</v>
      </c>
    </row>
    <row r="16" spans="1:6" x14ac:dyDescent="0.3">
      <c r="A16" s="188"/>
      <c r="B16" s="36" t="s">
        <v>1219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3">
      <c r="A17" s="188"/>
      <c r="B17" s="36" t="s">
        <v>1220</v>
      </c>
      <c r="C17" s="42">
        <v>0</v>
      </c>
      <c r="D17" s="42">
        <v>0</v>
      </c>
      <c r="E17" s="42">
        <v>0</v>
      </c>
      <c r="F17" s="37">
        <v>0</v>
      </c>
    </row>
    <row r="18" spans="1:6" x14ac:dyDescent="0.3">
      <c r="A18" s="188"/>
      <c r="B18" s="36" t="s">
        <v>1221</v>
      </c>
      <c r="C18" s="42">
        <v>0</v>
      </c>
      <c r="D18" s="42">
        <v>0</v>
      </c>
      <c r="E18" s="42">
        <v>0</v>
      </c>
      <c r="F18" s="37">
        <v>0</v>
      </c>
    </row>
    <row r="19" spans="1:6" ht="20.399999999999999" x14ac:dyDescent="0.3">
      <c r="A19" s="189"/>
      <c r="B19" s="36" t="s">
        <v>1222</v>
      </c>
      <c r="C19" s="42">
        <v>0</v>
      </c>
      <c r="D19" s="42">
        <v>0</v>
      </c>
      <c r="E19" s="42">
        <v>0</v>
      </c>
      <c r="F19" s="37">
        <v>0</v>
      </c>
    </row>
    <row r="20" spans="1:6" x14ac:dyDescent="0.3">
      <c r="A20" s="35" t="s">
        <v>1223</v>
      </c>
      <c r="B20" s="36" t="s">
        <v>1224</v>
      </c>
      <c r="C20" s="42">
        <v>0</v>
      </c>
      <c r="D20" s="42">
        <v>0</v>
      </c>
      <c r="E20" s="42">
        <v>0</v>
      </c>
      <c r="F20" s="37">
        <v>0</v>
      </c>
    </row>
    <row r="21" spans="1:6" x14ac:dyDescent="0.3">
      <c r="A21" s="35" t="s">
        <v>1225</v>
      </c>
      <c r="B21" s="36" t="s">
        <v>1226</v>
      </c>
      <c r="C21" s="42">
        <v>1</v>
      </c>
      <c r="D21" s="42">
        <v>0</v>
      </c>
      <c r="E21" s="42">
        <v>0</v>
      </c>
      <c r="F21" s="37">
        <v>0</v>
      </c>
    </row>
    <row r="22" spans="1:6" x14ac:dyDescent="0.3">
      <c r="A22" s="185" t="s">
        <v>956</v>
      </c>
      <c r="B22" s="186"/>
      <c r="C22" s="43">
        <v>180</v>
      </c>
      <c r="D22" s="43">
        <v>9</v>
      </c>
      <c r="E22" s="43">
        <v>23</v>
      </c>
      <c r="F22" s="43">
        <v>1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7"/>
      <c r="C25" s="37">
        <v>1</v>
      </c>
    </row>
    <row r="26" spans="1:6" x14ac:dyDescent="0.3">
      <c r="A26" s="40" t="s">
        <v>114</v>
      </c>
      <c r="B26" s="17"/>
      <c r="C26" s="37">
        <v>1</v>
      </c>
    </row>
    <row r="27" spans="1:6" x14ac:dyDescent="0.3">
      <c r="A27" s="40" t="s">
        <v>1060</v>
      </c>
      <c r="B27" s="17"/>
      <c r="C27" s="37">
        <v>0</v>
      </c>
    </row>
    <row r="28" spans="1:6" x14ac:dyDescent="0.3">
      <c r="A28" s="185" t="s">
        <v>956</v>
      </c>
      <c r="B28" s="186"/>
      <c r="C28" s="43">
        <v>2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7"/>
      <c r="C32" s="37">
        <v>0</v>
      </c>
    </row>
    <row r="33" spans="1:3" x14ac:dyDescent="0.3">
      <c r="A33" s="40" t="s">
        <v>1229</v>
      </c>
      <c r="B33" s="17"/>
      <c r="C33" s="37">
        <v>3</v>
      </c>
    </row>
    <row r="34" spans="1:3" x14ac:dyDescent="0.3">
      <c r="A34" s="40" t="s">
        <v>82</v>
      </c>
      <c r="B34" s="17"/>
      <c r="C34" s="37">
        <v>9</v>
      </c>
    </row>
    <row r="35" spans="1:3" x14ac:dyDescent="0.3">
      <c r="A35" s="185" t="s">
        <v>956</v>
      </c>
      <c r="B35" s="186"/>
      <c r="C35" s="43">
        <v>12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7"/>
      <c r="C39" s="37">
        <v>45</v>
      </c>
    </row>
    <row r="40" spans="1:3" x14ac:dyDescent="0.3">
      <c r="A40" s="40" t="s">
        <v>1232</v>
      </c>
      <c r="B40" s="17"/>
      <c r="C40" s="37">
        <v>17</v>
      </c>
    </row>
    <row r="41" spans="1:3" x14ac:dyDescent="0.3">
      <c r="A41" s="185" t="s">
        <v>956</v>
      </c>
      <c r="B41" s="186"/>
      <c r="C41" s="43">
        <v>62</v>
      </c>
    </row>
    <row r="42" spans="1:3" x14ac:dyDescent="0.3">
      <c r="A42" s="6"/>
    </row>
  </sheetData>
  <sheetProtection algorithmName="SHA-512" hashValue="Jyz/0VqFlH6J4LmrqtmDWM8YfxcF9rj/NcQFCW5Q2SGgHMOx7dEvrBOvxu/uu1ffxP+MNu3QoxSm7E3Ly2do5g==" saltValue="8VyHb+CUdZQNbRagqjmjZ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7" t="s">
        <v>1234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1235</v>
      </c>
      <c r="B5" s="13" t="s">
        <v>1236</v>
      </c>
      <c r="C5" s="14">
        <v>182</v>
      </c>
      <c r="D5" s="14">
        <v>238</v>
      </c>
      <c r="E5" s="15">
        <v>-0.23529411764705899</v>
      </c>
    </row>
    <row r="6" spans="1:5" x14ac:dyDescent="0.3">
      <c r="A6" s="174"/>
      <c r="B6" s="13" t="s">
        <v>1237</v>
      </c>
      <c r="C6" s="14">
        <v>9</v>
      </c>
      <c r="D6" s="14">
        <v>4</v>
      </c>
      <c r="E6" s="15">
        <v>1.25</v>
      </c>
    </row>
    <row r="7" spans="1:5" x14ac:dyDescent="0.3">
      <c r="A7" s="173"/>
      <c r="B7" s="13" t="s">
        <v>1238</v>
      </c>
      <c r="C7" s="14">
        <v>114</v>
      </c>
      <c r="D7" s="14">
        <v>170</v>
      </c>
      <c r="E7" s="15">
        <v>-0.32941176470588202</v>
      </c>
    </row>
    <row r="8" spans="1:5" x14ac:dyDescent="0.3">
      <c r="A8" s="3"/>
    </row>
    <row r="9" spans="1:5" x14ac:dyDescent="0.3">
      <c r="A9" s="47" t="s">
        <v>1239</v>
      </c>
    </row>
    <row r="10" spans="1:5" x14ac:dyDescent="0.3">
      <c r="A10" s="45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2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3">
      <c r="A12" s="174"/>
      <c r="B12" s="13" t="s">
        <v>1242</v>
      </c>
      <c r="C12" s="14">
        <v>7</v>
      </c>
      <c r="D12" s="14">
        <v>8</v>
      </c>
      <c r="E12" s="15">
        <v>-0.125</v>
      </c>
    </row>
    <row r="13" spans="1:5" x14ac:dyDescent="0.3">
      <c r="A13" s="174"/>
      <c r="B13" s="13" t="s">
        <v>1243</v>
      </c>
      <c r="C13" s="14">
        <v>73</v>
      </c>
      <c r="D13" s="14">
        <v>113</v>
      </c>
      <c r="E13" s="15">
        <v>-0.35398230088495602</v>
      </c>
    </row>
    <row r="14" spans="1:5" x14ac:dyDescent="0.3">
      <c r="A14" s="174"/>
      <c r="B14" s="13" t="s">
        <v>1244</v>
      </c>
      <c r="C14" s="14">
        <v>8</v>
      </c>
      <c r="D14" s="14">
        <v>28</v>
      </c>
      <c r="E14" s="15">
        <v>-0.71428571428571397</v>
      </c>
    </row>
    <row r="15" spans="1:5" x14ac:dyDescent="0.3">
      <c r="A15" s="174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4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3">
      <c r="A17" s="174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4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3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7" t="s">
        <v>1250</v>
      </c>
    </row>
    <row r="22" spans="1:5" x14ac:dyDescent="0.3">
      <c r="A22" s="45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4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4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3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7" t="s">
        <v>1255</v>
      </c>
    </row>
    <row r="29" spans="1:5" x14ac:dyDescent="0.3">
      <c r="A29" s="45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2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3">
      <c r="A31" s="174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3">
      <c r="A32" s="173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3">
      <c r="A33" s="6"/>
    </row>
  </sheetData>
  <sheetProtection algorithmName="SHA-512" hashValue="vIKCLShpllduNli4duFEvKsYYk5PhjTctZ6amW9Ez1NbRwjG3H781GoBIkFQQIZlRjCXyB2H3YzcMQ9ZzBrRDA==" saltValue="xtxH6YJ0t7p+IQiS6jmy5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>
      <selection activeCell="A27" sqref="A27"/>
    </sheetView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7" t="s">
        <v>1261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4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4"/>
      <c r="B7" s="13" t="s">
        <v>1265</v>
      </c>
      <c r="C7" s="14">
        <v>0</v>
      </c>
      <c r="D7" s="14">
        <v>0</v>
      </c>
      <c r="E7" s="15">
        <v>0</v>
      </c>
    </row>
    <row r="8" spans="1:5" x14ac:dyDescent="0.3">
      <c r="A8" s="174"/>
      <c r="B8" s="13" t="s">
        <v>1266</v>
      </c>
      <c r="C8" s="14">
        <v>4</v>
      </c>
      <c r="D8" s="14">
        <v>6</v>
      </c>
      <c r="E8" s="15">
        <v>-0.33333333333333298</v>
      </c>
    </row>
    <row r="9" spans="1:5" x14ac:dyDescent="0.3">
      <c r="A9" s="174"/>
      <c r="B9" s="13" t="s">
        <v>1267</v>
      </c>
      <c r="C9" s="14">
        <v>1</v>
      </c>
      <c r="D9" s="14">
        <v>2</v>
      </c>
      <c r="E9" s="15">
        <v>-0.5</v>
      </c>
    </row>
    <row r="10" spans="1:5" x14ac:dyDescent="0.3">
      <c r="A10" s="174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3">
      <c r="A11" s="174"/>
      <c r="B11" s="13" t="s">
        <v>1269</v>
      </c>
      <c r="C11" s="14">
        <v>4</v>
      </c>
      <c r="D11" s="14">
        <v>3</v>
      </c>
      <c r="E11" s="15">
        <v>0.33333333333333298</v>
      </c>
    </row>
    <row r="12" spans="1:5" x14ac:dyDescent="0.3">
      <c r="A12" s="174"/>
      <c r="B12" s="13" t="s">
        <v>1270</v>
      </c>
      <c r="C12" s="14">
        <v>4</v>
      </c>
      <c r="D12" s="14">
        <v>0</v>
      </c>
      <c r="E12" s="15">
        <v>4</v>
      </c>
    </row>
    <row r="13" spans="1:5" x14ac:dyDescent="0.3">
      <c r="A13" s="174"/>
      <c r="B13" s="13" t="s">
        <v>1271</v>
      </c>
      <c r="C13" s="14">
        <v>0</v>
      </c>
      <c r="D13" s="14">
        <v>0</v>
      </c>
      <c r="E13" s="15">
        <v>0</v>
      </c>
    </row>
    <row r="14" spans="1:5" x14ac:dyDescent="0.3">
      <c r="A14" s="174"/>
      <c r="B14" s="13" t="s">
        <v>1272</v>
      </c>
      <c r="C14" s="14">
        <v>2</v>
      </c>
      <c r="D14" s="14">
        <v>5</v>
      </c>
      <c r="E14" s="15">
        <v>-0.6</v>
      </c>
    </row>
    <row r="15" spans="1:5" x14ac:dyDescent="0.3">
      <c r="A15" s="174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3">
      <c r="A16" s="173"/>
      <c r="B16" s="13" t="s">
        <v>111</v>
      </c>
      <c r="C16" s="14">
        <v>18</v>
      </c>
      <c r="D16" s="14">
        <v>12</v>
      </c>
      <c r="E16" s="15">
        <v>0.5</v>
      </c>
    </row>
    <row r="17" spans="1:1" x14ac:dyDescent="0.3">
      <c r="A17" s="6"/>
    </row>
  </sheetData>
  <sheetProtection algorithmName="SHA-512" hashValue="vDx0R3UbA2r9FzQG3i7EKYUvkukWJBcGda9BonhWmB45IU00VpVemUQu0N9oDtaYC8JhN4x7Z7qhcwqyM+UnPQ==" saltValue="is4paaAhQ7edwxAs2IBMj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2" t="s">
        <v>1275</v>
      </c>
    </row>
    <row r="4" spans="1:5" x14ac:dyDescent="0.3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3">
      <c r="A5" s="35" t="s">
        <v>1276</v>
      </c>
      <c r="B5" s="41" t="s">
        <v>1277</v>
      </c>
      <c r="C5" s="42">
        <v>1</v>
      </c>
      <c r="D5" s="42">
        <v>4</v>
      </c>
      <c r="E5" s="49">
        <v>-0.75</v>
      </c>
    </row>
    <row r="6" spans="1:5" x14ac:dyDescent="0.3">
      <c r="A6" s="35" t="s">
        <v>1278</v>
      </c>
      <c r="B6" s="41" t="s">
        <v>1279</v>
      </c>
      <c r="C6" s="42">
        <v>9</v>
      </c>
      <c r="D6" s="42">
        <v>16</v>
      </c>
      <c r="E6" s="49">
        <v>-0.4375</v>
      </c>
    </row>
    <row r="7" spans="1:5" ht="20.399999999999999" x14ac:dyDescent="0.3">
      <c r="A7" s="35" t="s">
        <v>1280</v>
      </c>
      <c r="B7" s="41" t="s">
        <v>1281</v>
      </c>
      <c r="C7" s="42">
        <v>34</v>
      </c>
      <c r="D7" s="16"/>
      <c r="E7" s="49">
        <v>0</v>
      </c>
    </row>
    <row r="8" spans="1:5" ht="20.399999999999999" x14ac:dyDescent="0.3">
      <c r="A8" s="35" t="s">
        <v>1282</v>
      </c>
      <c r="B8" s="41" t="s">
        <v>1283</v>
      </c>
      <c r="C8" s="42">
        <v>2</v>
      </c>
      <c r="D8" s="42">
        <v>0</v>
      </c>
      <c r="E8" s="49">
        <v>0</v>
      </c>
    </row>
    <row r="9" spans="1:5" ht="20.399999999999999" x14ac:dyDescent="0.3">
      <c r="A9" s="35" t="s">
        <v>1284</v>
      </c>
      <c r="B9" s="41" t="s">
        <v>1285</v>
      </c>
      <c r="C9" s="42">
        <v>1</v>
      </c>
      <c r="D9" s="16"/>
      <c r="E9" s="49">
        <v>0</v>
      </c>
    </row>
    <row r="10" spans="1:5" ht="20.399999999999999" x14ac:dyDescent="0.3">
      <c r="A10" s="35" t="s">
        <v>1286</v>
      </c>
      <c r="B10" s="41" t="s">
        <v>1287</v>
      </c>
      <c r="C10" s="42">
        <v>0</v>
      </c>
      <c r="D10" s="16"/>
      <c r="E10" s="49">
        <v>0</v>
      </c>
    </row>
    <row r="11" spans="1:5" ht="20.399999999999999" x14ac:dyDescent="0.3">
      <c r="A11" s="35" t="s">
        <v>1288</v>
      </c>
      <c r="B11" s="17"/>
      <c r="C11" s="42">
        <v>1</v>
      </c>
      <c r="D11" s="42">
        <v>1</v>
      </c>
      <c r="E11" s="49">
        <v>0</v>
      </c>
    </row>
    <row r="12" spans="1:5" x14ac:dyDescent="0.3">
      <c r="A12" s="35" t="s">
        <v>1289</v>
      </c>
      <c r="B12" s="17"/>
      <c r="C12" s="42">
        <v>59</v>
      </c>
      <c r="D12" s="16"/>
      <c r="E12" s="49">
        <v>0</v>
      </c>
    </row>
    <row r="13" spans="1:5" x14ac:dyDescent="0.3">
      <c r="A13" s="187" t="s">
        <v>1290</v>
      </c>
      <c r="B13" s="41" t="s">
        <v>1291</v>
      </c>
      <c r="C13" s="42">
        <v>10</v>
      </c>
      <c r="D13" s="42">
        <v>7</v>
      </c>
      <c r="E13" s="49">
        <v>0.42857142857142799</v>
      </c>
    </row>
    <row r="14" spans="1:5" x14ac:dyDescent="0.3">
      <c r="A14" s="189"/>
      <c r="B14" s="41" t="s">
        <v>1292</v>
      </c>
      <c r="C14" s="42">
        <v>0</v>
      </c>
      <c r="D14" s="42">
        <v>1</v>
      </c>
      <c r="E14" s="49">
        <v>-1</v>
      </c>
    </row>
    <row r="15" spans="1:5" x14ac:dyDescent="0.3">
      <c r="A15" s="32" t="s">
        <v>1293</v>
      </c>
    </row>
    <row r="16" spans="1:5" x14ac:dyDescent="0.3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3">
      <c r="A17" s="190" t="s">
        <v>1294</v>
      </c>
      <c r="B17" s="41" t="s">
        <v>1295</v>
      </c>
      <c r="C17" s="42">
        <v>0</v>
      </c>
      <c r="D17" s="42">
        <v>0</v>
      </c>
      <c r="E17" s="37">
        <v>0</v>
      </c>
    </row>
    <row r="18" spans="1:5" x14ac:dyDescent="0.3">
      <c r="A18" s="191"/>
      <c r="B18" s="41" t="s">
        <v>1296</v>
      </c>
      <c r="C18" s="42">
        <v>47</v>
      </c>
      <c r="D18" s="42">
        <v>92</v>
      </c>
      <c r="E18" s="37">
        <v>3</v>
      </c>
    </row>
    <row r="19" spans="1:5" x14ac:dyDescent="0.3">
      <c r="A19" s="191"/>
      <c r="B19" s="41" t="s">
        <v>1297</v>
      </c>
      <c r="C19" s="42">
        <v>0</v>
      </c>
      <c r="D19" s="42">
        <v>0</v>
      </c>
      <c r="E19" s="37">
        <v>0</v>
      </c>
    </row>
    <row r="20" spans="1:5" x14ac:dyDescent="0.3">
      <c r="A20" s="191"/>
      <c r="B20" s="41" t="s">
        <v>1298</v>
      </c>
      <c r="C20" s="42">
        <v>0</v>
      </c>
      <c r="D20" s="42">
        <v>0</v>
      </c>
      <c r="E20" s="37">
        <v>0</v>
      </c>
    </row>
    <row r="21" spans="1:5" x14ac:dyDescent="0.3">
      <c r="A21" s="191"/>
      <c r="B21" s="41" t="s">
        <v>1299</v>
      </c>
      <c r="C21" s="42">
        <v>0</v>
      </c>
      <c r="D21" s="42">
        <v>0</v>
      </c>
      <c r="E21" s="37">
        <v>0</v>
      </c>
    </row>
    <row r="22" spans="1:5" x14ac:dyDescent="0.3">
      <c r="A22" s="191"/>
      <c r="B22" s="41" t="s">
        <v>980</v>
      </c>
      <c r="C22" s="42">
        <v>289</v>
      </c>
      <c r="D22" s="42">
        <v>333</v>
      </c>
      <c r="E22" s="37">
        <v>0</v>
      </c>
    </row>
    <row r="23" spans="1:5" x14ac:dyDescent="0.3">
      <c r="A23" s="191"/>
      <c r="B23" s="41" t="s">
        <v>1300</v>
      </c>
      <c r="C23" s="42">
        <v>0</v>
      </c>
      <c r="D23" s="42">
        <v>0</v>
      </c>
      <c r="E23" s="37">
        <v>0</v>
      </c>
    </row>
    <row r="24" spans="1:5" x14ac:dyDescent="0.3">
      <c r="A24" s="191"/>
      <c r="B24" s="41" t="s">
        <v>1301</v>
      </c>
      <c r="C24" s="42">
        <v>5</v>
      </c>
      <c r="D24" s="42">
        <v>0</v>
      </c>
      <c r="E24" s="37">
        <v>0</v>
      </c>
    </row>
    <row r="25" spans="1:5" x14ac:dyDescent="0.3">
      <c r="A25" s="191"/>
      <c r="B25" s="41" t="s">
        <v>1302</v>
      </c>
      <c r="C25" s="42">
        <v>1</v>
      </c>
      <c r="D25" s="42">
        <v>6</v>
      </c>
      <c r="E25" s="37">
        <v>0</v>
      </c>
    </row>
    <row r="26" spans="1:5" x14ac:dyDescent="0.3">
      <c r="A26" s="191"/>
      <c r="B26" s="41" t="s">
        <v>1303</v>
      </c>
      <c r="C26" s="42">
        <v>0</v>
      </c>
      <c r="D26" s="42">
        <v>0</v>
      </c>
      <c r="E26" s="37">
        <v>0</v>
      </c>
    </row>
    <row r="27" spans="1:5" x14ac:dyDescent="0.3">
      <c r="A27" s="191"/>
      <c r="B27" s="41" t="s">
        <v>1304</v>
      </c>
      <c r="C27" s="42">
        <v>18</v>
      </c>
      <c r="D27" s="42">
        <v>16</v>
      </c>
      <c r="E27" s="37">
        <v>8</v>
      </c>
    </row>
    <row r="28" spans="1:5" x14ac:dyDescent="0.3">
      <c r="A28" s="191"/>
      <c r="B28" s="41" t="s">
        <v>1305</v>
      </c>
      <c r="C28" s="42">
        <v>106</v>
      </c>
      <c r="D28" s="42">
        <v>48</v>
      </c>
      <c r="E28" s="37">
        <v>30</v>
      </c>
    </row>
    <row r="29" spans="1:5" x14ac:dyDescent="0.3">
      <c r="A29" s="191"/>
      <c r="B29" s="41" t="s">
        <v>1306</v>
      </c>
      <c r="C29" s="42">
        <v>89</v>
      </c>
      <c r="D29" s="42">
        <v>95</v>
      </c>
      <c r="E29" s="37">
        <v>46</v>
      </c>
    </row>
    <row r="30" spans="1:5" x14ac:dyDescent="0.3">
      <c r="A30" s="192"/>
      <c r="B30" s="41" t="s">
        <v>1307</v>
      </c>
      <c r="C30" s="42">
        <v>0</v>
      </c>
      <c r="D30" s="42">
        <v>0</v>
      </c>
      <c r="E30" s="37">
        <v>0</v>
      </c>
    </row>
    <row r="31" spans="1:5" x14ac:dyDescent="0.3">
      <c r="A31" s="6"/>
    </row>
  </sheetData>
  <sheetProtection algorithmName="SHA-512" hashValue="5CJBdYS+lCbQO/z/AD8Bp2KCwvhujNy/OuR8hBLaunNvClRKF7rUf1RjVpyNe3bwrZL533HNXopyPl/cFdrvdA==" saltValue="vXpPqR/iwOqsOScZjUmVC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7E5C-DF67-4279-8E35-E3DC495990E1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0" customWidth="1"/>
    <col min="2" max="2" width="4.44140625" style="100" customWidth="1"/>
    <col min="3" max="3" width="18.6640625" style="100" customWidth="1"/>
    <col min="4" max="4" width="36.44140625" style="100" customWidth="1"/>
    <col min="5" max="5" width="18.6640625" style="100" customWidth="1"/>
    <col min="6" max="6" width="7.44140625" style="100" customWidth="1"/>
    <col min="7" max="7" width="2.6640625" style="100" customWidth="1"/>
    <col min="8" max="8" width="10.109375" style="100" customWidth="1"/>
    <col min="9" max="13" width="11.44140625" style="100"/>
    <col min="14" max="14" width="5.5546875" style="100" customWidth="1"/>
    <col min="15" max="15" width="11" style="100" customWidth="1"/>
    <col min="16" max="16" width="2.6640625" style="100" customWidth="1"/>
    <col min="17" max="17" width="11.44140625" style="100"/>
    <col min="18" max="19" width="12.88671875" style="100" customWidth="1"/>
    <col min="20" max="23" width="11.44140625" style="100"/>
    <col min="24" max="24" width="2.6640625" style="100" customWidth="1"/>
    <col min="25" max="25" width="6.33203125" style="100" customWidth="1"/>
    <col min="26" max="29" width="13.88671875" style="100" customWidth="1"/>
    <col min="30" max="30" width="11.44140625" style="100"/>
    <col min="31" max="31" width="9.44140625" style="100" customWidth="1"/>
    <col min="32" max="32" width="2.6640625" style="100" customWidth="1"/>
    <col min="33" max="38" width="11.44140625" style="100"/>
    <col min="39" max="39" width="14.5546875" style="100" customWidth="1"/>
    <col min="40" max="40" width="2.6640625" style="100" customWidth="1"/>
    <col min="41" max="41" width="11.44140625" style="100"/>
    <col min="42" max="44" width="19.33203125" style="100" customWidth="1"/>
    <col min="45" max="45" width="14.88671875" style="100" customWidth="1"/>
    <col min="46" max="46" width="2.6640625" style="100" customWidth="1"/>
    <col min="47" max="47" width="7" style="100" customWidth="1"/>
    <col min="48" max="48" width="14" style="100" customWidth="1"/>
    <col min="49" max="53" width="11.44140625" style="100"/>
    <col min="54" max="54" width="5.44140625" style="100" customWidth="1"/>
    <col min="55" max="55" width="2.6640625" style="100" customWidth="1"/>
    <col min="56" max="56" width="11.44140625" style="100"/>
    <col min="57" max="59" width="13.88671875" style="100" customWidth="1"/>
    <col min="60" max="60" width="11.44140625" style="100"/>
    <col min="61" max="61" width="19.33203125" style="100" customWidth="1"/>
    <col min="62" max="62" width="2.6640625" style="100" customWidth="1"/>
    <col min="63" max="63" width="7.109375" style="100" customWidth="1"/>
    <col min="64" max="65" width="6.5546875" style="100" customWidth="1"/>
    <col min="66" max="66" width="9" style="100" customWidth="1"/>
    <col min="67" max="67" width="7.109375" style="100" bestFit="1" customWidth="1"/>
    <col min="68" max="68" width="7" style="100" customWidth="1"/>
    <col min="69" max="69" width="8.6640625" style="100" customWidth="1"/>
    <col min="70" max="70" width="6.6640625" style="100" customWidth="1"/>
    <col min="71" max="71" width="9" style="100" customWidth="1"/>
    <col min="72" max="73" width="6.109375" style="100" customWidth="1"/>
    <col min="74" max="74" width="6.6640625" style="100" customWidth="1"/>
    <col min="75" max="75" width="2.6640625" style="100" customWidth="1"/>
    <col min="76" max="76" width="21.109375" style="100" customWidth="1"/>
    <col min="77" max="80" width="11.44140625" style="100"/>
    <col min="81" max="81" width="16.44140625" style="100" customWidth="1"/>
    <col min="82" max="82" width="2.6640625" style="100" customWidth="1"/>
    <col min="83" max="83" width="17" style="100" customWidth="1"/>
    <col min="84" max="85" width="21.109375" style="100" customWidth="1"/>
    <col min="86" max="88" width="11.44140625" style="100"/>
    <col min="89" max="89" width="2.6640625" style="100" customWidth="1"/>
    <col min="90" max="90" width="15.109375" style="100" customWidth="1"/>
    <col min="91" max="91" width="8.33203125" style="100" customWidth="1"/>
    <col min="92" max="92" width="23.44140625" style="100" customWidth="1"/>
    <col min="93" max="93" width="14.88671875" style="100" customWidth="1"/>
    <col min="94" max="94" width="18" style="100" customWidth="1"/>
    <col min="95" max="16384" width="11.44140625" style="100"/>
  </cols>
  <sheetData>
    <row r="1" spans="1:93" ht="17.399999999999999" x14ac:dyDescent="0.3">
      <c r="A1" s="98"/>
      <c r="B1" s="99"/>
      <c r="C1" s="199" t="s">
        <v>1430</v>
      </c>
      <c r="D1" s="199"/>
      <c r="E1" s="199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199999999999999" x14ac:dyDescent="0.3">
      <c r="A2" s="101">
        <v>0</v>
      </c>
      <c r="H2" s="103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1431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3"/>
    </row>
    <row r="3" spans="1:93" s="102" customFormat="1" ht="10.199999999999999" x14ac:dyDescent="0.3">
      <c r="Z3" s="197" t="s">
        <v>1432</v>
      </c>
      <c r="AA3" s="197"/>
      <c r="AB3" s="197"/>
      <c r="AC3" s="197"/>
      <c r="AH3" s="197" t="s">
        <v>1433</v>
      </c>
      <c r="AI3" s="197"/>
      <c r="AJ3" s="197"/>
      <c r="AK3" s="197"/>
      <c r="AV3" s="198" t="s">
        <v>1059</v>
      </c>
      <c r="AW3" s="198"/>
      <c r="AX3" s="198"/>
      <c r="AY3" s="198"/>
      <c r="AZ3" s="198"/>
      <c r="BA3" s="198"/>
      <c r="CL3" s="103"/>
    </row>
    <row r="4" spans="1:93" s="104" customFormat="1" ht="21.75" customHeight="1" x14ac:dyDescent="0.3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1434</v>
      </c>
      <c r="R4" s="197"/>
      <c r="S4" s="197"/>
      <c r="T4" s="197"/>
      <c r="U4" s="197"/>
      <c r="V4" s="197"/>
      <c r="AP4" s="197" t="s">
        <v>1435</v>
      </c>
      <c r="AQ4" s="197"/>
      <c r="AR4" s="197"/>
      <c r="BE4" s="197" t="s">
        <v>1059</v>
      </c>
      <c r="BF4" s="197"/>
      <c r="BG4" s="197"/>
      <c r="BK4" s="201" t="s">
        <v>1436</v>
      </c>
      <c r="BL4" s="200" t="s">
        <v>1437</v>
      </c>
      <c r="BM4" s="200" t="s">
        <v>1438</v>
      </c>
      <c r="BN4" s="200" t="s">
        <v>174</v>
      </c>
      <c r="BO4" s="200" t="s">
        <v>1439</v>
      </c>
      <c r="BP4" s="200" t="s">
        <v>1440</v>
      </c>
      <c r="BQ4" s="200" t="s">
        <v>1441</v>
      </c>
      <c r="BR4" s="200" t="s">
        <v>209</v>
      </c>
      <c r="BS4" s="202" t="s">
        <v>1442</v>
      </c>
      <c r="BT4" s="202" t="s">
        <v>1443</v>
      </c>
      <c r="BU4" s="202" t="s">
        <v>289</v>
      </c>
      <c r="BV4" s="203"/>
      <c r="BY4" s="204" t="s">
        <v>168</v>
      </c>
      <c r="BZ4" s="204"/>
      <c r="CA4" s="204"/>
      <c r="CF4" s="197" t="s">
        <v>1444</v>
      </c>
      <c r="CG4" s="197"/>
      <c r="CL4" s="197" t="s">
        <v>48</v>
      </c>
      <c r="CM4" s="197"/>
      <c r="CN4" s="197"/>
      <c r="CO4" s="197"/>
    </row>
    <row r="5" spans="1:93" s="104" customFormat="1" ht="14.25" customHeight="1" x14ac:dyDescent="0.3">
      <c r="Z5" s="108" t="s">
        <v>1445</v>
      </c>
      <c r="AA5" s="109" t="s">
        <v>1446</v>
      </c>
      <c r="AB5" s="109" t="s">
        <v>81</v>
      </c>
      <c r="AC5" s="110" t="s">
        <v>81</v>
      </c>
      <c r="AH5" s="108" t="s">
        <v>1445</v>
      </c>
      <c r="AI5" s="109" t="s">
        <v>1446</v>
      </c>
      <c r="AJ5" s="109" t="s">
        <v>81</v>
      </c>
      <c r="AK5" s="110" t="s">
        <v>81</v>
      </c>
      <c r="AV5" s="201" t="s">
        <v>1447</v>
      </c>
      <c r="AW5" s="200" t="s">
        <v>1448</v>
      </c>
      <c r="AX5" s="200" t="s">
        <v>1449</v>
      </c>
      <c r="AY5" s="200" t="s">
        <v>109</v>
      </c>
      <c r="AZ5" s="200" t="s">
        <v>110</v>
      </c>
      <c r="BA5" s="202" t="s">
        <v>111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3"/>
    </row>
    <row r="6" spans="1:93" s="104" customFormat="1" ht="14.25" customHeight="1" x14ac:dyDescent="0.3">
      <c r="C6" s="111" t="s">
        <v>20</v>
      </c>
      <c r="D6" s="112" t="s">
        <v>1450</v>
      </c>
      <c r="E6" s="111" t="s">
        <v>24</v>
      </c>
      <c r="I6" s="113" t="s">
        <v>49</v>
      </c>
      <c r="J6" s="112" t="s">
        <v>1451</v>
      </c>
      <c r="K6" s="112" t="s">
        <v>63</v>
      </c>
      <c r="L6" s="112" t="s">
        <v>65</v>
      </c>
      <c r="M6" s="114" t="s">
        <v>1452</v>
      </c>
      <c r="N6" s="115" t="s">
        <v>1453</v>
      </c>
      <c r="O6" s="115"/>
      <c r="Q6" s="113" t="s">
        <v>1454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1351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201"/>
      <c r="AW6" s="200"/>
      <c r="AX6" s="200"/>
      <c r="AY6" s="200"/>
      <c r="AZ6" s="200"/>
      <c r="BA6" s="202"/>
      <c r="BE6" s="113" t="s">
        <v>113</v>
      </c>
      <c r="BF6" s="112" t="s">
        <v>114</v>
      </c>
      <c r="BG6" s="114" t="s">
        <v>1463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3"/>
      <c r="BY6" s="113" t="s">
        <v>1436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3">
      <c r="C7" s="120">
        <f>DatosGenerales!C8</f>
        <v>5296</v>
      </c>
      <c r="D7" s="121">
        <f>SUM(DatosGenerales!C15:C19)</f>
        <v>819</v>
      </c>
      <c r="E7" s="120">
        <f>SUM(DatosGenerales!C12:C14)</f>
        <v>4002</v>
      </c>
      <c r="I7" s="122">
        <f>DatosGenerales!C31</f>
        <v>476</v>
      </c>
      <c r="J7" s="121">
        <f>DatosGenerales!C32</f>
        <v>9</v>
      </c>
      <c r="K7" s="120">
        <f>SUM(DatosGenerales!C33:C34)</f>
        <v>34</v>
      </c>
      <c r="L7" s="121">
        <f>DatosGenerales!C36</f>
        <v>288</v>
      </c>
      <c r="M7" s="120">
        <f>DatosGenerales!C95</f>
        <v>240</v>
      </c>
      <c r="N7" s="123">
        <f>L7-M7</f>
        <v>48</v>
      </c>
      <c r="O7" s="123"/>
      <c r="Q7" s="122">
        <f>DatosGenerales!C36</f>
        <v>288</v>
      </c>
      <c r="R7" s="121">
        <f>DatosGenerales!C49</f>
        <v>324</v>
      </c>
      <c r="S7" s="121">
        <f>DatosGenerales!C50</f>
        <v>9</v>
      </c>
      <c r="T7" s="121">
        <f>DatosGenerales!C62</f>
        <v>7</v>
      </c>
      <c r="U7" s="121">
        <f>DatosGenerales!C78</f>
        <v>1</v>
      </c>
      <c r="V7" s="124">
        <f>SUM(Q7:U7)</f>
        <v>629</v>
      </c>
      <c r="Z7" s="122">
        <f>SUM(DatosGenerales!C106,DatosGenerales!C107,DatosGenerales!C109)</f>
        <v>134</v>
      </c>
      <c r="AA7" s="121">
        <f>SUM(DatosGenerales!C108,DatosGenerales!C110)</f>
        <v>158</v>
      </c>
      <c r="AB7" s="121">
        <f>DatosGenerales!C106</f>
        <v>104</v>
      </c>
      <c r="AC7" s="124">
        <f>DatosGenerales!C107</f>
        <v>14</v>
      </c>
      <c r="AH7" s="122">
        <f>SUM(DatosGenerales!C115,DatosGenerales!C116,DatosGenerales!C118)</f>
        <v>6</v>
      </c>
      <c r="AI7" s="121">
        <f>SUM(DatosGenerales!C117,DatosGenerales!C119)</f>
        <v>9</v>
      </c>
      <c r="AJ7" s="121">
        <f>DatosGenerales!C115</f>
        <v>5</v>
      </c>
      <c r="AK7" s="124">
        <f>DatosGenerales!C116</f>
        <v>1</v>
      </c>
      <c r="AP7" s="122">
        <f>SUM(DatosGenerales!C135:C136)</f>
        <v>14</v>
      </c>
      <c r="AQ7" s="121">
        <f>SUM(DatosGenerales!C137:C138)</f>
        <v>0</v>
      </c>
      <c r="AR7" s="124">
        <f>SUM(DatosGenerales!C139:C140)</f>
        <v>0</v>
      </c>
      <c r="AV7" s="122">
        <f>DatosGenerales!C145</f>
        <v>6</v>
      </c>
      <c r="AW7" s="121">
        <f>DatosGenerales!C146</f>
        <v>3</v>
      </c>
      <c r="AX7" s="121">
        <f>DatosGenerales!C147</f>
        <v>3</v>
      </c>
      <c r="AY7" s="121">
        <f>DatosGenerales!C148</f>
        <v>3</v>
      </c>
      <c r="AZ7" s="121">
        <f>DatosGenerales!C149</f>
        <v>24</v>
      </c>
      <c r="BA7" s="124">
        <f>DatosGenerales!C150</f>
        <v>0</v>
      </c>
      <c r="BE7" s="122">
        <f>DatosGenerales!C151</f>
        <v>18</v>
      </c>
      <c r="BF7" s="121">
        <f>DatosGenerales!C152</f>
        <v>20</v>
      </c>
      <c r="BG7" s="124">
        <f>DatosGenerales!C154</f>
        <v>1</v>
      </c>
      <c r="BK7" s="122">
        <f>SUM(DatosGenerales!C297:C311)</f>
        <v>324</v>
      </c>
      <c r="BL7" s="121">
        <f>SUM(DatosGenerales!C294:C296)</f>
        <v>5</v>
      </c>
      <c r="BM7" s="121">
        <f>SUM(DatosGenerales!C312:C344)</f>
        <v>99</v>
      </c>
      <c r="BN7" s="121">
        <f>SUM(DatosGenerales!C289)</f>
        <v>14</v>
      </c>
      <c r="BO7" s="121">
        <f>SUM(DatosGenerales!C356:C364)</f>
        <v>16</v>
      </c>
      <c r="BP7" s="121">
        <f>SUM(DatosGenerales!C286:C288)</f>
        <v>5</v>
      </c>
      <c r="BQ7" s="121">
        <f>SUM(DatosGenerales!C345:C355)</f>
        <v>1</v>
      </c>
      <c r="BR7" s="121">
        <f>SUM(DatosGenerales!C290:C292)</f>
        <v>2</v>
      </c>
      <c r="BS7" s="124">
        <f>SUM(DatosGenerales!C283:C285)</f>
        <v>34</v>
      </c>
      <c r="BT7" s="124">
        <f>SUM(DatosGenerales!C293)</f>
        <v>0</v>
      </c>
      <c r="BU7" s="124">
        <f>SUM(DatosGenerales!C365:C377)</f>
        <v>106</v>
      </c>
      <c r="BY7" s="122">
        <f>DatosGenerales!C246</f>
        <v>0</v>
      </c>
      <c r="BZ7" s="121">
        <f>DatosGenerales!C247</f>
        <v>0</v>
      </c>
      <c r="CA7" s="124">
        <f>DatosGenerales!C248</f>
        <v>0</v>
      </c>
      <c r="CF7" s="122">
        <f>DatosDiscapacidad!C5</f>
        <v>1</v>
      </c>
      <c r="CG7" s="124">
        <f>DatosDiscapacidad!C11</f>
        <v>1</v>
      </c>
      <c r="CM7" s="122">
        <f>DatosGenerales!C40</f>
        <v>716</v>
      </c>
      <c r="CN7" s="124">
        <f>DatosGenerales!C41</f>
        <v>458</v>
      </c>
    </row>
    <row r="8" spans="1:93" x14ac:dyDescent="0.3">
      <c r="B8" s="125"/>
    </row>
    <row r="11" spans="1:93" x14ac:dyDescent="0.3">
      <c r="R11" s="100" t="s">
        <v>1467</v>
      </c>
    </row>
    <row r="16" spans="1:93" ht="12.75" customHeight="1" x14ac:dyDescent="0.3">
      <c r="AV16" s="126"/>
      <c r="AW16" s="126"/>
      <c r="AX16" s="126"/>
      <c r="AY16" s="126"/>
      <c r="AZ16" s="126"/>
      <c r="BA16" s="126"/>
    </row>
    <row r="17" spans="19:93" x14ac:dyDescent="0.3">
      <c r="AV17" s="126"/>
      <c r="AW17" s="126"/>
      <c r="AX17" s="126"/>
      <c r="AY17" s="126"/>
      <c r="AZ17" s="126"/>
      <c r="BA17" s="126"/>
    </row>
    <row r="19" spans="19:93" x14ac:dyDescent="0.3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3">
      <c r="S23" s="128"/>
      <c r="Z23" s="129"/>
      <c r="AH23" s="129"/>
    </row>
    <row r="30" spans="19:93" x14ac:dyDescent="0.3">
      <c r="BJ30" s="130"/>
    </row>
    <row r="31" spans="19:93" s="104" customFormat="1" ht="12.75" customHeight="1" x14ac:dyDescent="0.3">
      <c r="BJ31" s="131"/>
    </row>
    <row r="32" spans="19:93" s="119" customFormat="1" ht="12" x14ac:dyDescent="0.3">
      <c r="BJ32" s="132"/>
    </row>
    <row r="33" spans="62:67" x14ac:dyDescent="0.3">
      <c r="BJ33" s="130"/>
    </row>
    <row r="38" spans="62:67" ht="15.6" x14ac:dyDescent="0.3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3">
      <c r="BK51" s="131" t="s">
        <v>1472</v>
      </c>
      <c r="BL51" s="131" t="s">
        <v>1472</v>
      </c>
      <c r="BM51" s="130"/>
    </row>
    <row r="52" spans="63:74" x14ac:dyDescent="0.3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">
      <c r="BK53" s="132">
        <f>SUM(DatosGenerales!C310,DatosGenerales!C299,DatosGenerales!C308)</f>
        <v>86</v>
      </c>
      <c r="BL53" s="132">
        <f>SUM(DatosGenerales!C311,DatosGenerales!C300,DatosGenerales!C309)</f>
        <v>113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3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3">
      <c r="BK66" s="132">
        <f>SUM(DatosGenerales!C310:C311)</f>
        <v>3</v>
      </c>
      <c r="BL66" s="132">
        <f>SUM(DatosGenerales!C299:C300)</f>
        <v>126</v>
      </c>
      <c r="BM66" s="132">
        <f>SUM(DatosGenerales!C308:C309)</f>
        <v>70</v>
      </c>
      <c r="BN66" s="132"/>
      <c r="BO66" s="119"/>
      <c r="BP66" s="119"/>
      <c r="BQ66" s="119"/>
      <c r="BR66" s="119"/>
      <c r="BS66" s="119"/>
    </row>
  </sheetData>
  <sheetProtection algorithmName="SHA-512" hashValue="7CWKTY2f1AwIsBnOndc9A23vpEHODo3CrxMPmU7Ijkb2kPweFQXeEItS2CHnuPpUdYo8Q/C+dOrdr9PL5ni1mA==" saltValue="lbosieg5Y5EZZMwU9foTP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E82A-2711-4C14-AAA6-DC633767DAFE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6" customWidth="1"/>
    <col min="2" max="2" width="7.88671875" style="136" customWidth="1"/>
    <col min="3" max="3" width="11.44140625" style="136"/>
    <col min="4" max="4" width="12" style="136" customWidth="1"/>
    <col min="5" max="5" width="51.33203125" style="136" customWidth="1"/>
    <col min="6" max="6" width="2.6640625" style="136" customWidth="1"/>
    <col min="7" max="7" width="7.88671875" style="136" customWidth="1"/>
    <col min="8" max="9" width="11.44140625" style="136"/>
    <col min="10" max="10" width="51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1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1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1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1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1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1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1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1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1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1.33203125" style="136" customWidth="1"/>
    <col min="61" max="61" width="2.6640625" style="136" customWidth="1"/>
    <col min="62" max="16384" width="11.44140625" style="136"/>
  </cols>
  <sheetData>
    <row r="1" spans="1:61" ht="18.75" customHeight="1" x14ac:dyDescent="0.25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5">
      <c r="BG2" s="137"/>
    </row>
    <row r="3" spans="1:61" s="127" customFormat="1" ht="11.4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8" customFormat="1" ht="15.6" x14ac:dyDescent="0.3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s7r49cKy0/SxCNdazCv+Xf8CRJxMkUOI7sS2dbGQ/gZuCIlHtNR0NRAkCwHIgihx68kY8z1yIl5No2CrCdSKAw==" saltValue="wxWPNYPtUeIky3HmovBi9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9F4D-77B6-41FB-A9F8-1DAB8DA9EB70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0" customWidth="1"/>
    <col min="2" max="2" width="4.44140625" style="100" customWidth="1"/>
    <col min="3" max="8" width="18.88671875" style="100" customWidth="1"/>
    <col min="9" max="9" width="4.44140625" style="100" customWidth="1"/>
    <col min="10" max="10" width="2.6640625" style="100" customWidth="1"/>
    <col min="11" max="11" width="4.5546875" style="100" customWidth="1"/>
    <col min="12" max="12" width="20.88671875" style="100" customWidth="1"/>
    <col min="13" max="13" width="20.6640625" style="100" customWidth="1"/>
    <col min="14" max="16" width="20.88671875" style="100" customWidth="1"/>
    <col min="17" max="17" width="2.6640625" style="100" customWidth="1"/>
    <col min="18" max="18" width="4.5546875" style="100" customWidth="1"/>
    <col min="19" max="27" width="14.88671875" style="100" customWidth="1"/>
    <col min="28" max="28" width="4.5546875" style="100" customWidth="1"/>
    <col min="29" max="29" width="2.6640625" style="100" customWidth="1"/>
    <col min="30" max="30" width="4.5546875" style="100" customWidth="1"/>
    <col min="31" max="38" width="13.88671875" style="100" customWidth="1"/>
    <col min="39" max="39" width="13.44140625" style="100" customWidth="1"/>
    <col min="40" max="40" width="2.6640625" style="100" customWidth="1"/>
    <col min="41" max="41" width="4.5546875" style="100" customWidth="1"/>
    <col min="42" max="47" width="13.88671875" style="100" customWidth="1"/>
    <col min="48" max="48" width="4.5546875" style="100" customWidth="1"/>
    <col min="49" max="50" width="11.44140625" style="100" hidden="1" customWidth="1"/>
    <col min="51" max="16384" width="11.44140625" style="100"/>
  </cols>
  <sheetData>
    <row r="1" spans="1:50" ht="19.649999999999999" customHeight="1" x14ac:dyDescent="0.3">
      <c r="A1" s="98"/>
      <c r="B1" s="99"/>
      <c r="C1" s="206" t="s">
        <v>1492</v>
      </c>
      <c r="D1" s="206"/>
      <c r="E1" s="206"/>
      <c r="F1" s="206"/>
      <c r="G1" s="206"/>
      <c r="H1" s="206"/>
      <c r="J1" s="98"/>
      <c r="Q1" s="98"/>
      <c r="AC1" s="98"/>
      <c r="AN1" s="98"/>
    </row>
    <row r="2" spans="1:50" s="102" customFormat="1" ht="12.45" customHeight="1" x14ac:dyDescent="0.3">
      <c r="I2" s="103"/>
      <c r="S2" s="103"/>
      <c r="T2" s="103"/>
    </row>
    <row r="3" spans="1:50" s="102" customFormat="1" ht="14.85" customHeight="1" x14ac:dyDescent="0.3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3">
      <c r="C4" s="197" t="s">
        <v>1003</v>
      </c>
      <c r="D4" s="197"/>
      <c r="E4" s="197"/>
      <c r="F4" s="197"/>
      <c r="G4" s="197"/>
      <c r="H4" s="197"/>
      <c r="I4" s="100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1356</v>
      </c>
      <c r="AQ4" s="197"/>
      <c r="AR4" s="197"/>
      <c r="AS4" s="197"/>
      <c r="AT4" s="197"/>
      <c r="AU4" s="197"/>
    </row>
    <row r="5" spans="1:50" s="104" customFormat="1" ht="14.25" customHeight="1" x14ac:dyDescent="0.3">
      <c r="I5" s="100"/>
      <c r="AC5" s="102"/>
      <c r="AN5" s="102"/>
    </row>
    <row r="6" spans="1:50" s="104" customFormat="1" ht="14.25" customHeight="1" x14ac:dyDescent="0.3">
      <c r="I6" s="100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2"/>
      <c r="AN6" s="102"/>
    </row>
    <row r="7" spans="1:50" s="104" customFormat="1" ht="20.85" customHeight="1" x14ac:dyDescent="0.3">
      <c r="C7" s="205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7"/>
      <c r="M7" s="208"/>
      <c r="N7" s="208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1357</v>
      </c>
      <c r="AQ7" s="106" t="s">
        <v>1358</v>
      </c>
      <c r="AR7" s="106" t="s">
        <v>1359</v>
      </c>
      <c r="AS7" s="106" t="s">
        <v>1360</v>
      </c>
      <c r="AT7" s="106" t="s">
        <v>1021</v>
      </c>
      <c r="AU7" s="139" t="s">
        <v>1361</v>
      </c>
      <c r="AW7" s="140" t="s">
        <v>1357</v>
      </c>
      <c r="AX7" s="141">
        <f>DatosMenores!C69</f>
        <v>8</v>
      </c>
    </row>
    <row r="8" spans="1:50" s="119" customFormat="1" ht="14.85" customHeight="1" x14ac:dyDescent="0.3">
      <c r="C8" s="205"/>
      <c r="D8" s="121">
        <f>DatosMenores!C56</f>
        <v>369</v>
      </c>
      <c r="E8" s="121">
        <f>DatosMenores!C57</f>
        <v>9</v>
      </c>
      <c r="F8" s="121">
        <f>DatosMenores!C58</f>
        <v>0</v>
      </c>
      <c r="G8" s="121">
        <f>DatosMenores!C59</f>
        <v>179</v>
      </c>
      <c r="H8" s="120">
        <f>DatosMenores!C60</f>
        <v>6</v>
      </c>
      <c r="I8" s="100"/>
      <c r="L8" s="120">
        <f>DatosMenores!C48</f>
        <v>7</v>
      </c>
      <c r="M8" s="121">
        <f>DatosMenores!C49</f>
        <v>14</v>
      </c>
      <c r="N8" s="121">
        <f>DatosMenores!C50</f>
        <v>41</v>
      </c>
      <c r="O8" s="121">
        <f>DatosMenores!C51</f>
        <v>0</v>
      </c>
      <c r="P8" s="120">
        <f>DatosMenores!C52</f>
        <v>0</v>
      </c>
      <c r="S8" s="120">
        <f>DatosMenores!C28</f>
        <v>0</v>
      </c>
      <c r="T8" s="121">
        <f>SUM(DatosMenores!C29:C32)</f>
        <v>3</v>
      </c>
      <c r="U8" s="121">
        <f>DatosMenores!C33</f>
        <v>0</v>
      </c>
      <c r="V8" s="121">
        <f>DatosMenores!C34</f>
        <v>15</v>
      </c>
      <c r="W8" s="121">
        <f>DatosMenores!C35</f>
        <v>27</v>
      </c>
      <c r="X8" s="121">
        <f>DatosMenores!C36</f>
        <v>0</v>
      </c>
      <c r="Y8" s="121">
        <f>DatosMenores!C38</f>
        <v>2</v>
      </c>
      <c r="Z8" s="121">
        <f>DatosMenores!C37</f>
        <v>1</v>
      </c>
      <c r="AA8" s="120">
        <f>DatosMenores!C39</f>
        <v>1</v>
      </c>
      <c r="AC8" s="102"/>
      <c r="AE8" s="122">
        <f>DatosMenores!C5</f>
        <v>0</v>
      </c>
      <c r="AF8" s="121">
        <f>DatosMenores!C6</f>
        <v>24</v>
      </c>
      <c r="AG8" s="121">
        <f>DatosMenores!C7</f>
        <v>7</v>
      </c>
      <c r="AH8" s="121">
        <f>DatosMenores!C8</f>
        <v>0</v>
      </c>
      <c r="AI8" s="121">
        <f>DatosMenores!C9</f>
        <v>13</v>
      </c>
      <c r="AJ8" s="120">
        <f>DatosMenores!C10</f>
        <v>1</v>
      </c>
      <c r="AK8" s="121">
        <f>DatosMenores!C11</f>
        <v>14</v>
      </c>
      <c r="AL8" s="121">
        <f>DatosMenores!C12</f>
        <v>13</v>
      </c>
      <c r="AM8" s="120">
        <f>DatosMenores!C13</f>
        <v>2</v>
      </c>
      <c r="AN8" s="102"/>
      <c r="AP8" s="122">
        <f>DatosMenores!C69</f>
        <v>8</v>
      </c>
      <c r="AQ8" s="122">
        <f>DatosMenores!C70</f>
        <v>6</v>
      </c>
      <c r="AR8" s="121">
        <f>DatosMenores!C71</f>
        <v>87</v>
      </c>
      <c r="AS8" s="121">
        <f>DatosMenores!C74</f>
        <v>0</v>
      </c>
      <c r="AT8" s="121">
        <f>DatosMenores!C75</f>
        <v>0</v>
      </c>
      <c r="AU8" s="120">
        <f>DatosMenores!C76</f>
        <v>0</v>
      </c>
      <c r="AW8" s="140" t="s">
        <v>1358</v>
      </c>
      <c r="AX8" s="141">
        <f>DatosMenores!C70</f>
        <v>6</v>
      </c>
    </row>
    <row r="9" spans="1:50" ht="14.85" customHeight="1" x14ac:dyDescent="0.3">
      <c r="B9" s="125"/>
      <c r="C9" s="205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1359</v>
      </c>
      <c r="AX9" s="141">
        <f>DatosMenores!C71</f>
        <v>87</v>
      </c>
    </row>
    <row r="10" spans="1:50" ht="29.85" customHeight="1" x14ac:dyDescent="0.3">
      <c r="C10" s="205"/>
      <c r="D10" s="120">
        <f>DatosMenores!C61</f>
        <v>134</v>
      </c>
      <c r="E10" s="121">
        <f>DatosMenores!C62</f>
        <v>7</v>
      </c>
      <c r="F10" s="124">
        <f>DatosMenores!C63</f>
        <v>0</v>
      </c>
      <c r="G10" s="124">
        <f>DatosMenores!C64</f>
        <v>52</v>
      </c>
      <c r="H10" s="124">
        <f>DatosMenores!C65</f>
        <v>76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1362</v>
      </c>
      <c r="AR10" s="106" t="s">
        <v>1363</v>
      </c>
      <c r="AS10" s="105" t="s">
        <v>1499</v>
      </c>
      <c r="AT10" s="139" t="s">
        <v>1500</v>
      </c>
      <c r="AW10" s="140" t="s">
        <v>1499</v>
      </c>
      <c r="AX10" s="141">
        <f>DatosMenores!C72</f>
        <v>1</v>
      </c>
    </row>
    <row r="11" spans="1:50" ht="14.85" customHeight="1" x14ac:dyDescent="0.3">
      <c r="AE11" s="122">
        <f>DatosMenores!C14</f>
        <v>0</v>
      </c>
      <c r="AF11" s="121">
        <f>DatosMenores!C15</f>
        <v>0</v>
      </c>
      <c r="AG11" s="121">
        <f>DatosMenores!C16</f>
        <v>4</v>
      </c>
      <c r="AH11" s="121">
        <f>DatosMenores!C17</f>
        <v>8</v>
      </c>
      <c r="AI11" s="121">
        <f>DatosMenores!C18</f>
        <v>1</v>
      </c>
      <c r="AJ11" s="121">
        <f>DatosMenores!C20</f>
        <v>0</v>
      </c>
      <c r="AK11" s="121">
        <f>DatosMenores!C21</f>
        <v>0</v>
      </c>
      <c r="AL11" s="120">
        <f>DatosMenores!C19</f>
        <v>30</v>
      </c>
      <c r="AP11" s="122">
        <f>DatosMenores!C78</f>
        <v>0</v>
      </c>
      <c r="AQ11" s="121">
        <f>DatosMenores!C77</f>
        <v>1</v>
      </c>
      <c r="AR11" s="121">
        <f>DatosMenores!C79</f>
        <v>0</v>
      </c>
      <c r="AS11" s="122">
        <f>DatosMenores!C72</f>
        <v>1</v>
      </c>
      <c r="AT11" s="120">
        <f>DatosMenores!C73</f>
        <v>0</v>
      </c>
      <c r="AW11" s="140" t="s">
        <v>1500</v>
      </c>
      <c r="AX11" s="141">
        <f>DatosMenores!C73</f>
        <v>0</v>
      </c>
    </row>
    <row r="12" spans="1:50" ht="12.75" customHeight="1" x14ac:dyDescent="0.3">
      <c r="AW12" s="140" t="s">
        <v>1360</v>
      </c>
      <c r="AX12" s="141">
        <f>DatosMenores!C74</f>
        <v>0</v>
      </c>
    </row>
    <row r="13" spans="1:50" ht="12.75" customHeight="1" x14ac:dyDescent="0.3">
      <c r="AW13" s="140" t="s">
        <v>1021</v>
      </c>
      <c r="AX13" s="141">
        <f>DatosMenores!C75</f>
        <v>0</v>
      </c>
    </row>
    <row r="14" spans="1:50" ht="12.75" customHeight="1" x14ac:dyDescent="0.3">
      <c r="AW14" s="140" t="s">
        <v>1361</v>
      </c>
      <c r="AX14" s="141">
        <f>DatosMenores!C76</f>
        <v>0</v>
      </c>
    </row>
    <row r="15" spans="1:50" ht="12.75" customHeight="1" x14ac:dyDescent="0.3">
      <c r="AW15" s="140" t="s">
        <v>1362</v>
      </c>
      <c r="AX15" s="141">
        <f>DatosMenores!C77</f>
        <v>1</v>
      </c>
    </row>
    <row r="16" spans="1:50" ht="12.75" customHeight="1" x14ac:dyDescent="0.3">
      <c r="AW16" s="140" t="s">
        <v>265</v>
      </c>
      <c r="AX16" s="141">
        <f>DatosMenores!C78</f>
        <v>0</v>
      </c>
    </row>
    <row r="17" spans="49:50" ht="12.75" customHeight="1" x14ac:dyDescent="0.3">
      <c r="AW17" s="140" t="s">
        <v>1363</v>
      </c>
      <c r="AX17" s="141">
        <f>DatosMenores!C79</f>
        <v>0</v>
      </c>
    </row>
  </sheetData>
  <sheetProtection algorithmName="SHA-512" hashValue="RHjcl2cXj9Q3ZnbaqegpFcBtMQL6OB9KjWi+c+8lilb+1boWHaa1JZTha3FBNhfAnoEWWJkInRS+qz1Tory64A==" saltValue="8O44aWg2SPYuv2+nBwS3x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53C9-2C57-4C76-8A30-B5F17C7684C5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customWidth="1"/>
    <col min="20" max="20" width="7.88671875" style="149" customWidth="1"/>
    <col min="21" max="22" width="11.44140625" style="149"/>
    <col min="23" max="23" width="51.33203125" style="149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0" t="s">
        <v>1501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1507</v>
      </c>
      <c r="D4" s="155">
        <f>DatosViolenciaDoméstica!C5</f>
        <v>0</v>
      </c>
      <c r="F4" s="154" t="s">
        <v>1508</v>
      </c>
      <c r="G4" s="156">
        <f>DatosViolenciaDoméstica!E67</f>
        <v>1</v>
      </c>
      <c r="H4" s="157"/>
    </row>
    <row r="5" spans="1:30" x14ac:dyDescent="0.25">
      <c r="C5" s="154" t="s">
        <v>13</v>
      </c>
      <c r="D5" s="155">
        <f>DatosViolenciaDoméstica!C6</f>
        <v>13</v>
      </c>
      <c r="F5" s="154" t="s">
        <v>1509</v>
      </c>
      <c r="G5" s="158">
        <f>DatosViolenciaDoméstica!F67</f>
        <v>0</v>
      </c>
      <c r="H5" s="157"/>
    </row>
    <row r="6" spans="1:30" ht="26.4" x14ac:dyDescent="0.25">
      <c r="C6" s="154" t="s">
        <v>1510</v>
      </c>
      <c r="D6" s="155">
        <f>DatosViolenciaDoméstica!C7</f>
        <v>4</v>
      </c>
    </row>
    <row r="7" spans="1:30" x14ac:dyDescent="0.25">
      <c r="C7" s="154" t="s">
        <v>60</v>
      </c>
      <c r="D7" s="155">
        <f>DatosViolenciaDoméstica!C8</f>
        <v>0</v>
      </c>
    </row>
    <row r="8" spans="1:30" x14ac:dyDescent="0.25">
      <c r="C8" s="154" t="s">
        <v>1511</v>
      </c>
      <c r="D8" s="155">
        <f>DatosViolenciaDoméstica!C9</f>
        <v>0</v>
      </c>
    </row>
    <row r="9" spans="1:30" x14ac:dyDescent="0.25">
      <c r="C9" s="154" t="s">
        <v>1512</v>
      </c>
      <c r="D9" s="155">
        <f>SUM(DatosViolenciaDoméstica!C10:C11)</f>
        <v>0</v>
      </c>
    </row>
    <row r="21" spans="6:32" x14ac:dyDescent="0.25">
      <c r="F21" s="159"/>
      <c r="G21" s="159"/>
    </row>
    <row r="22" spans="6:32" s="159" customFormat="1" ht="12.75" customHeight="1" x14ac:dyDescent="0.25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5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5">
      <c r="AB24" s="147"/>
    </row>
    <row r="25" spans="6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C0OWZnZ9zt+6W79Vqc2+JL2Rd3c64R4ZtMp4AhPkMaRenr9IShHOdtunsxMAQuVbBVeGDYRuo9jmfq96bIzCyw==" saltValue="vvJJZceMl7PabHSU9MnIC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E4BA-A471-4133-B8AC-C432B7EB5259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hidden="1" customWidth="1"/>
    <col min="20" max="20" width="7.88671875" style="149" hidden="1" customWidth="1"/>
    <col min="21" max="22" width="0" style="149" hidden="1" customWidth="1"/>
    <col min="23" max="23" width="51.33203125" style="149" hidden="1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0" t="s">
        <v>1513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13</v>
      </c>
      <c r="D4" s="155">
        <f>DatosViolenciaGénero!C7</f>
        <v>304</v>
      </c>
      <c r="F4" s="154" t="s">
        <v>1508</v>
      </c>
      <c r="G4" s="156">
        <f>DatosViolenciaGénero!E82</f>
        <v>29</v>
      </c>
      <c r="H4" s="157"/>
    </row>
    <row r="5" spans="1:30" x14ac:dyDescent="0.25">
      <c r="C5" s="154" t="s">
        <v>40</v>
      </c>
      <c r="D5" s="155">
        <f>DatosViolenciaGénero!C5</f>
        <v>152</v>
      </c>
      <c r="F5" s="154" t="s">
        <v>1509</v>
      </c>
      <c r="G5" s="156">
        <f>DatosViolenciaGénero!F82</f>
        <v>90</v>
      </c>
      <c r="H5" s="157"/>
    </row>
    <row r="6" spans="1:30" ht="26.4" x14ac:dyDescent="0.25">
      <c r="C6" s="154" t="s">
        <v>1510</v>
      </c>
      <c r="D6" s="164">
        <f>DatosViolenciaGénero!C8</f>
        <v>34</v>
      </c>
    </row>
    <row r="7" spans="1:30" x14ac:dyDescent="0.25">
      <c r="C7" s="154" t="s">
        <v>60</v>
      </c>
      <c r="D7" s="164">
        <f>DatosViolenciaGénero!C9</f>
        <v>2</v>
      </c>
    </row>
    <row r="8" spans="1:30" x14ac:dyDescent="0.25">
      <c r="C8" s="154" t="s">
        <v>1514</v>
      </c>
      <c r="D8" s="155">
        <f>DatosViolenciaGénero!C11</f>
        <v>1</v>
      </c>
    </row>
    <row r="9" spans="1:30" x14ac:dyDescent="0.25">
      <c r="C9" s="154" t="s">
        <v>1515</v>
      </c>
      <c r="D9" s="155">
        <f>DatosViolenciaGénero!C12</f>
        <v>0</v>
      </c>
    </row>
    <row r="10" spans="1:30" x14ac:dyDescent="0.25">
      <c r="C10" s="154" t="s">
        <v>1507</v>
      </c>
      <c r="D10" s="164">
        <f>DatosViolenciaGénero!C6</f>
        <v>27</v>
      </c>
    </row>
    <row r="11" spans="1:30" x14ac:dyDescent="0.25">
      <c r="C11" s="154" t="s">
        <v>1511</v>
      </c>
      <c r="D11" s="164">
        <f>DatosViolenciaGénero!C10</f>
        <v>1</v>
      </c>
    </row>
    <row r="20" spans="3:32" x14ac:dyDescent="0.25">
      <c r="C20" s="159"/>
      <c r="D20" s="159"/>
    </row>
    <row r="21" spans="3:32" x14ac:dyDescent="0.25">
      <c r="C21" s="160"/>
      <c r="D21" s="160"/>
    </row>
    <row r="22" spans="3:32" s="159" customFormat="1" ht="12.75" customHeight="1" x14ac:dyDescent="0.25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5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5">
      <c r="AB24" s="147"/>
    </row>
    <row r="25" spans="3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RAGWdqdjTyFNVqL1hGl71ugEVNzqsPhNSOg+lrpv5RG/wYMgYLMZIO4kI/HLwB9S+ZgEcXhxvbP7eZWBWQS6og==" saltValue="bHK4d1Rz+4fd6amPxnpJU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2" t="s">
        <v>18</v>
      </c>
      <c r="B7" s="13" t="s">
        <v>19</v>
      </c>
      <c r="C7" s="14">
        <v>2983</v>
      </c>
      <c r="D7" s="14">
        <v>2297</v>
      </c>
      <c r="E7" s="15">
        <v>0.29865041358293398</v>
      </c>
    </row>
    <row r="8" spans="1:5" x14ac:dyDescent="0.3">
      <c r="A8" s="174"/>
      <c r="B8" s="13" t="s">
        <v>20</v>
      </c>
      <c r="C8" s="14">
        <v>5296</v>
      </c>
      <c r="D8" s="14">
        <v>5260</v>
      </c>
      <c r="E8" s="15">
        <v>6.8441064638783298E-3</v>
      </c>
    </row>
    <row r="9" spans="1:5" x14ac:dyDescent="0.3">
      <c r="A9" s="174"/>
      <c r="B9" s="13" t="s">
        <v>21</v>
      </c>
      <c r="C9" s="14">
        <v>4831</v>
      </c>
      <c r="D9" s="14">
        <v>4826</v>
      </c>
      <c r="E9" s="15">
        <v>1.03605470368835E-3</v>
      </c>
    </row>
    <row r="10" spans="1:5" x14ac:dyDescent="0.3">
      <c r="A10" s="174"/>
      <c r="B10" s="13" t="s">
        <v>22</v>
      </c>
      <c r="C10" s="14">
        <v>47</v>
      </c>
      <c r="D10" s="14">
        <v>80</v>
      </c>
      <c r="E10" s="15">
        <v>-0.41249999999999998</v>
      </c>
    </row>
    <row r="11" spans="1:5" x14ac:dyDescent="0.3">
      <c r="A11" s="173"/>
      <c r="B11" s="13" t="s">
        <v>23</v>
      </c>
      <c r="C11" s="14">
        <v>3430</v>
      </c>
      <c r="D11" s="14">
        <v>2639</v>
      </c>
      <c r="E11" s="15">
        <v>0.29973474801061001</v>
      </c>
    </row>
    <row r="12" spans="1:5" x14ac:dyDescent="0.3">
      <c r="A12" s="172" t="s">
        <v>24</v>
      </c>
      <c r="B12" s="13" t="s">
        <v>25</v>
      </c>
      <c r="C12" s="14">
        <v>1349</v>
      </c>
      <c r="D12" s="14">
        <v>1254</v>
      </c>
      <c r="E12" s="15">
        <v>7.5757575757575801E-2</v>
      </c>
    </row>
    <row r="13" spans="1:5" x14ac:dyDescent="0.3">
      <c r="A13" s="174"/>
      <c r="B13" s="13" t="s">
        <v>26</v>
      </c>
      <c r="C13" s="14">
        <v>427</v>
      </c>
      <c r="D13" s="14">
        <v>313</v>
      </c>
      <c r="E13" s="15">
        <v>0.36421725239616598</v>
      </c>
    </row>
    <row r="14" spans="1:5" x14ac:dyDescent="0.3">
      <c r="A14" s="173"/>
      <c r="B14" s="13" t="s">
        <v>27</v>
      </c>
      <c r="C14" s="14">
        <v>2226</v>
      </c>
      <c r="D14" s="14">
        <v>2471</v>
      </c>
      <c r="E14" s="15">
        <v>-9.9150141643059506E-2</v>
      </c>
    </row>
    <row r="15" spans="1:5" x14ac:dyDescent="0.3">
      <c r="A15" s="172" t="s">
        <v>28</v>
      </c>
      <c r="B15" s="13" t="s">
        <v>29</v>
      </c>
      <c r="C15" s="14">
        <v>166</v>
      </c>
      <c r="D15" s="14">
        <v>189</v>
      </c>
      <c r="E15" s="15">
        <v>-0.12169312169312201</v>
      </c>
    </row>
    <row r="16" spans="1:5" x14ac:dyDescent="0.3">
      <c r="A16" s="174"/>
      <c r="B16" s="13" t="s">
        <v>30</v>
      </c>
      <c r="C16" s="14">
        <v>558</v>
      </c>
      <c r="D16" s="14">
        <v>491</v>
      </c>
      <c r="E16" s="15">
        <v>0.13645621181262699</v>
      </c>
    </row>
    <row r="17" spans="1:5" x14ac:dyDescent="0.3">
      <c r="A17" s="174"/>
      <c r="B17" s="13" t="s">
        <v>31</v>
      </c>
      <c r="C17" s="14">
        <v>8</v>
      </c>
      <c r="D17" s="14">
        <v>5</v>
      </c>
      <c r="E17" s="15">
        <v>0.6</v>
      </c>
    </row>
    <row r="18" spans="1:5" x14ac:dyDescent="0.3">
      <c r="A18" s="174"/>
      <c r="B18" s="13" t="s">
        <v>32</v>
      </c>
      <c r="C18" s="16"/>
      <c r="D18" s="14">
        <v>4</v>
      </c>
      <c r="E18" s="15">
        <v>0</v>
      </c>
    </row>
    <row r="19" spans="1:5" x14ac:dyDescent="0.3">
      <c r="A19" s="173"/>
      <c r="B19" s="13" t="s">
        <v>33</v>
      </c>
      <c r="C19" s="14">
        <v>87</v>
      </c>
      <c r="D19" s="14">
        <v>71</v>
      </c>
      <c r="E19" s="15">
        <v>0.22535211267605601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7"/>
      <c r="C23" s="16"/>
      <c r="D23" s="16"/>
      <c r="E23" s="15">
        <v>0</v>
      </c>
    </row>
    <row r="24" spans="1:5" x14ac:dyDescent="0.3">
      <c r="A24" s="12" t="s">
        <v>36</v>
      </c>
      <c r="B24" s="17"/>
      <c r="C24" s="16"/>
      <c r="D24" s="16"/>
      <c r="E24" s="15">
        <v>0</v>
      </c>
    </row>
    <row r="25" spans="1:5" x14ac:dyDescent="0.3">
      <c r="A25" s="12" t="s">
        <v>37</v>
      </c>
      <c r="B25" s="17"/>
      <c r="C25" s="14">
        <v>278</v>
      </c>
      <c r="D25" s="14">
        <v>201</v>
      </c>
      <c r="E25" s="15">
        <v>0.383084577114428</v>
      </c>
    </row>
    <row r="26" spans="1:5" x14ac:dyDescent="0.3">
      <c r="A26" s="12" t="s">
        <v>38</v>
      </c>
      <c r="B26" s="17"/>
      <c r="C26" s="14">
        <v>363</v>
      </c>
      <c r="D26" s="14">
        <v>266</v>
      </c>
      <c r="E26" s="15">
        <v>0.36466165413533802</v>
      </c>
    </row>
    <row r="27" spans="1:5" x14ac:dyDescent="0.3">
      <c r="A27" s="12" t="s">
        <v>39</v>
      </c>
      <c r="B27" s="17"/>
      <c r="C27" s="14">
        <v>9</v>
      </c>
      <c r="D27" s="14">
        <v>7</v>
      </c>
      <c r="E27" s="15">
        <v>0.28571428571428598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476</v>
      </c>
      <c r="D31" s="14">
        <v>493</v>
      </c>
      <c r="E31" s="15">
        <v>-3.4482758620689703E-2</v>
      </c>
    </row>
    <row r="32" spans="1:5" x14ac:dyDescent="0.3">
      <c r="A32" s="172" t="s">
        <v>42</v>
      </c>
      <c r="B32" s="13" t="s">
        <v>43</v>
      </c>
      <c r="C32" s="14">
        <v>9</v>
      </c>
      <c r="D32" s="14">
        <v>44</v>
      </c>
      <c r="E32" s="15">
        <v>-0.79545454545454497</v>
      </c>
    </row>
    <row r="33" spans="1:5" x14ac:dyDescent="0.3">
      <c r="A33" s="174"/>
      <c r="B33" s="13" t="s">
        <v>44</v>
      </c>
      <c r="C33" s="14">
        <v>34</v>
      </c>
      <c r="D33" s="14">
        <v>8</v>
      </c>
      <c r="E33" s="15">
        <v>3.25</v>
      </c>
    </row>
    <row r="34" spans="1:5" x14ac:dyDescent="0.3">
      <c r="A34" s="174"/>
      <c r="B34" s="13" t="s">
        <v>45</v>
      </c>
      <c r="C34" s="16"/>
      <c r="D34" s="16"/>
      <c r="E34" s="15">
        <v>0</v>
      </c>
    </row>
    <row r="35" spans="1:5" x14ac:dyDescent="0.3">
      <c r="A35" s="174"/>
      <c r="B35" s="13" t="s">
        <v>46</v>
      </c>
      <c r="C35" s="14">
        <v>24</v>
      </c>
      <c r="D35" s="14">
        <v>20</v>
      </c>
      <c r="E35" s="15">
        <v>0.2</v>
      </c>
    </row>
    <row r="36" spans="1:5" x14ac:dyDescent="0.3">
      <c r="A36" s="173"/>
      <c r="B36" s="13" t="s">
        <v>47</v>
      </c>
      <c r="C36" s="14">
        <v>288</v>
      </c>
      <c r="D36" s="14">
        <v>315</v>
      </c>
      <c r="E36" s="15">
        <v>-8.5714285714285701E-2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7"/>
      <c r="C40" s="14">
        <v>716</v>
      </c>
      <c r="D40" s="14">
        <v>882</v>
      </c>
      <c r="E40" s="15">
        <v>-0.188208616780045</v>
      </c>
    </row>
    <row r="41" spans="1:5" x14ac:dyDescent="0.3">
      <c r="A41" s="12" t="s">
        <v>50</v>
      </c>
      <c r="B41" s="17"/>
      <c r="C41" s="14">
        <v>458</v>
      </c>
      <c r="D41" s="14">
        <v>597</v>
      </c>
      <c r="E41" s="15">
        <v>-0.232830820770519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2" t="s">
        <v>52</v>
      </c>
      <c r="B45" s="13" t="s">
        <v>19</v>
      </c>
      <c r="C45" s="14">
        <v>393</v>
      </c>
      <c r="D45" s="14">
        <v>384</v>
      </c>
      <c r="E45" s="15">
        <v>2.34375E-2</v>
      </c>
    </row>
    <row r="46" spans="1:5" x14ac:dyDescent="0.3">
      <c r="A46" s="174"/>
      <c r="B46" s="13" t="s">
        <v>53</v>
      </c>
      <c r="C46" s="14">
        <v>3</v>
      </c>
      <c r="D46" s="14">
        <v>9</v>
      </c>
      <c r="E46" s="15">
        <v>-0.66666666666666696</v>
      </c>
    </row>
    <row r="47" spans="1:5" x14ac:dyDescent="0.3">
      <c r="A47" s="174"/>
      <c r="B47" s="13" t="s">
        <v>54</v>
      </c>
      <c r="C47" s="14">
        <v>558</v>
      </c>
      <c r="D47" s="14">
        <v>491</v>
      </c>
      <c r="E47" s="15">
        <v>0.13645621181262699</v>
      </c>
    </row>
    <row r="48" spans="1:5" x14ac:dyDescent="0.3">
      <c r="A48" s="173"/>
      <c r="B48" s="13" t="s">
        <v>23</v>
      </c>
      <c r="C48" s="14">
        <v>400</v>
      </c>
      <c r="D48" s="14">
        <v>254</v>
      </c>
      <c r="E48" s="15">
        <v>0.57480314960629897</v>
      </c>
    </row>
    <row r="49" spans="1:5" x14ac:dyDescent="0.3">
      <c r="A49" s="172" t="s">
        <v>55</v>
      </c>
      <c r="B49" s="13" t="s">
        <v>56</v>
      </c>
      <c r="C49" s="14">
        <v>324</v>
      </c>
      <c r="D49" s="14">
        <v>367</v>
      </c>
      <c r="E49" s="15">
        <v>-0.11716621253406</v>
      </c>
    </row>
    <row r="50" spans="1:5" x14ac:dyDescent="0.3">
      <c r="A50" s="174"/>
      <c r="B50" s="13" t="s">
        <v>57</v>
      </c>
      <c r="C50" s="14">
        <v>9</v>
      </c>
      <c r="D50" s="14">
        <v>7</v>
      </c>
      <c r="E50" s="15">
        <v>0.28571428571428598</v>
      </c>
    </row>
    <row r="51" spans="1:5" x14ac:dyDescent="0.3">
      <c r="A51" s="174"/>
      <c r="B51" s="13" t="s">
        <v>58</v>
      </c>
      <c r="C51" s="14">
        <v>33</v>
      </c>
      <c r="D51" s="14">
        <v>37</v>
      </c>
      <c r="E51" s="15">
        <v>-0.108108108108108</v>
      </c>
    </row>
    <row r="52" spans="1:5" x14ac:dyDescent="0.3">
      <c r="A52" s="173"/>
      <c r="B52" s="13" t="s">
        <v>59</v>
      </c>
      <c r="C52" s="14">
        <v>16</v>
      </c>
      <c r="D52" s="14">
        <v>9</v>
      </c>
      <c r="E52" s="15">
        <v>0.77777777777777801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2" t="s">
        <v>61</v>
      </c>
      <c r="B56" s="13" t="s">
        <v>54</v>
      </c>
      <c r="C56" s="14">
        <v>11</v>
      </c>
      <c r="D56" s="14">
        <v>6</v>
      </c>
      <c r="E56" s="15">
        <v>0.83333333333333304</v>
      </c>
    </row>
    <row r="57" spans="1:5" x14ac:dyDescent="0.3">
      <c r="A57" s="174"/>
      <c r="B57" s="13" t="s">
        <v>53</v>
      </c>
      <c r="C57" s="16"/>
      <c r="D57" s="16"/>
      <c r="E57" s="15">
        <v>0</v>
      </c>
    </row>
    <row r="58" spans="1:5" x14ac:dyDescent="0.3">
      <c r="A58" s="174"/>
      <c r="B58" s="13" t="s">
        <v>19</v>
      </c>
      <c r="C58" s="14">
        <v>14</v>
      </c>
      <c r="D58" s="14">
        <v>10</v>
      </c>
      <c r="E58" s="15">
        <v>0.4</v>
      </c>
    </row>
    <row r="59" spans="1:5" x14ac:dyDescent="0.3">
      <c r="A59" s="174"/>
      <c r="B59" s="13" t="s">
        <v>23</v>
      </c>
      <c r="C59" s="14">
        <v>15</v>
      </c>
      <c r="D59" s="14">
        <v>12</v>
      </c>
      <c r="E59" s="15">
        <v>0.25</v>
      </c>
    </row>
    <row r="60" spans="1:5" x14ac:dyDescent="0.3">
      <c r="A60" s="174"/>
      <c r="B60" s="13" t="s">
        <v>62</v>
      </c>
      <c r="C60" s="14">
        <v>7</v>
      </c>
      <c r="D60" s="14">
        <v>2</v>
      </c>
      <c r="E60" s="15">
        <v>2.5</v>
      </c>
    </row>
    <row r="61" spans="1:5" x14ac:dyDescent="0.3">
      <c r="A61" s="173"/>
      <c r="B61" s="13" t="s">
        <v>63</v>
      </c>
      <c r="C61" s="16"/>
      <c r="D61" s="16"/>
      <c r="E61" s="15">
        <v>0</v>
      </c>
    </row>
    <row r="62" spans="1:5" x14ac:dyDescent="0.3">
      <c r="A62" s="172" t="s">
        <v>64</v>
      </c>
      <c r="B62" s="13" t="s">
        <v>65</v>
      </c>
      <c r="C62" s="14">
        <v>7</v>
      </c>
      <c r="D62" s="14">
        <v>2</v>
      </c>
      <c r="E62" s="15">
        <v>2.5</v>
      </c>
    </row>
    <row r="63" spans="1:5" x14ac:dyDescent="0.3">
      <c r="A63" s="174"/>
      <c r="B63" s="13" t="s">
        <v>58</v>
      </c>
      <c r="C63" s="16"/>
      <c r="D63" s="16"/>
      <c r="E63" s="15">
        <v>0</v>
      </c>
    </row>
    <row r="64" spans="1:5" x14ac:dyDescent="0.3">
      <c r="A64" s="173"/>
      <c r="B64" s="13" t="s">
        <v>66</v>
      </c>
      <c r="C64" s="14">
        <v>1</v>
      </c>
      <c r="D64" s="16"/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7"/>
      <c r="C68" s="16"/>
      <c r="D68" s="16"/>
      <c r="E68" s="15">
        <v>0</v>
      </c>
    </row>
    <row r="69" spans="1:5" x14ac:dyDescent="0.3">
      <c r="A69" s="12" t="s">
        <v>36</v>
      </c>
      <c r="B69" s="17"/>
      <c r="C69" s="16"/>
      <c r="D69" s="16"/>
      <c r="E69" s="15">
        <v>0</v>
      </c>
    </row>
    <row r="70" spans="1:5" x14ac:dyDescent="0.3">
      <c r="A70" s="12" t="s">
        <v>37</v>
      </c>
      <c r="B70" s="17"/>
      <c r="C70" s="14">
        <v>3</v>
      </c>
      <c r="D70" s="16"/>
      <c r="E70" s="15">
        <v>0</v>
      </c>
    </row>
    <row r="71" spans="1:5" x14ac:dyDescent="0.3">
      <c r="A71" s="12" t="s">
        <v>38</v>
      </c>
      <c r="B71" s="17"/>
      <c r="C71" s="14">
        <v>4</v>
      </c>
      <c r="D71" s="16"/>
      <c r="E71" s="15">
        <v>0</v>
      </c>
    </row>
    <row r="72" spans="1:5" x14ac:dyDescent="0.3">
      <c r="A72" s="12" t="s">
        <v>39</v>
      </c>
      <c r="B72" s="17"/>
      <c r="C72" s="16"/>
      <c r="D72" s="16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5"/>
      <c r="B76" s="13" t="s">
        <v>49</v>
      </c>
      <c r="C76" s="14">
        <v>3</v>
      </c>
      <c r="D76" s="14">
        <v>5</v>
      </c>
      <c r="E76" s="15">
        <v>-0.4</v>
      </c>
    </row>
    <row r="77" spans="1:5" x14ac:dyDescent="0.3">
      <c r="A77" s="176"/>
      <c r="B77" s="13" t="s">
        <v>58</v>
      </c>
      <c r="C77" s="16"/>
      <c r="D77" s="14">
        <v>1</v>
      </c>
      <c r="E77" s="15">
        <v>0</v>
      </c>
    </row>
    <row r="78" spans="1:5" x14ac:dyDescent="0.3">
      <c r="A78" s="176"/>
      <c r="B78" s="13" t="s">
        <v>65</v>
      </c>
      <c r="C78" s="14">
        <v>1</v>
      </c>
      <c r="D78" s="14">
        <v>3</v>
      </c>
      <c r="E78" s="15">
        <v>-0.66666666666666696</v>
      </c>
    </row>
    <row r="79" spans="1:5" x14ac:dyDescent="0.3">
      <c r="A79" s="176"/>
      <c r="B79" s="13" t="s">
        <v>69</v>
      </c>
      <c r="C79" s="16"/>
      <c r="D79" s="14">
        <v>4</v>
      </c>
      <c r="E79" s="15">
        <v>0</v>
      </c>
    </row>
    <row r="80" spans="1:5" x14ac:dyDescent="0.3">
      <c r="A80" s="177"/>
      <c r="B80" s="13" t="s">
        <v>70</v>
      </c>
      <c r="C80" s="16"/>
      <c r="D80" s="14">
        <v>1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2" t="s">
        <v>72</v>
      </c>
      <c r="B84" s="13" t="s">
        <v>73</v>
      </c>
      <c r="C84" s="14">
        <v>458</v>
      </c>
      <c r="D84" s="14">
        <v>597</v>
      </c>
      <c r="E84" s="15">
        <v>-0.232830820770519</v>
      </c>
    </row>
    <row r="85" spans="1:5" x14ac:dyDescent="0.3">
      <c r="A85" s="173"/>
      <c r="B85" s="13" t="s">
        <v>74</v>
      </c>
      <c r="C85" s="14">
        <v>445</v>
      </c>
      <c r="D85" s="14">
        <v>305</v>
      </c>
      <c r="E85" s="15">
        <v>0.45901639344262302</v>
      </c>
    </row>
    <row r="86" spans="1:5" x14ac:dyDescent="0.3">
      <c r="A86" s="172" t="s">
        <v>75</v>
      </c>
      <c r="B86" s="13" t="s">
        <v>73</v>
      </c>
      <c r="C86" s="14">
        <v>290</v>
      </c>
      <c r="D86" s="14">
        <v>460</v>
      </c>
      <c r="E86" s="15">
        <v>-0.36956521739130399</v>
      </c>
    </row>
    <row r="87" spans="1:5" x14ac:dyDescent="0.3">
      <c r="A87" s="173"/>
      <c r="B87" s="13" t="s">
        <v>74</v>
      </c>
      <c r="C87" s="14">
        <v>138</v>
      </c>
      <c r="D87" s="14">
        <v>193</v>
      </c>
      <c r="E87" s="15">
        <v>-0.284974093264249</v>
      </c>
    </row>
    <row r="88" spans="1:5" x14ac:dyDescent="0.3">
      <c r="A88" s="172" t="s">
        <v>76</v>
      </c>
      <c r="B88" s="13" t="s">
        <v>73</v>
      </c>
      <c r="C88" s="14">
        <v>15</v>
      </c>
      <c r="D88" s="14">
        <v>27</v>
      </c>
      <c r="E88" s="15">
        <v>-0.44444444444444398</v>
      </c>
    </row>
    <row r="89" spans="1:5" x14ac:dyDescent="0.3">
      <c r="A89" s="173"/>
      <c r="B89" s="13" t="s">
        <v>74</v>
      </c>
      <c r="C89" s="14">
        <v>6</v>
      </c>
      <c r="D89" s="14">
        <v>16</v>
      </c>
      <c r="E89" s="15">
        <v>-0.625</v>
      </c>
    </row>
    <row r="90" spans="1:5" x14ac:dyDescent="0.3">
      <c r="A90" s="172" t="s">
        <v>77</v>
      </c>
      <c r="B90" s="13" t="s">
        <v>73</v>
      </c>
      <c r="C90" s="16"/>
      <c r="D90" s="16"/>
      <c r="E90" s="15">
        <v>0</v>
      </c>
    </row>
    <row r="91" spans="1:5" x14ac:dyDescent="0.3">
      <c r="A91" s="173"/>
      <c r="B91" s="13" t="s">
        <v>74</v>
      </c>
      <c r="C91" s="16"/>
      <c r="D91" s="16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7"/>
      <c r="C95" s="14">
        <v>240</v>
      </c>
      <c r="D95" s="14">
        <v>247</v>
      </c>
      <c r="E95" s="15">
        <v>-2.8340080971659899E-2</v>
      </c>
    </row>
    <row r="96" spans="1:5" x14ac:dyDescent="0.3">
      <c r="A96" s="12" t="s">
        <v>79</v>
      </c>
      <c r="B96" s="17"/>
      <c r="C96" s="16"/>
      <c r="D96" s="16"/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7"/>
      <c r="C100" s="14">
        <v>197</v>
      </c>
      <c r="D100" s="14">
        <v>266</v>
      </c>
      <c r="E100" s="15">
        <v>-0.25939849624060102</v>
      </c>
    </row>
    <row r="101" spans="1:5" x14ac:dyDescent="0.3">
      <c r="A101" s="12" t="s">
        <v>82</v>
      </c>
      <c r="B101" s="17"/>
      <c r="C101" s="14">
        <v>204</v>
      </c>
      <c r="D101" s="14">
        <v>247</v>
      </c>
      <c r="E101" s="15">
        <v>-0.17408906882591099</v>
      </c>
    </row>
    <row r="102" spans="1:5" x14ac:dyDescent="0.3">
      <c r="A102" s="12" t="s">
        <v>79</v>
      </c>
      <c r="B102" s="17"/>
      <c r="C102" s="14">
        <v>13</v>
      </c>
      <c r="D102" s="14">
        <v>8</v>
      </c>
      <c r="E102" s="15">
        <v>0.625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2" t="s">
        <v>81</v>
      </c>
      <c r="B106" s="13" t="s">
        <v>84</v>
      </c>
      <c r="C106" s="14">
        <v>104</v>
      </c>
      <c r="D106" s="14">
        <v>163</v>
      </c>
      <c r="E106" s="15">
        <v>-0.36196319018404899</v>
      </c>
    </row>
    <row r="107" spans="1:5" x14ac:dyDescent="0.3">
      <c r="A107" s="174"/>
      <c r="B107" s="13" t="s">
        <v>85</v>
      </c>
      <c r="C107" s="14">
        <v>14</v>
      </c>
      <c r="D107" s="14">
        <v>19</v>
      </c>
      <c r="E107" s="15">
        <v>-0.26315789473684198</v>
      </c>
    </row>
    <row r="108" spans="1:5" x14ac:dyDescent="0.3">
      <c r="A108" s="173"/>
      <c r="B108" s="13" t="s">
        <v>86</v>
      </c>
      <c r="C108" s="14">
        <v>77</v>
      </c>
      <c r="D108" s="14">
        <v>156</v>
      </c>
      <c r="E108" s="15">
        <v>-0.50641025641025605</v>
      </c>
    </row>
    <row r="109" spans="1:5" x14ac:dyDescent="0.3">
      <c r="A109" s="172" t="s">
        <v>82</v>
      </c>
      <c r="B109" s="13" t="s">
        <v>87</v>
      </c>
      <c r="C109" s="14">
        <v>16</v>
      </c>
      <c r="D109" s="14">
        <v>24</v>
      </c>
      <c r="E109" s="15">
        <v>-0.33333333333333298</v>
      </c>
    </row>
    <row r="110" spans="1:5" x14ac:dyDescent="0.3">
      <c r="A110" s="173"/>
      <c r="B110" s="13" t="s">
        <v>86</v>
      </c>
      <c r="C110" s="14">
        <v>81</v>
      </c>
      <c r="D110" s="14">
        <v>102</v>
      </c>
      <c r="E110" s="15">
        <v>-0.20588235294117599</v>
      </c>
    </row>
    <row r="111" spans="1:5" x14ac:dyDescent="0.3">
      <c r="A111" s="12" t="s">
        <v>79</v>
      </c>
      <c r="B111" s="17"/>
      <c r="C111" s="14">
        <v>11</v>
      </c>
      <c r="D111" s="14">
        <v>31</v>
      </c>
      <c r="E111" s="15">
        <v>-0.64516129032258096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2" t="s">
        <v>81</v>
      </c>
      <c r="B115" s="13" t="s">
        <v>84</v>
      </c>
      <c r="C115" s="14">
        <v>5</v>
      </c>
      <c r="D115" s="14">
        <v>12</v>
      </c>
      <c r="E115" s="15">
        <v>-0.58333333333333304</v>
      </c>
    </row>
    <row r="116" spans="1:5" x14ac:dyDescent="0.3">
      <c r="A116" s="174"/>
      <c r="B116" s="13" t="s">
        <v>85</v>
      </c>
      <c r="C116" s="14">
        <v>1</v>
      </c>
      <c r="D116" s="14">
        <v>1</v>
      </c>
      <c r="E116" s="15">
        <v>0</v>
      </c>
    </row>
    <row r="117" spans="1:5" x14ac:dyDescent="0.3">
      <c r="A117" s="173"/>
      <c r="B117" s="13" t="s">
        <v>86</v>
      </c>
      <c r="C117" s="14">
        <v>5</v>
      </c>
      <c r="D117" s="14">
        <v>11</v>
      </c>
      <c r="E117" s="15">
        <v>-0.54545454545454497</v>
      </c>
    </row>
    <row r="118" spans="1:5" x14ac:dyDescent="0.3">
      <c r="A118" s="172" t="s">
        <v>82</v>
      </c>
      <c r="B118" s="13" t="s">
        <v>87</v>
      </c>
      <c r="C118" s="16"/>
      <c r="D118" s="16"/>
      <c r="E118" s="15">
        <v>0</v>
      </c>
    </row>
    <row r="119" spans="1:5" x14ac:dyDescent="0.3">
      <c r="A119" s="173"/>
      <c r="B119" s="13" t="s">
        <v>86</v>
      </c>
      <c r="C119" s="14">
        <v>4</v>
      </c>
      <c r="D119" s="14">
        <v>3</v>
      </c>
      <c r="E119" s="15">
        <v>0.33333333333333298</v>
      </c>
    </row>
    <row r="120" spans="1:5" x14ac:dyDescent="0.3">
      <c r="A120" s="12" t="s">
        <v>79</v>
      </c>
      <c r="B120" s="17"/>
      <c r="C120" s="14">
        <v>1</v>
      </c>
      <c r="D120" s="14">
        <v>2</v>
      </c>
      <c r="E120" s="15">
        <v>-0.5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2" t="s">
        <v>90</v>
      </c>
      <c r="B124" s="13" t="s">
        <v>91</v>
      </c>
      <c r="C124" s="16"/>
      <c r="D124" s="16"/>
      <c r="E124" s="15">
        <v>0</v>
      </c>
    </row>
    <row r="125" spans="1:5" x14ac:dyDescent="0.3">
      <c r="A125" s="173"/>
      <c r="B125" s="13" t="s">
        <v>92</v>
      </c>
      <c r="C125" s="16"/>
      <c r="D125" s="16"/>
      <c r="E125" s="15">
        <v>0</v>
      </c>
    </row>
    <row r="126" spans="1:5" x14ac:dyDescent="0.3">
      <c r="A126" s="172" t="s">
        <v>93</v>
      </c>
      <c r="B126" s="13" t="s">
        <v>91</v>
      </c>
      <c r="C126" s="14">
        <v>266</v>
      </c>
      <c r="D126" s="14">
        <v>254</v>
      </c>
      <c r="E126" s="15">
        <v>4.7244094488188997E-2</v>
      </c>
    </row>
    <row r="127" spans="1:5" x14ac:dyDescent="0.3">
      <c r="A127" s="173"/>
      <c r="B127" s="13" t="s">
        <v>92</v>
      </c>
      <c r="C127" s="14">
        <v>350</v>
      </c>
      <c r="D127" s="14">
        <v>349</v>
      </c>
      <c r="E127" s="15">
        <v>2.8653295128939801E-3</v>
      </c>
    </row>
    <row r="128" spans="1:5" x14ac:dyDescent="0.3">
      <c r="A128" s="172" t="s">
        <v>94</v>
      </c>
      <c r="B128" s="13" t="s">
        <v>91</v>
      </c>
      <c r="C128" s="14">
        <v>1727</v>
      </c>
      <c r="D128" s="14">
        <v>1759</v>
      </c>
      <c r="E128" s="15">
        <v>-1.8192154633314399E-2</v>
      </c>
    </row>
    <row r="129" spans="1:5" x14ac:dyDescent="0.3">
      <c r="A129" s="173"/>
      <c r="B129" s="13" t="s">
        <v>92</v>
      </c>
      <c r="C129" s="14">
        <v>3651</v>
      </c>
      <c r="D129" s="14">
        <v>3693</v>
      </c>
      <c r="E129" s="15">
        <v>-1.13728675873274E-2</v>
      </c>
    </row>
    <row r="130" spans="1:5" x14ac:dyDescent="0.3">
      <c r="A130" s="172" t="s">
        <v>95</v>
      </c>
      <c r="B130" s="13" t="s">
        <v>91</v>
      </c>
      <c r="C130" s="14">
        <v>266</v>
      </c>
      <c r="D130" s="14">
        <v>254</v>
      </c>
      <c r="E130" s="15">
        <v>4.7244094488188997E-2</v>
      </c>
    </row>
    <row r="131" spans="1:5" x14ac:dyDescent="0.3">
      <c r="A131" s="173"/>
      <c r="B131" s="13" t="s">
        <v>92</v>
      </c>
      <c r="C131" s="14">
        <v>350</v>
      </c>
      <c r="D131" s="14">
        <v>349</v>
      </c>
      <c r="E131" s="15">
        <v>2.8653295128939801E-3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2" t="s">
        <v>97</v>
      </c>
      <c r="B135" s="13" t="s">
        <v>98</v>
      </c>
      <c r="C135" s="14">
        <v>13</v>
      </c>
      <c r="D135" s="14">
        <v>17</v>
      </c>
      <c r="E135" s="15">
        <v>-0.23529411764705899</v>
      </c>
    </row>
    <row r="136" spans="1:5" x14ac:dyDescent="0.3">
      <c r="A136" s="173"/>
      <c r="B136" s="13" t="s">
        <v>99</v>
      </c>
      <c r="C136" s="14">
        <v>1</v>
      </c>
      <c r="D136" s="14">
        <v>3</v>
      </c>
      <c r="E136" s="15">
        <v>-0.66666666666666696</v>
      </c>
    </row>
    <row r="137" spans="1:5" x14ac:dyDescent="0.3">
      <c r="A137" s="172" t="s">
        <v>100</v>
      </c>
      <c r="B137" s="13" t="s">
        <v>98</v>
      </c>
      <c r="C137" s="16"/>
      <c r="D137" s="16"/>
      <c r="E137" s="15">
        <v>0</v>
      </c>
    </row>
    <row r="138" spans="1:5" x14ac:dyDescent="0.3">
      <c r="A138" s="173"/>
      <c r="B138" s="13" t="s">
        <v>99</v>
      </c>
      <c r="C138" s="16"/>
      <c r="D138" s="16"/>
      <c r="E138" s="15">
        <v>0</v>
      </c>
    </row>
    <row r="139" spans="1:5" x14ac:dyDescent="0.3">
      <c r="A139" s="172" t="s">
        <v>101</v>
      </c>
      <c r="B139" s="13" t="s">
        <v>98</v>
      </c>
      <c r="C139" s="16"/>
      <c r="D139" s="16"/>
      <c r="E139" s="15">
        <v>0</v>
      </c>
    </row>
    <row r="140" spans="1:5" x14ac:dyDescent="0.3">
      <c r="A140" s="173"/>
      <c r="B140" s="13" t="s">
        <v>102</v>
      </c>
      <c r="C140" s="16"/>
      <c r="D140" s="16"/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7"/>
      <c r="C144" s="14">
        <v>39</v>
      </c>
      <c r="D144" s="14">
        <v>34</v>
      </c>
      <c r="E144" s="15">
        <v>0.14705882352941199</v>
      </c>
    </row>
    <row r="145" spans="1:5" x14ac:dyDescent="0.3">
      <c r="A145" s="172" t="s">
        <v>105</v>
      </c>
      <c r="B145" s="13" t="s">
        <v>106</v>
      </c>
      <c r="C145" s="14">
        <v>6</v>
      </c>
      <c r="D145" s="14">
        <v>1</v>
      </c>
      <c r="E145" s="15">
        <v>5</v>
      </c>
    </row>
    <row r="146" spans="1:5" x14ac:dyDescent="0.3">
      <c r="A146" s="174"/>
      <c r="B146" s="13" t="s">
        <v>107</v>
      </c>
      <c r="C146" s="14">
        <v>3</v>
      </c>
      <c r="D146" s="14">
        <v>6</v>
      </c>
      <c r="E146" s="15">
        <v>-0.5</v>
      </c>
    </row>
    <row r="147" spans="1:5" x14ac:dyDescent="0.3">
      <c r="A147" s="174"/>
      <c r="B147" s="13" t="s">
        <v>108</v>
      </c>
      <c r="C147" s="14">
        <v>3</v>
      </c>
      <c r="D147" s="14">
        <v>8</v>
      </c>
      <c r="E147" s="15">
        <v>-0.625</v>
      </c>
    </row>
    <row r="148" spans="1:5" x14ac:dyDescent="0.3">
      <c r="A148" s="174"/>
      <c r="B148" s="13" t="s">
        <v>109</v>
      </c>
      <c r="C148" s="14">
        <v>3</v>
      </c>
      <c r="D148" s="16"/>
      <c r="E148" s="15">
        <v>0</v>
      </c>
    </row>
    <row r="149" spans="1:5" x14ac:dyDescent="0.3">
      <c r="A149" s="174"/>
      <c r="B149" s="13" t="s">
        <v>110</v>
      </c>
      <c r="C149" s="14">
        <v>24</v>
      </c>
      <c r="D149" s="14">
        <v>18</v>
      </c>
      <c r="E149" s="15">
        <v>0.33333333333333298</v>
      </c>
    </row>
    <row r="150" spans="1:5" x14ac:dyDescent="0.3">
      <c r="A150" s="173"/>
      <c r="B150" s="13" t="s">
        <v>111</v>
      </c>
      <c r="C150" s="16"/>
      <c r="D150" s="14">
        <v>1</v>
      </c>
      <c r="E150" s="15">
        <v>0</v>
      </c>
    </row>
    <row r="151" spans="1:5" x14ac:dyDescent="0.3">
      <c r="A151" s="172" t="s">
        <v>112</v>
      </c>
      <c r="B151" s="13" t="s">
        <v>113</v>
      </c>
      <c r="C151" s="14">
        <v>18</v>
      </c>
      <c r="D151" s="14">
        <v>8</v>
      </c>
      <c r="E151" s="15">
        <v>1.25</v>
      </c>
    </row>
    <row r="152" spans="1:5" x14ac:dyDescent="0.3">
      <c r="A152" s="173"/>
      <c r="B152" s="13" t="s">
        <v>114</v>
      </c>
      <c r="C152" s="14">
        <v>20</v>
      </c>
      <c r="D152" s="14">
        <v>25</v>
      </c>
      <c r="E152" s="15">
        <v>-0.2</v>
      </c>
    </row>
    <row r="153" spans="1:5" x14ac:dyDescent="0.3">
      <c r="A153" s="172" t="s">
        <v>115</v>
      </c>
      <c r="B153" s="13" t="s">
        <v>19</v>
      </c>
      <c r="C153" s="14">
        <v>1</v>
      </c>
      <c r="D153" s="14">
        <v>3</v>
      </c>
      <c r="E153" s="15">
        <v>-0.66666666666666696</v>
      </c>
    </row>
    <row r="154" spans="1:5" x14ac:dyDescent="0.3">
      <c r="A154" s="173"/>
      <c r="B154" s="13" t="s">
        <v>23</v>
      </c>
      <c r="C154" s="14">
        <v>1</v>
      </c>
      <c r="D154" s="14">
        <v>3</v>
      </c>
      <c r="E154" s="15">
        <v>-0.66666666666666696</v>
      </c>
    </row>
    <row r="155" spans="1:5" x14ac:dyDescent="0.3">
      <c r="A155" s="12" t="s">
        <v>116</v>
      </c>
      <c r="B155" s="17"/>
      <c r="C155" s="16"/>
      <c r="D155" s="16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2" t="s">
        <v>118</v>
      </c>
      <c r="B159" s="13" t="s">
        <v>119</v>
      </c>
      <c r="C159" s="16"/>
      <c r="D159" s="16"/>
      <c r="E159" s="15">
        <v>0</v>
      </c>
    </row>
    <row r="160" spans="1:5" x14ac:dyDescent="0.3">
      <c r="A160" s="174"/>
      <c r="B160" s="13" t="s">
        <v>120</v>
      </c>
      <c r="C160" s="16"/>
      <c r="D160" s="16"/>
      <c r="E160" s="15">
        <v>0</v>
      </c>
    </row>
    <row r="161" spans="1:5" x14ac:dyDescent="0.3">
      <c r="A161" s="174"/>
      <c r="B161" s="13" t="s">
        <v>121</v>
      </c>
      <c r="C161" s="16"/>
      <c r="D161" s="16"/>
      <c r="E161" s="15">
        <v>0</v>
      </c>
    </row>
    <row r="162" spans="1:5" x14ac:dyDescent="0.3">
      <c r="A162" s="174"/>
      <c r="B162" s="13" t="s">
        <v>122</v>
      </c>
      <c r="C162" s="16"/>
      <c r="D162" s="16"/>
      <c r="E162" s="15">
        <v>0</v>
      </c>
    </row>
    <row r="163" spans="1:5" x14ac:dyDescent="0.3">
      <c r="A163" s="174"/>
      <c r="B163" s="13" t="s">
        <v>123</v>
      </c>
      <c r="C163" s="16"/>
      <c r="D163" s="16"/>
      <c r="E163" s="15">
        <v>0</v>
      </c>
    </row>
    <row r="164" spans="1:5" x14ac:dyDescent="0.3">
      <c r="A164" s="174"/>
      <c r="B164" s="13" t="s">
        <v>124</v>
      </c>
      <c r="C164" s="16"/>
      <c r="D164" s="16"/>
      <c r="E164" s="15">
        <v>0</v>
      </c>
    </row>
    <row r="165" spans="1:5" x14ac:dyDescent="0.3">
      <c r="A165" s="174"/>
      <c r="B165" s="13" t="s">
        <v>125</v>
      </c>
      <c r="C165" s="16"/>
      <c r="D165" s="16"/>
      <c r="E165" s="15">
        <v>0</v>
      </c>
    </row>
    <row r="166" spans="1:5" x14ac:dyDescent="0.3">
      <c r="A166" s="174"/>
      <c r="B166" s="13" t="s">
        <v>126</v>
      </c>
      <c r="C166" s="16"/>
      <c r="D166" s="16"/>
      <c r="E166" s="15">
        <v>0</v>
      </c>
    </row>
    <row r="167" spans="1:5" x14ac:dyDescent="0.3">
      <c r="A167" s="174"/>
      <c r="B167" s="13" t="s">
        <v>127</v>
      </c>
      <c r="C167" s="16"/>
      <c r="D167" s="16"/>
      <c r="E167" s="15">
        <v>0</v>
      </c>
    </row>
    <row r="168" spans="1:5" x14ac:dyDescent="0.3">
      <c r="A168" s="174"/>
      <c r="B168" s="13" t="s">
        <v>128</v>
      </c>
      <c r="C168" s="16"/>
      <c r="D168" s="16"/>
      <c r="E168" s="15">
        <v>0</v>
      </c>
    </row>
    <row r="169" spans="1:5" x14ac:dyDescent="0.3">
      <c r="A169" s="174"/>
      <c r="B169" s="13" t="s">
        <v>129</v>
      </c>
      <c r="C169" s="16"/>
      <c r="D169" s="16"/>
      <c r="E169" s="15">
        <v>0</v>
      </c>
    </row>
    <row r="170" spans="1:5" x14ac:dyDescent="0.3">
      <c r="A170" s="174"/>
      <c r="B170" s="13" t="s">
        <v>130</v>
      </c>
      <c r="C170" s="16"/>
      <c r="D170" s="16"/>
      <c r="E170" s="15">
        <v>0</v>
      </c>
    </row>
    <row r="171" spans="1:5" x14ac:dyDescent="0.3">
      <c r="A171" s="174"/>
      <c r="B171" s="13" t="s">
        <v>131</v>
      </c>
      <c r="C171" s="16"/>
      <c r="D171" s="16"/>
      <c r="E171" s="15">
        <v>0</v>
      </c>
    </row>
    <row r="172" spans="1:5" x14ac:dyDescent="0.3">
      <c r="A172" s="174"/>
      <c r="B172" s="13" t="s">
        <v>132</v>
      </c>
      <c r="C172" s="16"/>
      <c r="D172" s="16"/>
      <c r="E172" s="15">
        <v>0</v>
      </c>
    </row>
    <row r="173" spans="1:5" x14ac:dyDescent="0.3">
      <c r="A173" s="174"/>
      <c r="B173" s="13" t="s">
        <v>133</v>
      </c>
      <c r="C173" s="16"/>
      <c r="D173" s="16"/>
      <c r="E173" s="15">
        <v>0</v>
      </c>
    </row>
    <row r="174" spans="1:5" x14ac:dyDescent="0.3">
      <c r="A174" s="174"/>
      <c r="B174" s="13" t="s">
        <v>134</v>
      </c>
      <c r="C174" s="16"/>
      <c r="D174" s="16"/>
      <c r="E174" s="15">
        <v>0</v>
      </c>
    </row>
    <row r="175" spans="1:5" x14ac:dyDescent="0.3">
      <c r="A175" s="174"/>
      <c r="B175" s="13" t="s">
        <v>135</v>
      </c>
      <c r="C175" s="16"/>
      <c r="D175" s="16"/>
      <c r="E175" s="15">
        <v>0</v>
      </c>
    </row>
    <row r="176" spans="1:5" x14ac:dyDescent="0.3">
      <c r="A176" s="174"/>
      <c r="B176" s="13" t="s">
        <v>136</v>
      </c>
      <c r="C176" s="16"/>
      <c r="D176" s="16"/>
      <c r="E176" s="15">
        <v>0</v>
      </c>
    </row>
    <row r="177" spans="1:5" x14ac:dyDescent="0.3">
      <c r="A177" s="174"/>
      <c r="B177" s="13" t="s">
        <v>137</v>
      </c>
      <c r="C177" s="16"/>
      <c r="D177" s="16"/>
      <c r="E177" s="15">
        <v>0</v>
      </c>
    </row>
    <row r="178" spans="1:5" x14ac:dyDescent="0.3">
      <c r="A178" s="174"/>
      <c r="B178" s="13" t="s">
        <v>138</v>
      </c>
      <c r="C178" s="16"/>
      <c r="D178" s="16"/>
      <c r="E178" s="15">
        <v>0</v>
      </c>
    </row>
    <row r="179" spans="1:5" x14ac:dyDescent="0.3">
      <c r="A179" s="174"/>
      <c r="B179" s="13" t="s">
        <v>139</v>
      </c>
      <c r="C179" s="16"/>
      <c r="D179" s="16"/>
      <c r="E179" s="15">
        <v>0</v>
      </c>
    </row>
    <row r="180" spans="1:5" x14ac:dyDescent="0.3">
      <c r="A180" s="174"/>
      <c r="B180" s="13" t="s">
        <v>140</v>
      </c>
      <c r="C180" s="16"/>
      <c r="D180" s="16"/>
      <c r="E180" s="15">
        <v>0</v>
      </c>
    </row>
    <row r="181" spans="1:5" x14ac:dyDescent="0.3">
      <c r="A181" s="174"/>
      <c r="B181" s="13" t="s">
        <v>141</v>
      </c>
      <c r="C181" s="16"/>
      <c r="D181" s="16"/>
      <c r="E181" s="15">
        <v>0</v>
      </c>
    </row>
    <row r="182" spans="1:5" x14ac:dyDescent="0.3">
      <c r="A182" s="174"/>
      <c r="B182" s="13" t="s">
        <v>142</v>
      </c>
      <c r="C182" s="16"/>
      <c r="D182" s="16"/>
      <c r="E182" s="15">
        <v>0</v>
      </c>
    </row>
    <row r="183" spans="1:5" x14ac:dyDescent="0.3">
      <c r="A183" s="174"/>
      <c r="B183" s="13" t="s">
        <v>143</v>
      </c>
      <c r="C183" s="16"/>
      <c r="D183" s="16"/>
      <c r="E183" s="15">
        <v>0</v>
      </c>
    </row>
    <row r="184" spans="1:5" x14ac:dyDescent="0.3">
      <c r="A184" s="174"/>
      <c r="B184" s="13" t="s">
        <v>144</v>
      </c>
      <c r="C184" s="16"/>
      <c r="D184" s="16"/>
      <c r="E184" s="15">
        <v>0</v>
      </c>
    </row>
    <row r="185" spans="1:5" x14ac:dyDescent="0.3">
      <c r="A185" s="174"/>
      <c r="B185" s="13" t="s">
        <v>145</v>
      </c>
      <c r="C185" s="16"/>
      <c r="D185" s="16"/>
      <c r="E185" s="15">
        <v>0</v>
      </c>
    </row>
    <row r="186" spans="1:5" x14ac:dyDescent="0.3">
      <c r="A186" s="174"/>
      <c r="B186" s="13" t="s">
        <v>146</v>
      </c>
      <c r="C186" s="16"/>
      <c r="D186" s="16"/>
      <c r="E186" s="15">
        <v>0</v>
      </c>
    </row>
    <row r="187" spans="1:5" x14ac:dyDescent="0.3">
      <c r="A187" s="174"/>
      <c r="B187" s="13" t="s">
        <v>147</v>
      </c>
      <c r="C187" s="16"/>
      <c r="D187" s="16"/>
      <c r="E187" s="15">
        <v>0</v>
      </c>
    </row>
    <row r="188" spans="1:5" x14ac:dyDescent="0.3">
      <c r="A188" s="174"/>
      <c r="B188" s="13" t="s">
        <v>148</v>
      </c>
      <c r="C188" s="16"/>
      <c r="D188" s="16"/>
      <c r="E188" s="15">
        <v>0</v>
      </c>
    </row>
    <row r="189" spans="1:5" x14ac:dyDescent="0.3">
      <c r="A189" s="174"/>
      <c r="B189" s="13" t="s">
        <v>149</v>
      </c>
      <c r="C189" s="16"/>
      <c r="D189" s="16"/>
      <c r="E189" s="15">
        <v>0</v>
      </c>
    </row>
    <row r="190" spans="1:5" x14ac:dyDescent="0.3">
      <c r="A190" s="174"/>
      <c r="B190" s="13" t="s">
        <v>150</v>
      </c>
      <c r="C190" s="16"/>
      <c r="D190" s="16"/>
      <c r="E190" s="15">
        <v>0</v>
      </c>
    </row>
    <row r="191" spans="1:5" x14ac:dyDescent="0.3">
      <c r="A191" s="174"/>
      <c r="B191" s="13" t="s">
        <v>151</v>
      </c>
      <c r="C191" s="16"/>
      <c r="D191" s="16"/>
      <c r="E191" s="15">
        <v>0</v>
      </c>
    </row>
    <row r="192" spans="1:5" x14ac:dyDescent="0.3">
      <c r="A192" s="174"/>
      <c r="B192" s="13" t="s">
        <v>152</v>
      </c>
      <c r="C192" s="16"/>
      <c r="D192" s="16"/>
      <c r="E192" s="15">
        <v>0</v>
      </c>
    </row>
    <row r="193" spans="1:5" x14ac:dyDescent="0.3">
      <c r="A193" s="174"/>
      <c r="B193" s="13" t="s">
        <v>153</v>
      </c>
      <c r="C193" s="16"/>
      <c r="D193" s="16"/>
      <c r="E193" s="15">
        <v>0</v>
      </c>
    </row>
    <row r="194" spans="1:5" x14ac:dyDescent="0.3">
      <c r="A194" s="174"/>
      <c r="B194" s="13" t="s">
        <v>154</v>
      </c>
      <c r="C194" s="16"/>
      <c r="D194" s="16"/>
      <c r="E194" s="15">
        <v>0</v>
      </c>
    </row>
    <row r="195" spans="1:5" x14ac:dyDescent="0.3">
      <c r="A195" s="174"/>
      <c r="B195" s="13" t="s">
        <v>155</v>
      </c>
      <c r="C195" s="16"/>
      <c r="D195" s="16"/>
      <c r="E195" s="15">
        <v>0</v>
      </c>
    </row>
    <row r="196" spans="1:5" x14ac:dyDescent="0.3">
      <c r="A196" s="174"/>
      <c r="B196" s="13" t="s">
        <v>156</v>
      </c>
      <c r="C196" s="16"/>
      <c r="D196" s="16"/>
      <c r="E196" s="15">
        <v>0</v>
      </c>
    </row>
    <row r="197" spans="1:5" x14ac:dyDescent="0.3">
      <c r="A197" s="174"/>
      <c r="B197" s="13" t="s">
        <v>157</v>
      </c>
      <c r="C197" s="16"/>
      <c r="D197" s="16"/>
      <c r="E197" s="15">
        <v>0</v>
      </c>
    </row>
    <row r="198" spans="1:5" x14ac:dyDescent="0.3">
      <c r="A198" s="174"/>
      <c r="B198" s="13" t="s">
        <v>158</v>
      </c>
      <c r="C198" s="16"/>
      <c r="D198" s="16"/>
      <c r="E198" s="15">
        <v>0</v>
      </c>
    </row>
    <row r="199" spans="1:5" x14ac:dyDescent="0.3">
      <c r="A199" s="174"/>
      <c r="B199" s="13" t="s">
        <v>159</v>
      </c>
      <c r="C199" s="16"/>
      <c r="D199" s="16"/>
      <c r="E199" s="15">
        <v>0</v>
      </c>
    </row>
    <row r="200" spans="1:5" x14ac:dyDescent="0.3">
      <c r="A200" s="173"/>
      <c r="B200" s="13" t="s">
        <v>160</v>
      </c>
      <c r="C200" s="16"/>
      <c r="D200" s="16"/>
      <c r="E200" s="15">
        <v>0</v>
      </c>
    </row>
    <row r="201" spans="1:5" x14ac:dyDescent="0.3">
      <c r="A201" s="172" t="s">
        <v>161</v>
      </c>
      <c r="B201" s="13" t="s">
        <v>162</v>
      </c>
      <c r="C201" s="16"/>
      <c r="D201" s="16"/>
      <c r="E201" s="15">
        <v>0</v>
      </c>
    </row>
    <row r="202" spans="1:5" x14ac:dyDescent="0.3">
      <c r="A202" s="174"/>
      <c r="B202" s="13" t="s">
        <v>120</v>
      </c>
      <c r="C202" s="16"/>
      <c r="D202" s="16"/>
      <c r="E202" s="15">
        <v>0</v>
      </c>
    </row>
    <row r="203" spans="1:5" x14ac:dyDescent="0.3">
      <c r="A203" s="174"/>
      <c r="B203" s="13" t="s">
        <v>163</v>
      </c>
      <c r="C203" s="16"/>
      <c r="D203" s="16"/>
      <c r="E203" s="15">
        <v>0</v>
      </c>
    </row>
    <row r="204" spans="1:5" x14ac:dyDescent="0.3">
      <c r="A204" s="174"/>
      <c r="B204" s="13" t="s">
        <v>122</v>
      </c>
      <c r="C204" s="16"/>
      <c r="D204" s="16"/>
      <c r="E204" s="15">
        <v>0</v>
      </c>
    </row>
    <row r="205" spans="1:5" x14ac:dyDescent="0.3">
      <c r="A205" s="174"/>
      <c r="B205" s="13" t="s">
        <v>123</v>
      </c>
      <c r="C205" s="16"/>
      <c r="D205" s="16"/>
      <c r="E205" s="15">
        <v>0</v>
      </c>
    </row>
    <row r="206" spans="1:5" x14ac:dyDescent="0.3">
      <c r="A206" s="174"/>
      <c r="B206" s="13" t="s">
        <v>124</v>
      </c>
      <c r="C206" s="16"/>
      <c r="D206" s="16"/>
      <c r="E206" s="15">
        <v>0</v>
      </c>
    </row>
    <row r="207" spans="1:5" x14ac:dyDescent="0.3">
      <c r="A207" s="174"/>
      <c r="B207" s="13" t="s">
        <v>125</v>
      </c>
      <c r="C207" s="16"/>
      <c r="D207" s="16"/>
      <c r="E207" s="15">
        <v>0</v>
      </c>
    </row>
    <row r="208" spans="1:5" x14ac:dyDescent="0.3">
      <c r="A208" s="174"/>
      <c r="B208" s="13" t="s">
        <v>164</v>
      </c>
      <c r="C208" s="16"/>
      <c r="D208" s="16"/>
      <c r="E208" s="15">
        <v>0</v>
      </c>
    </row>
    <row r="209" spans="1:5" x14ac:dyDescent="0.3">
      <c r="A209" s="174"/>
      <c r="B209" s="13" t="s">
        <v>127</v>
      </c>
      <c r="C209" s="16"/>
      <c r="D209" s="16"/>
      <c r="E209" s="15">
        <v>0</v>
      </c>
    </row>
    <row r="210" spans="1:5" x14ac:dyDescent="0.3">
      <c r="A210" s="174"/>
      <c r="B210" s="13" t="s">
        <v>165</v>
      </c>
      <c r="C210" s="16"/>
      <c r="D210" s="16"/>
      <c r="E210" s="15">
        <v>0</v>
      </c>
    </row>
    <row r="211" spans="1:5" x14ac:dyDescent="0.3">
      <c r="A211" s="174"/>
      <c r="B211" s="13" t="s">
        <v>129</v>
      </c>
      <c r="C211" s="16"/>
      <c r="D211" s="16"/>
      <c r="E211" s="15">
        <v>0</v>
      </c>
    </row>
    <row r="212" spans="1:5" x14ac:dyDescent="0.3">
      <c r="A212" s="174"/>
      <c r="B212" s="13" t="s">
        <v>130</v>
      </c>
      <c r="C212" s="16"/>
      <c r="D212" s="16"/>
      <c r="E212" s="15">
        <v>0</v>
      </c>
    </row>
    <row r="213" spans="1:5" x14ac:dyDescent="0.3">
      <c r="A213" s="174"/>
      <c r="B213" s="13" t="s">
        <v>131</v>
      </c>
      <c r="C213" s="16"/>
      <c r="D213" s="16"/>
      <c r="E213" s="15">
        <v>0</v>
      </c>
    </row>
    <row r="214" spans="1:5" x14ac:dyDescent="0.3">
      <c r="A214" s="174"/>
      <c r="B214" s="13" t="s">
        <v>132</v>
      </c>
      <c r="C214" s="16"/>
      <c r="D214" s="16"/>
      <c r="E214" s="15">
        <v>0</v>
      </c>
    </row>
    <row r="215" spans="1:5" x14ac:dyDescent="0.3">
      <c r="A215" s="174"/>
      <c r="B215" s="13" t="s">
        <v>133</v>
      </c>
      <c r="C215" s="16"/>
      <c r="D215" s="16"/>
      <c r="E215" s="15">
        <v>0</v>
      </c>
    </row>
    <row r="216" spans="1:5" x14ac:dyDescent="0.3">
      <c r="A216" s="174"/>
      <c r="B216" s="13" t="s">
        <v>134</v>
      </c>
      <c r="C216" s="16"/>
      <c r="D216" s="16"/>
      <c r="E216" s="15">
        <v>0</v>
      </c>
    </row>
    <row r="217" spans="1:5" x14ac:dyDescent="0.3">
      <c r="A217" s="174"/>
      <c r="B217" s="13" t="s">
        <v>135</v>
      </c>
      <c r="C217" s="16"/>
      <c r="D217" s="16"/>
      <c r="E217" s="15">
        <v>0</v>
      </c>
    </row>
    <row r="218" spans="1:5" x14ac:dyDescent="0.3">
      <c r="A218" s="174"/>
      <c r="B218" s="13" t="s">
        <v>136</v>
      </c>
      <c r="C218" s="16"/>
      <c r="D218" s="16"/>
      <c r="E218" s="15">
        <v>0</v>
      </c>
    </row>
    <row r="219" spans="1:5" x14ac:dyDescent="0.3">
      <c r="A219" s="174"/>
      <c r="B219" s="13" t="s">
        <v>137</v>
      </c>
      <c r="C219" s="16"/>
      <c r="D219" s="16"/>
      <c r="E219" s="15">
        <v>0</v>
      </c>
    </row>
    <row r="220" spans="1:5" x14ac:dyDescent="0.3">
      <c r="A220" s="174"/>
      <c r="B220" s="13" t="s">
        <v>138</v>
      </c>
      <c r="C220" s="16"/>
      <c r="D220" s="16"/>
      <c r="E220" s="15">
        <v>0</v>
      </c>
    </row>
    <row r="221" spans="1:5" x14ac:dyDescent="0.3">
      <c r="A221" s="174"/>
      <c r="B221" s="13" t="s">
        <v>139</v>
      </c>
      <c r="C221" s="16"/>
      <c r="D221" s="16"/>
      <c r="E221" s="15">
        <v>0</v>
      </c>
    </row>
    <row r="222" spans="1:5" x14ac:dyDescent="0.3">
      <c r="A222" s="174"/>
      <c r="B222" s="13" t="s">
        <v>166</v>
      </c>
      <c r="C222" s="16"/>
      <c r="D222" s="16"/>
      <c r="E222" s="15">
        <v>0</v>
      </c>
    </row>
    <row r="223" spans="1:5" x14ac:dyDescent="0.3">
      <c r="A223" s="174"/>
      <c r="B223" s="13" t="s">
        <v>141</v>
      </c>
      <c r="C223" s="16"/>
      <c r="D223" s="16"/>
      <c r="E223" s="15">
        <v>0</v>
      </c>
    </row>
    <row r="224" spans="1:5" x14ac:dyDescent="0.3">
      <c r="A224" s="174"/>
      <c r="B224" s="13" t="s">
        <v>142</v>
      </c>
      <c r="C224" s="16"/>
      <c r="D224" s="16"/>
      <c r="E224" s="15">
        <v>0</v>
      </c>
    </row>
    <row r="225" spans="1:5" x14ac:dyDescent="0.3">
      <c r="A225" s="174"/>
      <c r="B225" s="13" t="s">
        <v>143</v>
      </c>
      <c r="C225" s="16"/>
      <c r="D225" s="16"/>
      <c r="E225" s="15">
        <v>0</v>
      </c>
    </row>
    <row r="226" spans="1:5" x14ac:dyDescent="0.3">
      <c r="A226" s="174"/>
      <c r="B226" s="13" t="s">
        <v>144</v>
      </c>
      <c r="C226" s="16"/>
      <c r="D226" s="16"/>
      <c r="E226" s="15">
        <v>0</v>
      </c>
    </row>
    <row r="227" spans="1:5" x14ac:dyDescent="0.3">
      <c r="A227" s="174"/>
      <c r="B227" s="13" t="s">
        <v>167</v>
      </c>
      <c r="C227" s="16"/>
      <c r="D227" s="16"/>
      <c r="E227" s="15">
        <v>0</v>
      </c>
    </row>
    <row r="228" spans="1:5" x14ac:dyDescent="0.3">
      <c r="A228" s="174"/>
      <c r="B228" s="13" t="s">
        <v>146</v>
      </c>
      <c r="C228" s="16"/>
      <c r="D228" s="16"/>
      <c r="E228" s="15">
        <v>0</v>
      </c>
    </row>
    <row r="229" spans="1:5" x14ac:dyDescent="0.3">
      <c r="A229" s="174"/>
      <c r="B229" s="13" t="s">
        <v>147</v>
      </c>
      <c r="C229" s="16"/>
      <c r="D229" s="16"/>
      <c r="E229" s="15">
        <v>0</v>
      </c>
    </row>
    <row r="230" spans="1:5" x14ac:dyDescent="0.3">
      <c r="A230" s="174"/>
      <c r="B230" s="13" t="s">
        <v>148</v>
      </c>
      <c r="C230" s="16"/>
      <c r="D230" s="16"/>
      <c r="E230" s="15">
        <v>0</v>
      </c>
    </row>
    <row r="231" spans="1:5" x14ac:dyDescent="0.3">
      <c r="A231" s="174"/>
      <c r="B231" s="13" t="s">
        <v>149</v>
      </c>
      <c r="C231" s="16"/>
      <c r="D231" s="16"/>
      <c r="E231" s="15">
        <v>0</v>
      </c>
    </row>
    <row r="232" spans="1:5" x14ac:dyDescent="0.3">
      <c r="A232" s="174"/>
      <c r="B232" s="13" t="s">
        <v>150</v>
      </c>
      <c r="C232" s="16"/>
      <c r="D232" s="16"/>
      <c r="E232" s="15">
        <v>0</v>
      </c>
    </row>
    <row r="233" spans="1:5" x14ac:dyDescent="0.3">
      <c r="A233" s="174"/>
      <c r="B233" s="13" t="s">
        <v>151</v>
      </c>
      <c r="C233" s="16"/>
      <c r="D233" s="16"/>
      <c r="E233" s="15">
        <v>0</v>
      </c>
    </row>
    <row r="234" spans="1:5" x14ac:dyDescent="0.3">
      <c r="A234" s="174"/>
      <c r="B234" s="13" t="s">
        <v>152</v>
      </c>
      <c r="C234" s="16"/>
      <c r="D234" s="16"/>
      <c r="E234" s="15">
        <v>0</v>
      </c>
    </row>
    <row r="235" spans="1:5" x14ac:dyDescent="0.3">
      <c r="A235" s="174"/>
      <c r="B235" s="13" t="s">
        <v>153</v>
      </c>
      <c r="C235" s="16"/>
      <c r="D235" s="16"/>
      <c r="E235" s="15">
        <v>0</v>
      </c>
    </row>
    <row r="236" spans="1:5" x14ac:dyDescent="0.3">
      <c r="A236" s="174"/>
      <c r="B236" s="13" t="s">
        <v>154</v>
      </c>
      <c r="C236" s="16"/>
      <c r="D236" s="16"/>
      <c r="E236" s="15">
        <v>0</v>
      </c>
    </row>
    <row r="237" spans="1:5" x14ac:dyDescent="0.3">
      <c r="A237" s="174"/>
      <c r="B237" s="13" t="s">
        <v>155</v>
      </c>
      <c r="C237" s="16"/>
      <c r="D237" s="16"/>
      <c r="E237" s="15">
        <v>0</v>
      </c>
    </row>
    <row r="238" spans="1:5" x14ac:dyDescent="0.3">
      <c r="A238" s="174"/>
      <c r="B238" s="13" t="s">
        <v>156</v>
      </c>
      <c r="C238" s="16"/>
      <c r="D238" s="16"/>
      <c r="E238" s="15">
        <v>0</v>
      </c>
    </row>
    <row r="239" spans="1:5" x14ac:dyDescent="0.3">
      <c r="A239" s="174"/>
      <c r="B239" s="13" t="s">
        <v>157</v>
      </c>
      <c r="C239" s="16"/>
      <c r="D239" s="16"/>
      <c r="E239" s="15">
        <v>0</v>
      </c>
    </row>
    <row r="240" spans="1:5" x14ac:dyDescent="0.3">
      <c r="A240" s="174"/>
      <c r="B240" s="13" t="s">
        <v>158</v>
      </c>
      <c r="C240" s="16"/>
      <c r="D240" s="16"/>
      <c r="E240" s="15">
        <v>0</v>
      </c>
    </row>
    <row r="241" spans="1:5" x14ac:dyDescent="0.3">
      <c r="A241" s="174"/>
      <c r="B241" s="13" t="s">
        <v>159</v>
      </c>
      <c r="C241" s="16"/>
      <c r="D241" s="16"/>
      <c r="E241" s="15">
        <v>0</v>
      </c>
    </row>
    <row r="242" spans="1:5" x14ac:dyDescent="0.3">
      <c r="A242" s="173"/>
      <c r="B242" s="13" t="s">
        <v>160</v>
      </c>
      <c r="C242" s="16"/>
      <c r="D242" s="16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7"/>
      <c r="C246" s="16"/>
      <c r="D246" s="16"/>
      <c r="E246" s="15">
        <v>0</v>
      </c>
    </row>
    <row r="247" spans="1:5" x14ac:dyDescent="0.3">
      <c r="A247" s="12" t="s">
        <v>170</v>
      </c>
      <c r="B247" s="17"/>
      <c r="C247" s="16"/>
      <c r="D247" s="16"/>
      <c r="E247" s="15">
        <v>0</v>
      </c>
    </row>
    <row r="248" spans="1:5" x14ac:dyDescent="0.3">
      <c r="A248" s="12" t="s">
        <v>171</v>
      </c>
      <c r="B248" s="17"/>
      <c r="C248" s="16"/>
      <c r="D248" s="16"/>
      <c r="E248" s="15">
        <v>0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7"/>
      <c r="C252" s="14">
        <v>6</v>
      </c>
      <c r="D252" s="14">
        <v>6</v>
      </c>
      <c r="E252" s="15">
        <v>0</v>
      </c>
    </row>
    <row r="253" spans="1:5" x14ac:dyDescent="0.3">
      <c r="A253" s="172" t="s">
        <v>174</v>
      </c>
      <c r="B253" s="13" t="s">
        <v>175</v>
      </c>
      <c r="C253" s="14">
        <v>0</v>
      </c>
      <c r="D253" s="16"/>
      <c r="E253" s="15">
        <v>0</v>
      </c>
    </row>
    <row r="254" spans="1:5" x14ac:dyDescent="0.3">
      <c r="A254" s="174"/>
      <c r="B254" s="13" t="s">
        <v>176</v>
      </c>
      <c r="C254" s="14">
        <v>0</v>
      </c>
      <c r="D254" s="16"/>
      <c r="E254" s="15">
        <v>0</v>
      </c>
    </row>
    <row r="255" spans="1:5" x14ac:dyDescent="0.3">
      <c r="A255" s="173"/>
      <c r="B255" s="13" t="s">
        <v>177</v>
      </c>
      <c r="C255" s="14">
        <v>0</v>
      </c>
      <c r="D255" s="16"/>
      <c r="E255" s="15">
        <v>0</v>
      </c>
    </row>
    <row r="256" spans="1:5" x14ac:dyDescent="0.3">
      <c r="A256" s="12" t="s">
        <v>178</v>
      </c>
      <c r="B256" s="17"/>
      <c r="C256" s="14">
        <v>2</v>
      </c>
      <c r="D256" s="16"/>
      <c r="E256" s="15">
        <v>0</v>
      </c>
    </row>
    <row r="257" spans="1:5" x14ac:dyDescent="0.3">
      <c r="A257" s="12" t="s">
        <v>179</v>
      </c>
      <c r="B257" s="17"/>
      <c r="C257" s="14">
        <v>1</v>
      </c>
      <c r="D257" s="14">
        <v>5</v>
      </c>
      <c r="E257" s="15">
        <v>-0.8</v>
      </c>
    </row>
    <row r="258" spans="1:5" x14ac:dyDescent="0.3">
      <c r="A258" s="12" t="s">
        <v>111</v>
      </c>
      <c r="B258" s="17"/>
      <c r="C258" s="14">
        <v>14</v>
      </c>
      <c r="D258" s="14">
        <v>5</v>
      </c>
      <c r="E258" s="15">
        <v>1.8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7"/>
      <c r="C262" s="14">
        <v>10</v>
      </c>
      <c r="D262" s="14">
        <v>6</v>
      </c>
      <c r="E262" s="15">
        <v>0.66666666666666696</v>
      </c>
    </row>
    <row r="263" spans="1:5" x14ac:dyDescent="0.3">
      <c r="A263" s="172" t="s">
        <v>69</v>
      </c>
      <c r="B263" s="13" t="s">
        <v>182</v>
      </c>
      <c r="C263" s="14">
        <v>2</v>
      </c>
      <c r="D263" s="14">
        <v>28</v>
      </c>
      <c r="E263" s="15">
        <v>-0.92857142857142805</v>
      </c>
    </row>
    <row r="264" spans="1:5" x14ac:dyDescent="0.3">
      <c r="A264" s="173"/>
      <c r="B264" s="13" t="s">
        <v>111</v>
      </c>
      <c r="C264" s="14">
        <v>39</v>
      </c>
      <c r="D264" s="14">
        <v>2</v>
      </c>
      <c r="E264" s="15">
        <v>18.5</v>
      </c>
    </row>
    <row r="265" spans="1:5" x14ac:dyDescent="0.3">
      <c r="A265" s="12" t="s">
        <v>183</v>
      </c>
      <c r="B265" s="17"/>
      <c r="C265" s="14">
        <v>0</v>
      </c>
      <c r="D265" s="14">
        <v>0</v>
      </c>
      <c r="E265" s="15">
        <v>0</v>
      </c>
    </row>
    <row r="266" spans="1:5" x14ac:dyDescent="0.3">
      <c r="A266" s="12" t="s">
        <v>184</v>
      </c>
      <c r="B266" s="17"/>
      <c r="C266" s="14">
        <v>0</v>
      </c>
      <c r="D266" s="14">
        <v>0</v>
      </c>
      <c r="E266" s="15">
        <v>0</v>
      </c>
    </row>
    <row r="267" spans="1:5" x14ac:dyDescent="0.3">
      <c r="A267" s="12" t="s">
        <v>185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2" t="s">
        <v>187</v>
      </c>
      <c r="B271" s="13" t="s">
        <v>188</v>
      </c>
      <c r="C271" s="14">
        <v>0</v>
      </c>
      <c r="D271" s="16"/>
      <c r="E271" s="15">
        <v>0</v>
      </c>
    </row>
    <row r="272" spans="1:5" x14ac:dyDescent="0.3">
      <c r="A272" s="173"/>
      <c r="B272" s="13" t="s">
        <v>189</v>
      </c>
      <c r="C272" s="14">
        <v>14</v>
      </c>
      <c r="D272" s="14">
        <v>14</v>
      </c>
      <c r="E272" s="15">
        <v>0</v>
      </c>
    </row>
    <row r="273" spans="1:5" x14ac:dyDescent="0.3">
      <c r="A273" s="12" t="s">
        <v>190</v>
      </c>
      <c r="B273" s="17"/>
      <c r="C273" s="14">
        <v>4</v>
      </c>
      <c r="D273" s="14">
        <v>2</v>
      </c>
      <c r="E273" s="15">
        <v>1</v>
      </c>
    </row>
    <row r="274" spans="1:5" x14ac:dyDescent="0.3">
      <c r="A274" s="12" t="s">
        <v>191</v>
      </c>
      <c r="B274" s="17"/>
      <c r="C274" s="14">
        <v>7</v>
      </c>
      <c r="D274" s="14">
        <v>10</v>
      </c>
      <c r="E274" s="15">
        <v>-0.3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7"/>
      <c r="C278" s="16"/>
      <c r="D278" s="16"/>
      <c r="E278" s="15">
        <v>0</v>
      </c>
    </row>
    <row r="279" spans="1:5" x14ac:dyDescent="0.3">
      <c r="A279" s="12" t="s">
        <v>194</v>
      </c>
      <c r="B279" s="17"/>
      <c r="C279" s="16"/>
      <c r="D279" s="16"/>
      <c r="E279" s="15">
        <v>0</v>
      </c>
    </row>
    <row r="280" spans="1:5" x14ac:dyDescent="0.3">
      <c r="A280" s="12" t="s">
        <v>195</v>
      </c>
      <c r="B280" s="17"/>
      <c r="C280" s="16"/>
      <c r="D280" s="16"/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8" t="s">
        <v>198</v>
      </c>
      <c r="B283" s="13" t="s">
        <v>199</v>
      </c>
      <c r="C283" s="16"/>
      <c r="D283" s="16"/>
      <c r="E283" s="22"/>
    </row>
    <row r="284" spans="1:5" x14ac:dyDescent="0.3">
      <c r="A284" s="179"/>
      <c r="B284" s="13" t="s">
        <v>200</v>
      </c>
      <c r="C284" s="14">
        <v>34</v>
      </c>
      <c r="D284" s="14">
        <v>40</v>
      </c>
      <c r="E284" s="23">
        <v>0</v>
      </c>
    </row>
    <row r="285" spans="1:5" x14ac:dyDescent="0.3">
      <c r="A285" s="180"/>
      <c r="B285" s="13" t="s">
        <v>201</v>
      </c>
      <c r="C285" s="16"/>
      <c r="D285" s="16"/>
      <c r="E285" s="22"/>
    </row>
    <row r="286" spans="1:5" x14ac:dyDescent="0.3">
      <c r="A286" s="178" t="s">
        <v>202</v>
      </c>
      <c r="B286" s="13" t="s">
        <v>203</v>
      </c>
      <c r="C286" s="16"/>
      <c r="D286" s="16"/>
      <c r="E286" s="22"/>
    </row>
    <row r="287" spans="1:5" x14ac:dyDescent="0.3">
      <c r="A287" s="179"/>
      <c r="B287" s="13" t="s">
        <v>204</v>
      </c>
      <c r="C287" s="14">
        <v>5</v>
      </c>
      <c r="D287" s="14">
        <v>5</v>
      </c>
      <c r="E287" s="23">
        <v>0</v>
      </c>
    </row>
    <row r="288" spans="1:5" x14ac:dyDescent="0.3">
      <c r="A288" s="180"/>
      <c r="B288" s="13" t="s">
        <v>205</v>
      </c>
      <c r="C288" s="16"/>
      <c r="D288" s="16"/>
      <c r="E288" s="22"/>
    </row>
    <row r="289" spans="1:5" x14ac:dyDescent="0.3">
      <c r="A289" s="21" t="s">
        <v>206</v>
      </c>
      <c r="B289" s="13" t="s">
        <v>207</v>
      </c>
      <c r="C289" s="14">
        <v>14</v>
      </c>
      <c r="D289" s="14">
        <v>13</v>
      </c>
      <c r="E289" s="23">
        <v>4</v>
      </c>
    </row>
    <row r="290" spans="1:5" x14ac:dyDescent="0.3">
      <c r="A290" s="178" t="s">
        <v>208</v>
      </c>
      <c r="B290" s="13" t="s">
        <v>209</v>
      </c>
      <c r="C290" s="16"/>
      <c r="D290" s="16"/>
      <c r="E290" s="22"/>
    </row>
    <row r="291" spans="1:5" x14ac:dyDescent="0.3">
      <c r="A291" s="179"/>
      <c r="B291" s="13" t="s">
        <v>210</v>
      </c>
      <c r="C291" s="16"/>
      <c r="D291" s="16"/>
      <c r="E291" s="22"/>
    </row>
    <row r="292" spans="1:5" x14ac:dyDescent="0.3">
      <c r="A292" s="180"/>
      <c r="B292" s="13" t="s">
        <v>211</v>
      </c>
      <c r="C292" s="14">
        <v>2</v>
      </c>
      <c r="D292" s="14">
        <v>5</v>
      </c>
      <c r="E292" s="23">
        <v>0</v>
      </c>
    </row>
    <row r="293" spans="1:5" x14ac:dyDescent="0.3">
      <c r="A293" s="21" t="s">
        <v>212</v>
      </c>
      <c r="B293" s="13" t="s">
        <v>213</v>
      </c>
      <c r="C293" s="16"/>
      <c r="D293" s="16"/>
      <c r="E293" s="22"/>
    </row>
    <row r="294" spans="1:5" x14ac:dyDescent="0.3">
      <c r="A294" s="178" t="s">
        <v>214</v>
      </c>
      <c r="B294" s="13" t="s">
        <v>205</v>
      </c>
      <c r="C294" s="16"/>
      <c r="D294" s="16"/>
      <c r="E294" s="22"/>
    </row>
    <row r="295" spans="1:5" x14ac:dyDescent="0.3">
      <c r="A295" s="179"/>
      <c r="B295" s="13" t="s">
        <v>215</v>
      </c>
      <c r="C295" s="14">
        <v>5</v>
      </c>
      <c r="D295" s="14">
        <v>15</v>
      </c>
      <c r="E295" s="23">
        <v>5</v>
      </c>
    </row>
    <row r="296" spans="1:5" x14ac:dyDescent="0.3">
      <c r="A296" s="180"/>
      <c r="B296" s="13" t="s">
        <v>216</v>
      </c>
      <c r="C296" s="16"/>
      <c r="D296" s="16"/>
      <c r="E296" s="22"/>
    </row>
    <row r="297" spans="1:5" x14ac:dyDescent="0.3">
      <c r="A297" s="178" t="s">
        <v>217</v>
      </c>
      <c r="B297" s="13" t="s">
        <v>218</v>
      </c>
      <c r="C297" s="16"/>
      <c r="D297" s="16"/>
      <c r="E297" s="22"/>
    </row>
    <row r="298" spans="1:5" x14ac:dyDescent="0.3">
      <c r="A298" s="179"/>
      <c r="B298" s="13" t="s">
        <v>219</v>
      </c>
      <c r="C298" s="16"/>
      <c r="D298" s="16"/>
      <c r="E298" s="22"/>
    </row>
    <row r="299" spans="1:5" x14ac:dyDescent="0.3">
      <c r="A299" s="179"/>
      <c r="B299" s="13" t="s">
        <v>220</v>
      </c>
      <c r="C299" s="14">
        <v>47</v>
      </c>
      <c r="D299" s="14">
        <v>87</v>
      </c>
      <c r="E299" s="23">
        <v>16</v>
      </c>
    </row>
    <row r="300" spans="1:5" x14ac:dyDescent="0.3">
      <c r="A300" s="179"/>
      <c r="B300" s="13" t="s">
        <v>221</v>
      </c>
      <c r="C300" s="14">
        <v>79</v>
      </c>
      <c r="D300" s="14">
        <v>164</v>
      </c>
      <c r="E300" s="23">
        <v>0</v>
      </c>
    </row>
    <row r="301" spans="1:5" x14ac:dyDescent="0.3">
      <c r="A301" s="179"/>
      <c r="B301" s="13" t="s">
        <v>222</v>
      </c>
      <c r="C301" s="14">
        <v>17</v>
      </c>
      <c r="D301" s="14">
        <v>4</v>
      </c>
      <c r="E301" s="23">
        <v>1</v>
      </c>
    </row>
    <row r="302" spans="1:5" x14ac:dyDescent="0.3">
      <c r="A302" s="179"/>
      <c r="B302" s="13" t="s">
        <v>223</v>
      </c>
      <c r="C302" s="14">
        <v>57</v>
      </c>
      <c r="D302" s="14">
        <v>121</v>
      </c>
      <c r="E302" s="23">
        <v>32</v>
      </c>
    </row>
    <row r="303" spans="1:5" x14ac:dyDescent="0.3">
      <c r="A303" s="179"/>
      <c r="B303" s="13" t="s">
        <v>224</v>
      </c>
      <c r="C303" s="14">
        <v>23</v>
      </c>
      <c r="D303" s="14">
        <v>38</v>
      </c>
      <c r="E303" s="23">
        <v>0</v>
      </c>
    </row>
    <row r="304" spans="1:5" x14ac:dyDescent="0.3">
      <c r="A304" s="179"/>
      <c r="B304" s="13" t="s">
        <v>225</v>
      </c>
      <c r="C304" s="16"/>
      <c r="D304" s="16"/>
      <c r="E304" s="22"/>
    </row>
    <row r="305" spans="1:5" x14ac:dyDescent="0.3">
      <c r="A305" s="179"/>
      <c r="B305" s="13" t="s">
        <v>226</v>
      </c>
      <c r="C305" s="14">
        <v>28</v>
      </c>
      <c r="D305" s="14">
        <v>6</v>
      </c>
      <c r="E305" s="23">
        <v>14</v>
      </c>
    </row>
    <row r="306" spans="1:5" x14ac:dyDescent="0.3">
      <c r="A306" s="179"/>
      <c r="B306" s="13" t="s">
        <v>227</v>
      </c>
      <c r="C306" s="16"/>
      <c r="D306" s="16"/>
      <c r="E306" s="22"/>
    </row>
    <row r="307" spans="1:5" x14ac:dyDescent="0.3">
      <c r="A307" s="179"/>
      <c r="B307" s="13" t="s">
        <v>228</v>
      </c>
      <c r="C307" s="16"/>
      <c r="D307" s="16"/>
      <c r="E307" s="22"/>
    </row>
    <row r="308" spans="1:5" x14ac:dyDescent="0.3">
      <c r="A308" s="179"/>
      <c r="B308" s="13" t="s">
        <v>229</v>
      </c>
      <c r="C308" s="14">
        <v>37</v>
      </c>
      <c r="D308" s="14">
        <v>74</v>
      </c>
      <c r="E308" s="23">
        <v>22</v>
      </c>
    </row>
    <row r="309" spans="1:5" x14ac:dyDescent="0.3">
      <c r="A309" s="179"/>
      <c r="B309" s="13" t="s">
        <v>230</v>
      </c>
      <c r="C309" s="14">
        <v>33</v>
      </c>
      <c r="D309" s="14">
        <v>51</v>
      </c>
      <c r="E309" s="23">
        <v>0</v>
      </c>
    </row>
    <row r="310" spans="1:5" x14ac:dyDescent="0.3">
      <c r="A310" s="179"/>
      <c r="B310" s="13" t="s">
        <v>231</v>
      </c>
      <c r="C310" s="14">
        <v>2</v>
      </c>
      <c r="D310" s="14">
        <v>1</v>
      </c>
      <c r="E310" s="23">
        <v>0</v>
      </c>
    </row>
    <row r="311" spans="1:5" x14ac:dyDescent="0.3">
      <c r="A311" s="180"/>
      <c r="B311" s="13" t="s">
        <v>232</v>
      </c>
      <c r="C311" s="14">
        <v>1</v>
      </c>
      <c r="D311" s="14">
        <v>1</v>
      </c>
      <c r="E311" s="23">
        <v>0</v>
      </c>
    </row>
    <row r="312" spans="1:5" x14ac:dyDescent="0.3">
      <c r="A312" s="178" t="s">
        <v>233</v>
      </c>
      <c r="B312" s="13" t="s">
        <v>234</v>
      </c>
      <c r="C312" s="16"/>
      <c r="D312" s="16"/>
      <c r="E312" s="22"/>
    </row>
    <row r="313" spans="1:5" x14ac:dyDescent="0.3">
      <c r="A313" s="179"/>
      <c r="B313" s="13" t="s">
        <v>235</v>
      </c>
      <c r="C313" s="16"/>
      <c r="D313" s="16"/>
      <c r="E313" s="22"/>
    </row>
    <row r="314" spans="1:5" x14ac:dyDescent="0.3">
      <c r="A314" s="179"/>
      <c r="B314" s="13" t="s">
        <v>236</v>
      </c>
      <c r="C314" s="16"/>
      <c r="D314" s="16"/>
      <c r="E314" s="22"/>
    </row>
    <row r="315" spans="1:5" x14ac:dyDescent="0.3">
      <c r="A315" s="179"/>
      <c r="B315" s="13" t="s">
        <v>237</v>
      </c>
      <c r="C315" s="16"/>
      <c r="D315" s="16"/>
      <c r="E315" s="22"/>
    </row>
    <row r="316" spans="1:5" x14ac:dyDescent="0.3">
      <c r="A316" s="179"/>
      <c r="B316" s="13" t="s">
        <v>238</v>
      </c>
      <c r="C316" s="14">
        <v>10</v>
      </c>
      <c r="D316" s="14">
        <v>23</v>
      </c>
      <c r="E316" s="23">
        <v>1</v>
      </c>
    </row>
    <row r="317" spans="1:5" x14ac:dyDescent="0.3">
      <c r="A317" s="179"/>
      <c r="B317" s="13" t="s">
        <v>239</v>
      </c>
      <c r="C317" s="16"/>
      <c r="D317" s="16"/>
      <c r="E317" s="22"/>
    </row>
    <row r="318" spans="1:5" x14ac:dyDescent="0.3">
      <c r="A318" s="179"/>
      <c r="B318" s="13" t="s">
        <v>240</v>
      </c>
      <c r="C318" s="16"/>
      <c r="D318" s="16"/>
      <c r="E318" s="22"/>
    </row>
    <row r="319" spans="1:5" x14ac:dyDescent="0.3">
      <c r="A319" s="179"/>
      <c r="B319" s="13" t="s">
        <v>241</v>
      </c>
      <c r="C319" s="14">
        <v>5</v>
      </c>
      <c r="D319" s="14">
        <v>5</v>
      </c>
      <c r="E319" s="23">
        <v>3</v>
      </c>
    </row>
    <row r="320" spans="1:5" x14ac:dyDescent="0.3">
      <c r="A320" s="179"/>
      <c r="B320" s="13" t="s">
        <v>242</v>
      </c>
      <c r="C320" s="14">
        <v>20</v>
      </c>
      <c r="D320" s="14">
        <v>17</v>
      </c>
      <c r="E320" s="23">
        <v>0</v>
      </c>
    </row>
    <row r="321" spans="1:5" x14ac:dyDescent="0.3">
      <c r="A321" s="179"/>
      <c r="B321" s="13" t="s">
        <v>243</v>
      </c>
      <c r="C321" s="14">
        <v>15</v>
      </c>
      <c r="D321" s="14">
        <v>30</v>
      </c>
      <c r="E321" s="23">
        <v>4</v>
      </c>
    </row>
    <row r="322" spans="1:5" x14ac:dyDescent="0.3">
      <c r="A322" s="179"/>
      <c r="B322" s="13" t="s">
        <v>244</v>
      </c>
      <c r="C322" s="14">
        <v>6</v>
      </c>
      <c r="D322" s="14">
        <v>8</v>
      </c>
      <c r="E322" s="23">
        <v>1</v>
      </c>
    </row>
    <row r="323" spans="1:5" x14ac:dyDescent="0.3">
      <c r="A323" s="179"/>
      <c r="B323" s="13" t="s">
        <v>245</v>
      </c>
      <c r="C323" s="14">
        <v>3</v>
      </c>
      <c r="D323" s="14">
        <v>0</v>
      </c>
      <c r="E323" s="23">
        <v>0</v>
      </c>
    </row>
    <row r="324" spans="1:5" x14ac:dyDescent="0.3">
      <c r="A324" s="179"/>
      <c r="B324" s="13" t="s">
        <v>246</v>
      </c>
      <c r="C324" s="16"/>
      <c r="D324" s="16"/>
      <c r="E324" s="22"/>
    </row>
    <row r="325" spans="1:5" x14ac:dyDescent="0.3">
      <c r="A325" s="179"/>
      <c r="B325" s="13" t="s">
        <v>247</v>
      </c>
      <c r="C325" s="14">
        <v>1</v>
      </c>
      <c r="D325" s="14">
        <v>0</v>
      </c>
      <c r="E325" s="23">
        <v>0</v>
      </c>
    </row>
    <row r="326" spans="1:5" x14ac:dyDescent="0.3">
      <c r="A326" s="179"/>
      <c r="B326" s="13" t="s">
        <v>248</v>
      </c>
      <c r="C326" s="16"/>
      <c r="D326" s="16"/>
      <c r="E326" s="22"/>
    </row>
    <row r="327" spans="1:5" x14ac:dyDescent="0.3">
      <c r="A327" s="179"/>
      <c r="B327" s="13" t="s">
        <v>249</v>
      </c>
      <c r="C327" s="16"/>
      <c r="D327" s="16"/>
      <c r="E327" s="22"/>
    </row>
    <row r="328" spans="1:5" x14ac:dyDescent="0.3">
      <c r="A328" s="179"/>
      <c r="B328" s="13" t="s">
        <v>250</v>
      </c>
      <c r="C328" s="16"/>
      <c r="D328" s="16"/>
      <c r="E328" s="22"/>
    </row>
    <row r="329" spans="1:5" x14ac:dyDescent="0.3">
      <c r="A329" s="179"/>
      <c r="B329" s="13" t="s">
        <v>251</v>
      </c>
      <c r="C329" s="14">
        <v>5</v>
      </c>
      <c r="D329" s="14">
        <v>8</v>
      </c>
      <c r="E329" s="23">
        <v>3</v>
      </c>
    </row>
    <row r="330" spans="1:5" x14ac:dyDescent="0.3">
      <c r="A330" s="179"/>
      <c r="B330" s="13" t="s">
        <v>252</v>
      </c>
      <c r="C330" s="14">
        <v>7</v>
      </c>
      <c r="D330" s="14">
        <v>19</v>
      </c>
      <c r="E330" s="23">
        <v>4</v>
      </c>
    </row>
    <row r="331" spans="1:5" x14ac:dyDescent="0.3">
      <c r="A331" s="179"/>
      <c r="B331" s="13" t="s">
        <v>253</v>
      </c>
      <c r="C331" s="16"/>
      <c r="D331" s="16"/>
      <c r="E331" s="22"/>
    </row>
    <row r="332" spans="1:5" x14ac:dyDescent="0.3">
      <c r="A332" s="179"/>
      <c r="B332" s="13" t="s">
        <v>254</v>
      </c>
      <c r="C332" s="16"/>
      <c r="D332" s="16"/>
      <c r="E332" s="22"/>
    </row>
    <row r="333" spans="1:5" x14ac:dyDescent="0.3">
      <c r="A333" s="179"/>
      <c r="B333" s="13" t="s">
        <v>255</v>
      </c>
      <c r="C333" s="14">
        <v>0</v>
      </c>
      <c r="D333" s="14">
        <v>1</v>
      </c>
      <c r="E333" s="23">
        <v>0</v>
      </c>
    </row>
    <row r="334" spans="1:5" x14ac:dyDescent="0.3">
      <c r="A334" s="179"/>
      <c r="B334" s="13" t="s">
        <v>256</v>
      </c>
      <c r="C334" s="16"/>
      <c r="D334" s="16"/>
      <c r="E334" s="22"/>
    </row>
    <row r="335" spans="1:5" x14ac:dyDescent="0.3">
      <c r="A335" s="179"/>
      <c r="B335" s="13" t="s">
        <v>257</v>
      </c>
      <c r="C335" s="14">
        <v>8</v>
      </c>
      <c r="D335" s="14">
        <v>20</v>
      </c>
      <c r="E335" s="23">
        <v>7</v>
      </c>
    </row>
    <row r="336" spans="1:5" x14ac:dyDescent="0.3">
      <c r="A336" s="179"/>
      <c r="B336" s="13" t="s">
        <v>258</v>
      </c>
      <c r="C336" s="14">
        <v>16</v>
      </c>
      <c r="D336" s="14">
        <v>14</v>
      </c>
      <c r="E336" s="23">
        <v>6</v>
      </c>
    </row>
    <row r="337" spans="1:5" x14ac:dyDescent="0.3">
      <c r="A337" s="179"/>
      <c r="B337" s="13" t="s">
        <v>259</v>
      </c>
      <c r="C337" s="16"/>
      <c r="D337" s="16"/>
      <c r="E337" s="22"/>
    </row>
    <row r="338" spans="1:5" x14ac:dyDescent="0.3">
      <c r="A338" s="179"/>
      <c r="B338" s="13" t="s">
        <v>260</v>
      </c>
      <c r="C338" s="16"/>
      <c r="D338" s="16"/>
      <c r="E338" s="22"/>
    </row>
    <row r="339" spans="1:5" x14ac:dyDescent="0.3">
      <c r="A339" s="179"/>
      <c r="B339" s="13" t="s">
        <v>261</v>
      </c>
      <c r="C339" s="16"/>
      <c r="D339" s="16"/>
      <c r="E339" s="22"/>
    </row>
    <row r="340" spans="1:5" x14ac:dyDescent="0.3">
      <c r="A340" s="179"/>
      <c r="B340" s="13" t="s">
        <v>262</v>
      </c>
      <c r="C340" s="14">
        <v>2</v>
      </c>
      <c r="D340" s="14">
        <v>3</v>
      </c>
      <c r="E340" s="23">
        <v>0</v>
      </c>
    </row>
    <row r="341" spans="1:5" x14ac:dyDescent="0.3">
      <c r="A341" s="179"/>
      <c r="B341" s="13" t="s">
        <v>263</v>
      </c>
      <c r="C341" s="16"/>
      <c r="D341" s="16"/>
      <c r="E341" s="22"/>
    </row>
    <row r="342" spans="1:5" x14ac:dyDescent="0.3">
      <c r="A342" s="179"/>
      <c r="B342" s="13" t="s">
        <v>264</v>
      </c>
      <c r="C342" s="16"/>
      <c r="D342" s="16"/>
      <c r="E342" s="22"/>
    </row>
    <row r="343" spans="1:5" x14ac:dyDescent="0.3">
      <c r="A343" s="179"/>
      <c r="B343" s="13" t="s">
        <v>265</v>
      </c>
      <c r="C343" s="16"/>
      <c r="D343" s="16"/>
      <c r="E343" s="22"/>
    </row>
    <row r="344" spans="1:5" x14ac:dyDescent="0.3">
      <c r="A344" s="180"/>
      <c r="B344" s="13" t="s">
        <v>266</v>
      </c>
      <c r="C344" s="14">
        <v>1</v>
      </c>
      <c r="D344" s="14">
        <v>19</v>
      </c>
      <c r="E344" s="23">
        <v>0</v>
      </c>
    </row>
    <row r="345" spans="1:5" x14ac:dyDescent="0.3">
      <c r="A345" s="178" t="s">
        <v>267</v>
      </c>
      <c r="B345" s="13" t="s">
        <v>268</v>
      </c>
      <c r="C345" s="16"/>
      <c r="D345" s="16"/>
      <c r="E345" s="22"/>
    </row>
    <row r="346" spans="1:5" x14ac:dyDescent="0.3">
      <c r="A346" s="179"/>
      <c r="B346" s="13" t="s">
        <v>269</v>
      </c>
      <c r="C346" s="14">
        <v>1</v>
      </c>
      <c r="D346" s="14">
        <v>1</v>
      </c>
      <c r="E346" s="23">
        <v>1</v>
      </c>
    </row>
    <row r="347" spans="1:5" x14ac:dyDescent="0.3">
      <c r="A347" s="179"/>
      <c r="B347" s="13" t="s">
        <v>270</v>
      </c>
      <c r="C347" s="16"/>
      <c r="D347" s="16"/>
      <c r="E347" s="22"/>
    </row>
    <row r="348" spans="1:5" x14ac:dyDescent="0.3">
      <c r="A348" s="179"/>
      <c r="B348" s="13" t="s">
        <v>271</v>
      </c>
      <c r="C348" s="16"/>
      <c r="D348" s="16"/>
      <c r="E348" s="22"/>
    </row>
    <row r="349" spans="1:5" x14ac:dyDescent="0.3">
      <c r="A349" s="179"/>
      <c r="B349" s="13" t="s">
        <v>272</v>
      </c>
      <c r="C349" s="16"/>
      <c r="D349" s="16"/>
      <c r="E349" s="22"/>
    </row>
    <row r="350" spans="1:5" x14ac:dyDescent="0.3">
      <c r="A350" s="179"/>
      <c r="B350" s="13" t="s">
        <v>273</v>
      </c>
      <c r="C350" s="16"/>
      <c r="D350" s="16"/>
      <c r="E350" s="22"/>
    </row>
    <row r="351" spans="1:5" x14ac:dyDescent="0.3">
      <c r="A351" s="179"/>
      <c r="B351" s="13" t="s">
        <v>274</v>
      </c>
      <c r="C351" s="16"/>
      <c r="D351" s="16"/>
      <c r="E351" s="22"/>
    </row>
    <row r="352" spans="1:5" x14ac:dyDescent="0.3">
      <c r="A352" s="179"/>
      <c r="B352" s="13" t="s">
        <v>275</v>
      </c>
      <c r="C352" s="16"/>
      <c r="D352" s="16"/>
      <c r="E352" s="22"/>
    </row>
    <row r="353" spans="1:5" x14ac:dyDescent="0.3">
      <c r="A353" s="179"/>
      <c r="B353" s="13" t="s">
        <v>276</v>
      </c>
      <c r="C353" s="16"/>
      <c r="D353" s="16"/>
      <c r="E353" s="22"/>
    </row>
    <row r="354" spans="1:5" x14ac:dyDescent="0.3">
      <c r="A354" s="179"/>
      <c r="B354" s="13" t="s">
        <v>277</v>
      </c>
      <c r="C354" s="16"/>
      <c r="D354" s="16"/>
      <c r="E354" s="22"/>
    </row>
    <row r="355" spans="1:5" x14ac:dyDescent="0.3">
      <c r="A355" s="180"/>
      <c r="B355" s="13" t="s">
        <v>278</v>
      </c>
      <c r="C355" s="16"/>
      <c r="D355" s="16"/>
      <c r="E355" s="22"/>
    </row>
    <row r="356" spans="1:5" x14ac:dyDescent="0.3">
      <c r="A356" s="178" t="s">
        <v>279</v>
      </c>
      <c r="B356" s="13" t="s">
        <v>280</v>
      </c>
      <c r="C356" s="14">
        <v>15</v>
      </c>
      <c r="D356" s="14">
        <v>29</v>
      </c>
      <c r="E356" s="23">
        <v>0</v>
      </c>
    </row>
    <row r="357" spans="1:5" x14ac:dyDescent="0.3">
      <c r="A357" s="179"/>
      <c r="B357" s="13" t="s">
        <v>281</v>
      </c>
      <c r="C357" s="16"/>
      <c r="D357" s="16"/>
      <c r="E357" s="22"/>
    </row>
    <row r="358" spans="1:5" x14ac:dyDescent="0.3">
      <c r="A358" s="179"/>
      <c r="B358" s="13" t="s">
        <v>282</v>
      </c>
      <c r="C358" s="16"/>
      <c r="D358" s="16"/>
      <c r="E358" s="22"/>
    </row>
    <row r="359" spans="1:5" x14ac:dyDescent="0.3">
      <c r="A359" s="179"/>
      <c r="B359" s="13" t="s">
        <v>283</v>
      </c>
      <c r="C359" s="14">
        <v>1</v>
      </c>
      <c r="D359" s="14">
        <v>2</v>
      </c>
      <c r="E359" s="23">
        <v>0</v>
      </c>
    </row>
    <row r="360" spans="1:5" x14ac:dyDescent="0.3">
      <c r="A360" s="179"/>
      <c r="B360" s="13" t="s">
        <v>284</v>
      </c>
      <c r="C360" s="16"/>
      <c r="D360" s="16"/>
      <c r="E360" s="22"/>
    </row>
    <row r="361" spans="1:5" x14ac:dyDescent="0.3">
      <c r="A361" s="179"/>
      <c r="B361" s="13" t="s">
        <v>285</v>
      </c>
      <c r="C361" s="16"/>
      <c r="D361" s="16"/>
      <c r="E361" s="22"/>
    </row>
    <row r="362" spans="1:5" x14ac:dyDescent="0.3">
      <c r="A362" s="179"/>
      <c r="B362" s="13" t="s">
        <v>286</v>
      </c>
      <c r="C362" s="16"/>
      <c r="D362" s="16"/>
      <c r="E362" s="22"/>
    </row>
    <row r="363" spans="1:5" x14ac:dyDescent="0.3">
      <c r="A363" s="179"/>
      <c r="B363" s="13" t="s">
        <v>287</v>
      </c>
      <c r="C363" s="16"/>
      <c r="D363" s="16"/>
      <c r="E363" s="22"/>
    </row>
    <row r="364" spans="1:5" x14ac:dyDescent="0.3">
      <c r="A364" s="180"/>
      <c r="B364" s="13" t="s">
        <v>288</v>
      </c>
      <c r="C364" s="16"/>
      <c r="D364" s="16"/>
      <c r="E364" s="22"/>
    </row>
    <row r="365" spans="1:5" x14ac:dyDescent="0.3">
      <c r="A365" s="178" t="s">
        <v>289</v>
      </c>
      <c r="B365" s="13" t="s">
        <v>290</v>
      </c>
      <c r="C365" s="16"/>
      <c r="D365" s="16"/>
      <c r="E365" s="22"/>
    </row>
    <row r="366" spans="1:5" x14ac:dyDescent="0.3">
      <c r="A366" s="179"/>
      <c r="B366" s="13" t="s">
        <v>291</v>
      </c>
      <c r="C366" s="14">
        <v>0</v>
      </c>
      <c r="D366" s="14">
        <v>1</v>
      </c>
      <c r="E366" s="23">
        <v>0</v>
      </c>
    </row>
    <row r="367" spans="1:5" x14ac:dyDescent="0.3">
      <c r="A367" s="179"/>
      <c r="B367" s="13" t="s">
        <v>292</v>
      </c>
      <c r="C367" s="16"/>
      <c r="D367" s="16"/>
      <c r="E367" s="22"/>
    </row>
    <row r="368" spans="1:5" x14ac:dyDescent="0.3">
      <c r="A368" s="179"/>
      <c r="B368" s="13" t="s">
        <v>293</v>
      </c>
      <c r="C368" s="14">
        <v>5</v>
      </c>
      <c r="D368" s="14">
        <v>5</v>
      </c>
      <c r="E368" s="23">
        <v>0</v>
      </c>
    </row>
    <row r="369" spans="1:5" x14ac:dyDescent="0.3">
      <c r="A369" s="179"/>
      <c r="B369" s="13" t="s">
        <v>209</v>
      </c>
      <c r="C369" s="16"/>
      <c r="D369" s="16"/>
      <c r="E369" s="22"/>
    </row>
    <row r="370" spans="1:5" x14ac:dyDescent="0.3">
      <c r="A370" s="179"/>
      <c r="B370" s="13" t="s">
        <v>294</v>
      </c>
      <c r="C370" s="16"/>
      <c r="D370" s="16"/>
      <c r="E370" s="22"/>
    </row>
    <row r="371" spans="1:5" x14ac:dyDescent="0.3">
      <c r="A371" s="179"/>
      <c r="B371" s="13" t="s">
        <v>295</v>
      </c>
      <c r="C371" s="16"/>
      <c r="D371" s="16"/>
      <c r="E371" s="22"/>
    </row>
    <row r="372" spans="1:5" x14ac:dyDescent="0.3">
      <c r="A372" s="179"/>
      <c r="B372" s="13" t="s">
        <v>296</v>
      </c>
      <c r="C372" s="16"/>
      <c r="D372" s="16"/>
      <c r="E372" s="22"/>
    </row>
    <row r="373" spans="1:5" x14ac:dyDescent="0.3">
      <c r="A373" s="179"/>
      <c r="B373" s="13" t="s">
        <v>297</v>
      </c>
      <c r="C373" s="14">
        <v>101</v>
      </c>
      <c r="D373" s="14">
        <v>75</v>
      </c>
      <c r="E373" s="23">
        <v>9</v>
      </c>
    </row>
    <row r="374" spans="1:5" x14ac:dyDescent="0.3">
      <c r="A374" s="179"/>
      <c r="B374" s="13" t="s">
        <v>298</v>
      </c>
      <c r="C374" s="16"/>
      <c r="D374" s="16"/>
      <c r="E374" s="22"/>
    </row>
    <row r="375" spans="1:5" x14ac:dyDescent="0.3">
      <c r="A375" s="179"/>
      <c r="B375" s="13" t="s">
        <v>299</v>
      </c>
      <c r="C375" s="16"/>
      <c r="D375" s="16"/>
      <c r="E375" s="22"/>
    </row>
    <row r="376" spans="1:5" x14ac:dyDescent="0.3">
      <c r="A376" s="179"/>
      <c r="B376" s="13" t="s">
        <v>300</v>
      </c>
      <c r="C376" s="16"/>
      <c r="D376" s="16"/>
      <c r="E376" s="22"/>
    </row>
    <row r="377" spans="1:5" x14ac:dyDescent="0.3">
      <c r="A377" s="180"/>
      <c r="B377" s="13" t="s">
        <v>301</v>
      </c>
      <c r="C377" s="16"/>
      <c r="D377" s="16"/>
      <c r="E377" s="22"/>
    </row>
  </sheetData>
  <sheetProtection algorithmName="SHA-512" hashValue="btVoGOTOsxrGkLnvr9HAwvKW0nsauGrWwwxLW6F7yDCREpHXSpBfX5Lc1utjG7NuLkx5x/JKxvwD586zSbKhlA==" saltValue="MLHP092xbO2KP93Nli53ZA==" spinCount="100000" sheet="1" objects="1" scenarios="1"/>
  <mergeCells count="41"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263:A264"/>
    <mergeCell ref="A271:A272"/>
    <mergeCell ref="A151:A152"/>
    <mergeCell ref="A153:A154"/>
    <mergeCell ref="A159:A200"/>
    <mergeCell ref="A201:A242"/>
    <mergeCell ref="A253:A2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39D5-3654-45AB-93AB-E51AD4146091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441406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441406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44140625" style="136" customWidth="1"/>
    <col min="26" max="26" width="2.6640625" style="136" customWidth="1"/>
    <col min="27" max="16384" width="11.44140625" style="100"/>
  </cols>
  <sheetData>
    <row r="1" spans="1:26" x14ac:dyDescent="0.25">
      <c r="A1" s="135"/>
      <c r="C1" s="206" t="s">
        <v>1516</v>
      </c>
      <c r="D1" s="206"/>
      <c r="E1" s="206"/>
      <c r="F1" s="135"/>
      <c r="H1" s="165"/>
      <c r="I1" s="165"/>
      <c r="J1" s="165"/>
      <c r="K1" s="135"/>
      <c r="P1" s="135"/>
      <c r="U1" s="135"/>
      <c r="Z1" s="135"/>
    </row>
    <row r="2" spans="1:26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YnozBcMtAp7LUsgD5AvMgq/AU1z9Mr1eql3BYggG9ztX0n/cjq3502pnAOlhWbNCeRtkw/rRwxviZ7d99nRHHg==" saltValue="kEzKQTyfCvsADv1qwJNPK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0625-3AF1-4458-9CE0-0C05244DF27E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4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4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4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4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4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4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4.33203125" style="136" customWidth="1"/>
    <col min="61" max="61" width="2.6640625" style="136" customWidth="1"/>
    <col min="62" max="16384" width="11.44140625" style="100"/>
  </cols>
  <sheetData>
    <row r="1" spans="1:61" x14ac:dyDescent="0.25">
      <c r="A1" s="135"/>
      <c r="C1" s="206" t="s">
        <v>1521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35"/>
      <c r="R1" s="165"/>
      <c r="S1" s="165"/>
      <c r="T1" s="165"/>
      <c r="U1" s="135"/>
      <c r="W1" s="165"/>
      <c r="X1" s="165"/>
      <c r="Y1" s="165"/>
      <c r="Z1" s="135"/>
      <c r="AB1" s="165"/>
      <c r="AC1" s="165"/>
      <c r="AD1" s="165"/>
      <c r="AE1" s="135"/>
      <c r="AG1" s="165"/>
      <c r="AH1" s="165"/>
      <c r="AI1" s="165"/>
      <c r="AJ1" s="135"/>
      <c r="AL1" s="165"/>
      <c r="AM1" s="165"/>
      <c r="AN1" s="165"/>
      <c r="AO1" s="135"/>
      <c r="AQ1" s="165"/>
      <c r="AR1" s="165"/>
      <c r="AS1" s="165"/>
      <c r="AT1" s="135"/>
      <c r="AV1" s="165"/>
      <c r="AW1" s="165"/>
      <c r="AX1" s="165"/>
      <c r="AY1" s="135"/>
      <c r="BA1" s="165"/>
      <c r="BB1" s="165"/>
      <c r="BC1" s="165"/>
      <c r="BD1" s="135"/>
      <c r="BF1" s="165"/>
      <c r="BG1" s="165"/>
      <c r="BH1" s="165"/>
      <c r="BI1" s="135"/>
    </row>
    <row r="2" spans="1:61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1309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1313</v>
      </c>
      <c r="AC3" s="127"/>
      <c r="AD3" s="127"/>
      <c r="AE3" s="127"/>
      <c r="AF3" s="127"/>
      <c r="AG3" s="127" t="s">
        <v>1314</v>
      </c>
      <c r="AH3" s="127"/>
      <c r="AI3" s="127"/>
      <c r="AJ3" s="127"/>
      <c r="AK3" s="127"/>
      <c r="AL3" s="127" t="s">
        <v>1315</v>
      </c>
      <c r="AM3" s="127"/>
      <c r="AN3" s="127"/>
      <c r="AO3" s="127"/>
      <c r="AP3" s="127"/>
      <c r="AQ3" s="127" t="s">
        <v>1316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1317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/LdKQxlC6AyS7kn5rGsWuuyCTZu2nLk8aBzd3Z2gsYEWs4f/nl6NJvX1SmjDKFN2TJX3745P7L/tu2XOtB9wyw==" saltValue="BAxsXKYETQEmPOIBSvMeS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63F6-D3D4-4E5B-8816-9BFE23D042C2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7" width="11.44140625" style="136"/>
    <col min="18" max="18" width="11.44140625" style="84"/>
    <col min="19" max="19" width="2.6640625" style="136" customWidth="1"/>
    <col min="20" max="20" width="7.88671875" style="136" customWidth="1"/>
    <col min="21" max="25" width="11.44140625" style="136"/>
    <col min="26" max="16384" width="11.44140625" style="84"/>
  </cols>
  <sheetData>
    <row r="1" spans="1:26" x14ac:dyDescent="0.25">
      <c r="A1" s="135"/>
      <c r="C1" s="206" t="s">
        <v>1525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65"/>
      <c r="Q1" s="165"/>
      <c r="S1" s="135"/>
      <c r="U1" s="165"/>
      <c r="V1" s="165"/>
      <c r="W1" s="165"/>
      <c r="X1" s="165"/>
      <c r="Y1" s="165"/>
    </row>
    <row r="3" spans="1:26" x14ac:dyDescent="0.25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5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5">
      <c r="M6" s="169">
        <f>DatosMedioAmbiente!C53</f>
        <v>0</v>
      </c>
      <c r="N6" s="169">
        <f>DatosMedioAmbiente!C55</f>
        <v>0</v>
      </c>
      <c r="O6" s="169">
        <f>DatosMedioAmbiente!C57</f>
        <v>0</v>
      </c>
      <c r="P6" s="169">
        <f>DatosMedioAmbiente!C59</f>
        <v>0</v>
      </c>
      <c r="Q6" s="169">
        <f>DatosMedioAmbiente!C61</f>
        <v>1</v>
      </c>
      <c r="R6" s="169">
        <f>DatosMedioAmbiente!C63</f>
        <v>1</v>
      </c>
      <c r="S6" s="167"/>
      <c r="U6" s="170">
        <f>DatosMedioAmbiente!C54</f>
        <v>1</v>
      </c>
      <c r="V6" s="170">
        <f>DatosMedioAmbiente!C56</f>
        <v>0</v>
      </c>
      <c r="W6" s="170">
        <f>DatosMedioAmbiente!C58</f>
        <v>0</v>
      </c>
      <c r="X6" s="170">
        <f>DatosMedioAmbiente!C60</f>
        <v>0</v>
      </c>
      <c r="Y6" s="170">
        <f>DatosMedioAmbiente!C62</f>
        <v>0</v>
      </c>
      <c r="Z6" s="170">
        <f>DatosMedioAmbiente!C64</f>
        <v>0</v>
      </c>
    </row>
    <row r="25" spans="1:20" s="84" customFormat="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TdgqHHjygTvA+efNw6DvnE8dB+9EUhVcCZpF4vh/lxm1Vwp6bezY8hy++0wtMHzhh5DjyXi+1rRaJlNx51bCOw==" saltValue="ZljTLXJR/VE7Eud+1C/K1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0B93-C07D-4168-A287-A47F87EA1080}">
  <dimension ref="A1:BI12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4" customWidth="1"/>
    <col min="19" max="20" width="25.109375" style="84" customWidth="1"/>
    <col min="21" max="21" width="14.44140625" style="84" customWidth="1"/>
    <col min="22" max="22" width="20.44140625" style="84" customWidth="1"/>
    <col min="23" max="23" width="16.6640625" style="84" customWidth="1"/>
    <col min="24" max="24" width="5.33203125" style="84" customWidth="1"/>
    <col min="25" max="25" width="4" style="84" customWidth="1"/>
    <col min="26" max="26" width="13.6640625" style="84" customWidth="1"/>
    <col min="27" max="27" width="22.109375" style="84" customWidth="1"/>
    <col min="28" max="16384" width="11.5546875" style="84"/>
  </cols>
  <sheetData>
    <row r="1" spans="1:61" s="97" customFormat="1" ht="92.4" x14ac:dyDescent="0.3">
      <c r="A1" s="97" t="s">
        <v>1376</v>
      </c>
      <c r="B1" s="97" t="s">
        <v>1377</v>
      </c>
      <c r="C1" s="97" t="s">
        <v>1378</v>
      </c>
      <c r="D1" s="97" t="s">
        <v>1379</v>
      </c>
      <c r="E1" s="97" t="s">
        <v>1380</v>
      </c>
      <c r="F1" s="97" t="s">
        <v>1381</v>
      </c>
      <c r="G1" s="97" t="s">
        <v>1382</v>
      </c>
      <c r="H1" s="97" t="s">
        <v>1383</v>
      </c>
      <c r="I1" s="97" t="s">
        <v>1384</v>
      </c>
      <c r="J1" s="97" t="s">
        <v>1385</v>
      </c>
      <c r="K1" s="97" t="s">
        <v>1386</v>
      </c>
      <c r="L1" s="97" t="s">
        <v>1387</v>
      </c>
      <c r="M1" s="97" t="s">
        <v>1388</v>
      </c>
      <c r="N1" s="97" t="s">
        <v>1389</v>
      </c>
      <c r="O1" s="97" t="s">
        <v>1390</v>
      </c>
      <c r="P1" s="97" t="s">
        <v>1391</v>
      </c>
      <c r="Q1" s="97" t="s">
        <v>1392</v>
      </c>
      <c r="R1" s="97" t="s">
        <v>1393</v>
      </c>
      <c r="S1" s="97" t="s">
        <v>1394</v>
      </c>
      <c r="T1" s="97" t="s">
        <v>1395</v>
      </c>
      <c r="U1" s="97" t="s">
        <v>1396</v>
      </c>
      <c r="V1" s="97" t="s">
        <v>1397</v>
      </c>
      <c r="W1" s="97" t="s">
        <v>1398</v>
      </c>
      <c r="AA1" s="97" t="s">
        <v>1399</v>
      </c>
      <c r="AB1" s="97" t="s">
        <v>1400</v>
      </c>
      <c r="AC1" s="97" t="s">
        <v>1401</v>
      </c>
      <c r="AD1" s="97" t="s">
        <v>1402</v>
      </c>
      <c r="AE1" s="97" t="s">
        <v>1403</v>
      </c>
      <c r="AF1" s="97" t="s">
        <v>1404</v>
      </c>
      <c r="AI1" s="97" t="s">
        <v>1405</v>
      </c>
      <c r="AL1" s="97" t="s">
        <v>1406</v>
      </c>
      <c r="AM1" s="97" t="s">
        <v>1407</v>
      </c>
      <c r="AN1" s="97" t="s">
        <v>1408</v>
      </c>
      <c r="AO1" s="97" t="s">
        <v>1409</v>
      </c>
      <c r="AP1" s="97" t="s">
        <v>1410</v>
      </c>
      <c r="AQ1" s="97" t="s">
        <v>1411</v>
      </c>
      <c r="AR1" s="97" t="s">
        <v>1412</v>
      </c>
      <c r="AS1" s="97" t="s">
        <v>1413</v>
      </c>
      <c r="AT1" s="97" t="s">
        <v>1414</v>
      </c>
      <c r="AU1" s="97" t="s">
        <v>1415</v>
      </c>
      <c r="AV1" s="97" t="s">
        <v>1416</v>
      </c>
      <c r="AW1" s="97" t="s">
        <v>1417</v>
      </c>
      <c r="AX1" s="97" t="s">
        <v>1418</v>
      </c>
      <c r="AY1" s="97" t="s">
        <v>1419</v>
      </c>
      <c r="AZ1" s="97" t="s">
        <v>1420</v>
      </c>
      <c r="BA1" s="97" t="s">
        <v>1421</v>
      </c>
      <c r="BB1" s="97" t="s">
        <v>1422</v>
      </c>
      <c r="BC1" s="97" t="s">
        <v>1423</v>
      </c>
      <c r="BD1" s="97" t="s">
        <v>1424</v>
      </c>
      <c r="BE1" s="97" t="s">
        <v>1425</v>
      </c>
      <c r="BF1" s="97" t="s">
        <v>1426</v>
      </c>
      <c r="BG1" s="97" t="s">
        <v>1427</v>
      </c>
      <c r="BH1" s="97" t="s">
        <v>1428</v>
      </c>
      <c r="BI1" s="97" t="s">
        <v>1429</v>
      </c>
    </row>
    <row r="2" spans="1:61" x14ac:dyDescent="0.25">
      <c r="A2" s="84" t="s">
        <v>1454</v>
      </c>
      <c r="B2" s="84" t="s">
        <v>1447</v>
      </c>
      <c r="C2" s="84" t="s">
        <v>1436</v>
      </c>
      <c r="D2" s="84" t="s">
        <v>1319</v>
      </c>
      <c r="E2" s="84" t="s">
        <v>1319</v>
      </c>
      <c r="F2" s="84" t="s">
        <v>1343</v>
      </c>
      <c r="G2" s="84" t="s">
        <v>1320</v>
      </c>
      <c r="H2" s="84" t="s">
        <v>1348</v>
      </c>
      <c r="I2" s="84" t="s">
        <v>1319</v>
      </c>
      <c r="J2" s="84" t="s">
        <v>975</v>
      </c>
      <c r="K2" s="84" t="s">
        <v>1319</v>
      </c>
      <c r="L2" s="84" t="s">
        <v>1323</v>
      </c>
      <c r="M2" s="84" t="s">
        <v>1320</v>
      </c>
      <c r="N2" s="84" t="s">
        <v>1325</v>
      </c>
      <c r="O2" s="84" t="s">
        <v>1319</v>
      </c>
      <c r="P2" s="84" t="s">
        <v>1366</v>
      </c>
      <c r="Q2" s="84" t="s">
        <v>1366</v>
      </c>
      <c r="R2" s="84" t="s">
        <v>1042</v>
      </c>
      <c r="S2" s="84" t="s">
        <v>1366</v>
      </c>
      <c r="T2" s="84" t="s">
        <v>1366</v>
      </c>
      <c r="V2" s="84" t="s">
        <v>29</v>
      </c>
      <c r="W2" s="84" t="s">
        <v>113</v>
      </c>
      <c r="AA2" s="84" t="s">
        <v>1132</v>
      </c>
      <c r="AB2" s="84" t="s">
        <v>1131</v>
      </c>
      <c r="AD2" s="84" t="s">
        <v>647</v>
      </c>
      <c r="AE2" s="84" t="s">
        <v>1184</v>
      </c>
      <c r="AF2" s="84" t="s">
        <v>1194</v>
      </c>
      <c r="AI2" s="84" t="s">
        <v>229</v>
      </c>
      <c r="AL2" s="84" t="s">
        <v>647</v>
      </c>
      <c r="AM2" s="84" t="s">
        <v>647</v>
      </c>
      <c r="AN2" s="84" t="s">
        <v>649</v>
      </c>
      <c r="AO2" s="84" t="s">
        <v>649</v>
      </c>
      <c r="AV2" s="84" t="s">
        <v>647</v>
      </c>
      <c r="AW2" s="84" t="s">
        <v>615</v>
      </c>
      <c r="AX2" s="84" t="s">
        <v>1184</v>
      </c>
      <c r="AY2" s="84" t="s">
        <v>20</v>
      </c>
      <c r="AZ2" s="84" t="s">
        <v>1009</v>
      </c>
      <c r="BA2" s="84" t="s">
        <v>82</v>
      </c>
      <c r="BC2" s="84" t="s">
        <v>980</v>
      </c>
      <c r="BD2" s="84" t="s">
        <v>334</v>
      </c>
      <c r="BE2" s="84" t="s">
        <v>1357</v>
      </c>
      <c r="BH2" s="84" t="s">
        <v>1144</v>
      </c>
      <c r="BI2" s="84" t="s">
        <v>1148</v>
      </c>
    </row>
    <row r="3" spans="1:61" x14ac:dyDescent="0.25">
      <c r="A3" s="84" t="s">
        <v>1455</v>
      </c>
      <c r="B3" s="84" t="s">
        <v>1448</v>
      </c>
      <c r="C3" s="84" t="s">
        <v>1437</v>
      </c>
      <c r="D3" s="84" t="s">
        <v>1320</v>
      </c>
      <c r="E3" s="84" t="s">
        <v>1320</v>
      </c>
      <c r="F3" s="84" t="s">
        <v>111</v>
      </c>
      <c r="G3" s="84" t="s">
        <v>1334</v>
      </c>
      <c r="H3" s="84" t="s">
        <v>1320</v>
      </c>
      <c r="I3" s="84" t="s">
        <v>1320</v>
      </c>
      <c r="J3" s="84" t="s">
        <v>111</v>
      </c>
      <c r="K3" s="84" t="s">
        <v>1320</v>
      </c>
      <c r="L3" s="84" t="s">
        <v>1339</v>
      </c>
      <c r="M3" s="84" t="s">
        <v>975</v>
      </c>
      <c r="O3" s="84" t="s">
        <v>1334</v>
      </c>
      <c r="P3" s="84" t="s">
        <v>1371</v>
      </c>
      <c r="Q3" s="84" t="s">
        <v>1371</v>
      </c>
      <c r="R3" s="84" t="s">
        <v>1044</v>
      </c>
      <c r="S3" s="84" t="s">
        <v>1321</v>
      </c>
      <c r="T3" s="84" t="s">
        <v>1321</v>
      </c>
      <c r="V3" s="84" t="s">
        <v>30</v>
      </c>
      <c r="W3" s="84" t="s">
        <v>114</v>
      </c>
      <c r="AB3" s="84" t="s">
        <v>1132</v>
      </c>
      <c r="AD3" s="84" t="s">
        <v>649</v>
      </c>
      <c r="AE3" s="84" t="s">
        <v>1185</v>
      </c>
      <c r="AF3" s="84" t="s">
        <v>1127</v>
      </c>
      <c r="AI3" s="84" t="s">
        <v>230</v>
      </c>
      <c r="AL3" s="84" t="s">
        <v>649</v>
      </c>
      <c r="AM3" s="84" t="s">
        <v>649</v>
      </c>
      <c r="AN3" s="84" t="s">
        <v>651</v>
      </c>
      <c r="AO3" s="84" t="s">
        <v>655</v>
      </c>
      <c r="AV3" s="84" t="s">
        <v>649</v>
      </c>
      <c r="AW3" s="84" t="s">
        <v>1188</v>
      </c>
      <c r="AY3" s="84" t="s">
        <v>1004</v>
      </c>
      <c r="AZ3" s="84" t="s">
        <v>1010</v>
      </c>
      <c r="BA3" s="84" t="s">
        <v>1494</v>
      </c>
      <c r="BC3" s="84" t="s">
        <v>986</v>
      </c>
      <c r="BD3" s="84" t="s">
        <v>961</v>
      </c>
      <c r="BE3" s="84" t="s">
        <v>1358</v>
      </c>
      <c r="BI3" s="84" t="s">
        <v>1149</v>
      </c>
    </row>
    <row r="4" spans="1:61" x14ac:dyDescent="0.25">
      <c r="A4" s="84" t="s">
        <v>1456</v>
      </c>
      <c r="B4" s="84" t="s">
        <v>1449</v>
      </c>
      <c r="C4" s="84" t="s">
        <v>1438</v>
      </c>
      <c r="D4" s="84" t="s">
        <v>1321</v>
      </c>
      <c r="E4" s="84" t="s">
        <v>1323</v>
      </c>
      <c r="G4" s="84" t="s">
        <v>111</v>
      </c>
      <c r="H4" s="84" t="s">
        <v>1332</v>
      </c>
      <c r="I4" s="84" t="s">
        <v>975</v>
      </c>
      <c r="K4" s="84" t="s">
        <v>1323</v>
      </c>
      <c r="O4" s="84" t="s">
        <v>111</v>
      </c>
      <c r="R4" s="84" t="s">
        <v>1045</v>
      </c>
      <c r="S4" s="84" t="s">
        <v>1367</v>
      </c>
      <c r="T4" s="84" t="s">
        <v>1371</v>
      </c>
      <c r="V4" s="84" t="s">
        <v>31</v>
      </c>
      <c r="W4" s="84" t="s">
        <v>1463</v>
      </c>
      <c r="AD4" s="84" t="s">
        <v>651</v>
      </c>
      <c r="AE4" s="84" t="s">
        <v>1187</v>
      </c>
      <c r="AF4" s="84" t="s">
        <v>1195</v>
      </c>
      <c r="AI4" s="84" t="s">
        <v>242</v>
      </c>
      <c r="AL4" s="84" t="s">
        <v>651</v>
      </c>
      <c r="AM4" s="84" t="s">
        <v>651</v>
      </c>
      <c r="AN4" s="84" t="s">
        <v>655</v>
      </c>
      <c r="AO4" s="84" t="s">
        <v>657</v>
      </c>
      <c r="AV4" s="84" t="s">
        <v>651</v>
      </c>
      <c r="AY4" s="84" t="s">
        <v>1006</v>
      </c>
      <c r="AZ4" s="84" t="s">
        <v>1012</v>
      </c>
      <c r="BA4" s="84" t="s">
        <v>1495</v>
      </c>
      <c r="BC4" s="84" t="s">
        <v>987</v>
      </c>
      <c r="BD4" s="84" t="s">
        <v>963</v>
      </c>
      <c r="BE4" s="84" t="s">
        <v>1359</v>
      </c>
    </row>
    <row r="5" spans="1:61" x14ac:dyDescent="0.25">
      <c r="A5" s="84" t="s">
        <v>1031</v>
      </c>
      <c r="B5" s="84" t="s">
        <v>109</v>
      </c>
      <c r="C5" s="84" t="s">
        <v>174</v>
      </c>
      <c r="D5" s="84" t="s">
        <v>975</v>
      </c>
      <c r="E5" s="84" t="s">
        <v>975</v>
      </c>
      <c r="H5" s="84" t="s">
        <v>1333</v>
      </c>
      <c r="I5" s="84" t="s">
        <v>1337</v>
      </c>
      <c r="R5" s="84" t="s">
        <v>1046</v>
      </c>
      <c r="S5" s="84" t="s">
        <v>1368</v>
      </c>
      <c r="V5" s="84" t="s">
        <v>33</v>
      </c>
      <c r="AD5" s="84" t="s">
        <v>655</v>
      </c>
      <c r="AI5" s="84" t="s">
        <v>243</v>
      </c>
      <c r="AL5" s="84" t="s">
        <v>655</v>
      </c>
      <c r="AM5" s="84" t="s">
        <v>655</v>
      </c>
      <c r="AN5" s="84" t="s">
        <v>657</v>
      </c>
      <c r="AV5" s="84" t="s">
        <v>655</v>
      </c>
      <c r="AY5" s="84" t="s">
        <v>1007</v>
      </c>
      <c r="AZ5" s="84" t="s">
        <v>1007</v>
      </c>
      <c r="BC5" s="84" t="s">
        <v>1497</v>
      </c>
      <c r="BD5" s="84" t="s">
        <v>964</v>
      </c>
      <c r="BE5" s="84" t="s">
        <v>1499</v>
      </c>
    </row>
    <row r="6" spans="1:61" x14ac:dyDescent="0.25">
      <c r="A6" s="84" t="s">
        <v>1457</v>
      </c>
      <c r="B6" s="84" t="s">
        <v>110</v>
      </c>
      <c r="C6" s="84" t="s">
        <v>1439</v>
      </c>
      <c r="D6" s="84" t="s">
        <v>1334</v>
      </c>
      <c r="E6" s="84" t="s">
        <v>1332</v>
      </c>
      <c r="H6" s="84" t="s">
        <v>1334</v>
      </c>
      <c r="I6" s="84" t="s">
        <v>111</v>
      </c>
      <c r="R6" s="84" t="s">
        <v>1049</v>
      </c>
      <c r="S6" s="84" t="s">
        <v>1369</v>
      </c>
      <c r="AD6" s="84" t="s">
        <v>657</v>
      </c>
      <c r="AI6" s="84" t="s">
        <v>111</v>
      </c>
      <c r="AL6" s="84" t="s">
        <v>657</v>
      </c>
      <c r="AM6" s="84" t="s">
        <v>657</v>
      </c>
      <c r="AV6" s="84" t="s">
        <v>657</v>
      </c>
      <c r="BC6" s="84" t="s">
        <v>989</v>
      </c>
      <c r="BD6" s="84" t="s">
        <v>965</v>
      </c>
      <c r="BE6" s="84" t="s">
        <v>1362</v>
      </c>
    </row>
    <row r="7" spans="1:61" x14ac:dyDescent="0.25">
      <c r="C7" s="84" t="s">
        <v>1440</v>
      </c>
      <c r="D7" s="84" t="s">
        <v>1337</v>
      </c>
      <c r="E7" s="84" t="s">
        <v>1333</v>
      </c>
      <c r="H7" s="84" t="s">
        <v>1337</v>
      </c>
      <c r="S7" s="84" t="s">
        <v>1371</v>
      </c>
      <c r="AD7" s="84" t="s">
        <v>659</v>
      </c>
      <c r="AL7" s="84" t="s">
        <v>659</v>
      </c>
      <c r="BC7" s="84" t="s">
        <v>977</v>
      </c>
      <c r="BD7" s="84" t="s">
        <v>518</v>
      </c>
    </row>
    <row r="8" spans="1:61" x14ac:dyDescent="0.25">
      <c r="C8" s="84" t="s">
        <v>1441</v>
      </c>
      <c r="D8" s="84" t="s">
        <v>1343</v>
      </c>
      <c r="E8" s="84" t="s">
        <v>1337</v>
      </c>
      <c r="H8" s="84" t="s">
        <v>111</v>
      </c>
      <c r="BD8" s="84" t="s">
        <v>966</v>
      </c>
    </row>
    <row r="9" spans="1:61" x14ac:dyDescent="0.25">
      <c r="C9" s="84" t="s">
        <v>209</v>
      </c>
      <c r="D9" s="84" t="s">
        <v>111</v>
      </c>
      <c r="BD9" s="84" t="s">
        <v>968</v>
      </c>
    </row>
    <row r="10" spans="1:61" x14ac:dyDescent="0.25">
      <c r="C10" s="84" t="s">
        <v>1442</v>
      </c>
      <c r="BD10" s="84" t="s">
        <v>969</v>
      </c>
    </row>
    <row r="11" spans="1:61" x14ac:dyDescent="0.25">
      <c r="C11" s="84" t="s">
        <v>289</v>
      </c>
      <c r="BD11" s="84" t="s">
        <v>970</v>
      </c>
    </row>
    <row r="12" spans="1:61" x14ac:dyDescent="0.25">
      <c r="BD12" s="84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F988-A577-4621-B161-73B4F6A51318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1366</v>
      </c>
      <c r="C4" s="92">
        <f>SUM(DatosViolenciaGénero!C63:C69)</f>
        <v>195</v>
      </c>
      <c r="D4" s="92">
        <f>SUM(DatosViolenciaGénero!D63:D69)</f>
        <v>100</v>
      </c>
    </row>
    <row r="5" spans="2:4" x14ac:dyDescent="0.25">
      <c r="B5" s="91" t="s">
        <v>1321</v>
      </c>
      <c r="C5" s="92">
        <f>SUM(DatosViolenciaGénero!C70:C73)</f>
        <v>120</v>
      </c>
      <c r="D5" s="92">
        <f>SUM(DatosViolenciaGénero!D70:D73)</f>
        <v>32</v>
      </c>
    </row>
    <row r="6" spans="2:4" ht="12.75" customHeight="1" x14ac:dyDescent="0.25">
      <c r="B6" s="91" t="s">
        <v>1367</v>
      </c>
      <c r="C6" s="92">
        <f>DatosViolenciaGénero!C74</f>
        <v>3</v>
      </c>
      <c r="D6" s="92">
        <f>DatosViolenciaGénero!D74</f>
        <v>0</v>
      </c>
    </row>
    <row r="7" spans="2:4" ht="12.75" customHeight="1" x14ac:dyDescent="0.25">
      <c r="B7" s="91" t="s">
        <v>1368</v>
      </c>
      <c r="C7" s="92">
        <f>SUM(DatosViolenciaGénero!C75:C77)</f>
        <v>2</v>
      </c>
      <c r="D7" s="92">
        <f>SUM(DatosViolenciaGénero!D75:D77)</f>
        <v>0</v>
      </c>
    </row>
    <row r="8" spans="2:4" ht="12.75" customHeight="1" x14ac:dyDescent="0.25">
      <c r="B8" s="91" t="s">
        <v>1369</v>
      </c>
      <c r="C8" s="92">
        <f>DatosViolenciaGénero!C81</f>
        <v>4</v>
      </c>
      <c r="D8" s="92">
        <f>DatosViolenciaGénero!D81</f>
        <v>0</v>
      </c>
    </row>
    <row r="9" spans="2:4" ht="12.75" customHeight="1" x14ac:dyDescent="0.25">
      <c r="B9" s="91" t="s">
        <v>1370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5">
      <c r="B10" s="91" t="s">
        <v>1371</v>
      </c>
      <c r="C10" s="92">
        <f>SUM(DatosViolenciaGénero!C79:C80)</f>
        <v>78</v>
      </c>
      <c r="D10" s="92">
        <f>SUM(DatosViolenciaGénero!D79:D80)</f>
        <v>33</v>
      </c>
    </row>
    <row r="14" spans="2:4" ht="12.9" customHeight="1" thickTop="1" thickBot="1" x14ac:dyDescent="0.3">
      <c r="B14" s="212" t="s">
        <v>1375</v>
      </c>
      <c r="C14" s="212"/>
    </row>
    <row r="15" spans="2:4" ht="13.8" thickTop="1" x14ac:dyDescent="0.25">
      <c r="B15" s="93" t="s">
        <v>1373</v>
      </c>
      <c r="C15" s="94">
        <f>DatosViolenciaGénero!C38</f>
        <v>11</v>
      </c>
    </row>
    <row r="16" spans="2:4" ht="13.8" thickBot="1" x14ac:dyDescent="0.3">
      <c r="B16" s="95" t="s">
        <v>1374</v>
      </c>
      <c r="C16" s="96">
        <f>DatosViolenciaGénero!C39</f>
        <v>139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C5BE-CB02-4EB6-8821-794648532F72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1366</v>
      </c>
      <c r="C4" s="92">
        <f>SUM(DatosViolenciaDoméstica!C48:C54)</f>
        <v>15</v>
      </c>
      <c r="D4" s="92">
        <f>SUM(DatosViolenciaDoméstica!D48:D54)</f>
        <v>12</v>
      </c>
    </row>
    <row r="5" spans="2:4" x14ac:dyDescent="0.25">
      <c r="B5" s="91" t="s">
        <v>1321</v>
      </c>
      <c r="C5" s="92">
        <f>SUM(DatosViolenciaDoméstica!C55:C58)</f>
        <v>0</v>
      </c>
      <c r="D5" s="92">
        <f>SUM(DatosViolenciaDoméstica!D55:D58)</f>
        <v>0</v>
      </c>
    </row>
    <row r="6" spans="2:4" ht="12.75" customHeight="1" x14ac:dyDescent="0.25">
      <c r="B6" s="91" t="s">
        <v>1367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5">
      <c r="B7" s="91" t="s">
        <v>1368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5">
      <c r="B8" s="91" t="s">
        <v>1369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5">
      <c r="B9" s="91" t="s">
        <v>1370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5">
      <c r="B10" s="91" t="s">
        <v>1371</v>
      </c>
      <c r="C10" s="92">
        <f>SUM(DatosViolenciaDoméstica!C64:C65)</f>
        <v>1</v>
      </c>
      <c r="D10" s="92">
        <f>SUM(DatosViolenciaDoméstica!D64:D65)</f>
        <v>3</v>
      </c>
    </row>
    <row r="14" spans="2:4" ht="12.9" customHeight="1" thickTop="1" thickBot="1" x14ac:dyDescent="0.3">
      <c r="B14" s="212" t="s">
        <v>1372</v>
      </c>
      <c r="C14" s="212"/>
    </row>
    <row r="15" spans="2:4" ht="13.8" thickTop="1" x14ac:dyDescent="0.25">
      <c r="B15" s="93" t="s">
        <v>1373</v>
      </c>
      <c r="C15" s="94">
        <f>DatosViolenciaDoméstica!C33</f>
        <v>1</v>
      </c>
    </row>
    <row r="16" spans="2:4" ht="13.8" thickBot="1" x14ac:dyDescent="0.3">
      <c r="B16" s="95" t="s">
        <v>1374</v>
      </c>
      <c r="C16" s="96">
        <f>DatosViolenciaDoméstica!C34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938B-F3D9-4D1C-BA85-C47D8AC21729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4" customWidth="1"/>
    <col min="2" max="2" width="20.88671875" style="84" customWidth="1"/>
    <col min="3" max="3" width="44" style="84" customWidth="1"/>
    <col min="4" max="4" width="6.33203125" style="84" customWidth="1"/>
    <col min="5" max="16384" width="11.44140625" style="84"/>
  </cols>
  <sheetData>
    <row r="3" spans="2:3" ht="12.9" customHeight="1" x14ac:dyDescent="0.25">
      <c r="B3" s="213" t="s">
        <v>1356</v>
      </c>
      <c r="C3" s="213"/>
    </row>
    <row r="4" spans="2:3" x14ac:dyDescent="0.25">
      <c r="B4" s="85" t="s">
        <v>1357</v>
      </c>
      <c r="C4" s="86">
        <f>DatosMenores!C69</f>
        <v>8</v>
      </c>
    </row>
    <row r="5" spans="2:3" x14ac:dyDescent="0.25">
      <c r="B5" s="85" t="s">
        <v>1358</v>
      </c>
      <c r="C5" s="87">
        <f>DatosMenores!C70</f>
        <v>6</v>
      </c>
    </row>
    <row r="6" spans="2:3" x14ac:dyDescent="0.25">
      <c r="B6" s="85" t="s">
        <v>1359</v>
      </c>
      <c r="C6" s="87">
        <f>DatosMenores!C71</f>
        <v>87</v>
      </c>
    </row>
    <row r="7" spans="2:3" ht="26.4" x14ac:dyDescent="0.25">
      <c r="B7" s="85" t="s">
        <v>1360</v>
      </c>
      <c r="C7" s="87">
        <f>DatosMenores!C74</f>
        <v>0</v>
      </c>
    </row>
    <row r="8" spans="2:3" ht="26.4" x14ac:dyDescent="0.25">
      <c r="B8" s="85" t="s">
        <v>1021</v>
      </c>
      <c r="C8" s="87">
        <f>DatosMenores!C75</f>
        <v>0</v>
      </c>
    </row>
    <row r="9" spans="2:3" ht="26.4" x14ac:dyDescent="0.25">
      <c r="B9" s="85" t="s">
        <v>1361</v>
      </c>
      <c r="C9" s="87">
        <f>DatosMenores!C76</f>
        <v>0</v>
      </c>
    </row>
    <row r="10" spans="2:3" ht="26.4" x14ac:dyDescent="0.25">
      <c r="B10" s="85" t="s">
        <v>265</v>
      </c>
      <c r="C10" s="87">
        <f>DatosMenores!C78</f>
        <v>0</v>
      </c>
    </row>
    <row r="11" spans="2:3" x14ac:dyDescent="0.25">
      <c r="B11" s="85" t="s">
        <v>1362</v>
      </c>
      <c r="C11" s="87">
        <f>DatosMenores!C77</f>
        <v>1</v>
      </c>
    </row>
    <row r="12" spans="2:3" x14ac:dyDescent="0.25">
      <c r="B12" s="85" t="s">
        <v>1363</v>
      </c>
      <c r="C12" s="87">
        <f>DatosMenores!C79</f>
        <v>0</v>
      </c>
    </row>
    <row r="13" spans="2:3" ht="26.4" x14ac:dyDescent="0.25">
      <c r="B13" s="85" t="s">
        <v>1364</v>
      </c>
      <c r="C13" s="87">
        <f>DatosMenores!C72</f>
        <v>1</v>
      </c>
    </row>
    <row r="14" spans="2:3" ht="26.4" x14ac:dyDescent="0.25">
      <c r="B14" s="85" t="s">
        <v>1365</v>
      </c>
      <c r="C14" s="87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A7BF-BCFA-4968-89D7-0C1AD9023F25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6" customWidth="1"/>
    <col min="2" max="4" width="13.88671875" style="56" customWidth="1"/>
    <col min="5" max="6" width="15" style="56" customWidth="1"/>
    <col min="7" max="13" width="13.88671875" style="56" customWidth="1"/>
    <col min="14" max="16384" width="11.44140625" style="56"/>
  </cols>
  <sheetData>
    <row r="2" spans="2:13" s="52" customFormat="1" ht="15.6" x14ac:dyDescent="0.3">
      <c r="B2" s="52" t="s">
        <v>1308</v>
      </c>
    </row>
    <row r="4" spans="2:13" ht="40.200000000000003" thickBot="1" x14ac:dyDescent="0.3">
      <c r="B4" s="53" t="s">
        <v>304</v>
      </c>
      <c r="C4" s="54" t="s">
        <v>1309</v>
      </c>
      <c r="D4" s="54" t="s">
        <v>1310</v>
      </c>
      <c r="E4" s="54" t="s">
        <v>1311</v>
      </c>
      <c r="F4" s="54" t="s">
        <v>1312</v>
      </c>
      <c r="G4" s="54" t="s">
        <v>1313</v>
      </c>
      <c r="H4" s="54" t="s">
        <v>1314</v>
      </c>
      <c r="I4" s="54" t="s">
        <v>1315</v>
      </c>
      <c r="J4" s="54" t="s">
        <v>1316</v>
      </c>
      <c r="K4" s="54" t="s">
        <v>315</v>
      </c>
      <c r="L4" s="54" t="s">
        <v>1317</v>
      </c>
      <c r="M4" s="55" t="s">
        <v>317</v>
      </c>
    </row>
    <row r="5" spans="2:13" s="62" customFormat="1" ht="22.5" customHeight="1" thickBot="1" x14ac:dyDescent="0.35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6" x14ac:dyDescent="0.3">
      <c r="B8" s="63" t="s">
        <v>1318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40.200000000000003" thickBot="1" x14ac:dyDescent="0.3">
      <c r="D10" s="65" t="s">
        <v>304</v>
      </c>
      <c r="E10" s="66" t="s">
        <v>1311</v>
      </c>
      <c r="F10" s="66" t="s">
        <v>1312</v>
      </c>
      <c r="G10" s="66" t="s">
        <v>1313</v>
      </c>
      <c r="H10" s="66" t="s">
        <v>1314</v>
      </c>
      <c r="I10" s="66" t="s">
        <v>1315</v>
      </c>
      <c r="J10" s="66" t="s">
        <v>1316</v>
      </c>
      <c r="K10" s="66" t="s">
        <v>1317</v>
      </c>
      <c r="L10" s="67" t="s">
        <v>317</v>
      </c>
      <c r="M10" s="68"/>
    </row>
    <row r="11" spans="2:13" ht="13.2" customHeight="1" x14ac:dyDescent="0.25">
      <c r="B11" s="214" t="s">
        <v>1319</v>
      </c>
      <c r="C11" s="214"/>
      <c r="D11" s="69">
        <f>DatosDelitos!C5+DatosDelitos!C13-DatosDelitos!C17</f>
        <v>2169</v>
      </c>
      <c r="E11" s="70">
        <f>DatosDelitos!H5+DatosDelitos!H13-DatosDelitos!H17</f>
        <v>58</v>
      </c>
      <c r="F11" s="70">
        <f>DatosDelitos!I5+DatosDelitos!I13-DatosDelitos!I17</f>
        <v>35</v>
      </c>
      <c r="G11" s="70">
        <f>DatosDelitos!J5+DatosDelitos!J13-DatosDelitos!J17</f>
        <v>1</v>
      </c>
      <c r="H11" s="71">
        <f>DatosDelitos!K5+DatosDelitos!K13-DatosDelitos!K17</f>
        <v>0</v>
      </c>
      <c r="I11" s="71">
        <f>DatosDelitos!L5+DatosDelitos!L13-DatosDelitos!L17</f>
        <v>0</v>
      </c>
      <c r="J11" s="71">
        <f>DatosDelitos!M5+DatosDelitos!M13-DatosDelitos!M17</f>
        <v>0</v>
      </c>
      <c r="K11" s="71">
        <f>DatosDelitos!O5+DatosDelitos!O13-DatosDelitos!O17</f>
        <v>2</v>
      </c>
      <c r="L11" s="72">
        <f>DatosDelitos!P5+DatosDelitos!P13-DatosDelitos!P17</f>
        <v>63</v>
      </c>
    </row>
    <row r="12" spans="2:13" ht="13.2" customHeight="1" x14ac:dyDescent="0.25">
      <c r="B12" s="215" t="s">
        <v>329</v>
      </c>
      <c r="C12" s="215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2" customHeight="1" x14ac:dyDescent="0.25">
      <c r="B13" s="215" t="s">
        <v>347</v>
      </c>
      <c r="C13" s="215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2" customHeight="1" x14ac:dyDescent="0.25">
      <c r="B14" s="215" t="s">
        <v>352</v>
      </c>
      <c r="C14" s="215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2" customHeight="1" x14ac:dyDescent="0.25">
      <c r="B15" s="215" t="s">
        <v>1320</v>
      </c>
      <c r="C15" s="215"/>
      <c r="D15" s="73">
        <f>DatosDelitos!C17+DatosDelitos!C44</f>
        <v>431</v>
      </c>
      <c r="E15" s="74">
        <f>DatosDelitos!H17+DatosDelitos!H44</f>
        <v>105</v>
      </c>
      <c r="F15" s="74">
        <f>DatosDelitos!I16+DatosDelitos!I44</f>
        <v>28</v>
      </c>
      <c r="G15" s="74">
        <f>DatosDelitos!J17+DatosDelitos!J44</f>
        <v>3</v>
      </c>
      <c r="H15" s="74">
        <f>DatosDelitos!K17+DatosDelitos!K44</f>
        <v>0</v>
      </c>
      <c r="I15" s="74">
        <f>DatosDelitos!L17+DatosDelitos!L44</f>
        <v>2</v>
      </c>
      <c r="J15" s="74">
        <f>DatosDelitos!M17+DatosDelitos!M44</f>
        <v>0</v>
      </c>
      <c r="K15" s="74">
        <f>DatosDelitos!O17+DatosDelitos!O44</f>
        <v>2</v>
      </c>
      <c r="L15" s="75">
        <f>DatosDelitos!P17+DatosDelitos!P44</f>
        <v>44</v>
      </c>
    </row>
    <row r="16" spans="2:13" ht="13.2" customHeight="1" x14ac:dyDescent="0.25">
      <c r="B16" s="215" t="s">
        <v>1321</v>
      </c>
      <c r="C16" s="215"/>
      <c r="D16" s="73">
        <f>DatosDelitos!C30</f>
        <v>175</v>
      </c>
      <c r="E16" s="74">
        <f>DatosDelitos!H30</f>
        <v>11</v>
      </c>
      <c r="F16" s="74">
        <f>DatosDelitos!I30</f>
        <v>38</v>
      </c>
      <c r="G16" s="74">
        <f>DatosDelitos!J30</f>
        <v>0</v>
      </c>
      <c r="H16" s="74">
        <f>DatosDelitos!K30</f>
        <v>0</v>
      </c>
      <c r="I16" s="74">
        <f>DatosDelitos!L30</f>
        <v>0</v>
      </c>
      <c r="J16" s="74">
        <f>DatosDelitos!M30</f>
        <v>0</v>
      </c>
      <c r="K16" s="74">
        <f>DatosDelitos!O30</f>
        <v>0</v>
      </c>
      <c r="L16" s="75">
        <f>DatosDelitos!P30</f>
        <v>41</v>
      </c>
    </row>
    <row r="17" spans="2:12" ht="13.2" customHeight="1" x14ac:dyDescent="0.25">
      <c r="B17" s="216" t="s">
        <v>1322</v>
      </c>
      <c r="C17" s="216"/>
      <c r="D17" s="73">
        <f>DatosDelitos!C42-DatosDelitos!C44</f>
        <v>8</v>
      </c>
      <c r="E17" s="74">
        <f>DatosDelitos!H42-DatosDelitos!H44</f>
        <v>3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2" customHeight="1" x14ac:dyDescent="0.25">
      <c r="B18" s="215" t="s">
        <v>1323</v>
      </c>
      <c r="C18" s="215"/>
      <c r="D18" s="73">
        <f>DatosDelitos!C50</f>
        <v>55</v>
      </c>
      <c r="E18" s="74">
        <f>DatosDelitos!H50</f>
        <v>16</v>
      </c>
      <c r="F18" s="74">
        <f>DatosDelitos!I50</f>
        <v>8</v>
      </c>
      <c r="G18" s="74">
        <f>DatosDelitos!J50</f>
        <v>7</v>
      </c>
      <c r="H18" s="74">
        <f>DatosDelitos!K50</f>
        <v>7</v>
      </c>
      <c r="I18" s="74">
        <f>DatosDelitos!L50</f>
        <v>0</v>
      </c>
      <c r="J18" s="74">
        <f>DatosDelitos!M50</f>
        <v>0</v>
      </c>
      <c r="K18" s="74">
        <f>DatosDelitos!O50</f>
        <v>1</v>
      </c>
      <c r="L18" s="75">
        <f>DatosDelitos!P50</f>
        <v>5</v>
      </c>
    </row>
    <row r="19" spans="2:12" ht="13.2" customHeight="1" x14ac:dyDescent="0.25">
      <c r="B19" s="215" t="s">
        <v>1324</v>
      </c>
      <c r="C19" s="215"/>
      <c r="D19" s="73">
        <f>DatosDelitos!C72</f>
        <v>2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5">
      <c r="B20" s="215" t="s">
        <v>1325</v>
      </c>
      <c r="C20" s="215"/>
      <c r="D20" s="73">
        <f>DatosDelitos!C74</f>
        <v>9</v>
      </c>
      <c r="E20" s="74">
        <f>DatosDelitos!H74</f>
        <v>0</v>
      </c>
      <c r="F20" s="74">
        <f>DatosDelitos!I74</f>
        <v>0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1</v>
      </c>
      <c r="K20" s="74">
        <f>DatosDelitos!O74</f>
        <v>0</v>
      </c>
      <c r="L20" s="75">
        <f>DatosDelitos!P74</f>
        <v>1</v>
      </c>
    </row>
    <row r="21" spans="2:12" ht="13.2" customHeight="1" x14ac:dyDescent="0.25">
      <c r="B21" s="216" t="s">
        <v>1326</v>
      </c>
      <c r="C21" s="216"/>
      <c r="D21" s="73">
        <f>DatosDelitos!C82</f>
        <v>32</v>
      </c>
      <c r="E21" s="74">
        <f>DatosDelitos!H82</f>
        <v>3</v>
      </c>
      <c r="F21" s="74">
        <f>DatosDelitos!I82</f>
        <v>2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8</v>
      </c>
    </row>
    <row r="22" spans="2:12" ht="13.2" customHeight="1" x14ac:dyDescent="0.25">
      <c r="B22" s="215" t="s">
        <v>1327</v>
      </c>
      <c r="C22" s="215"/>
      <c r="D22" s="73">
        <f>DatosDelitos!C85</f>
        <v>51</v>
      </c>
      <c r="E22" s="74">
        <f>DatosDelitos!H85</f>
        <v>8</v>
      </c>
      <c r="F22" s="74">
        <f>DatosDelitos!I85</f>
        <v>5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4</v>
      </c>
    </row>
    <row r="23" spans="2:12" ht="13.2" customHeight="1" x14ac:dyDescent="0.25">
      <c r="B23" s="215" t="s">
        <v>975</v>
      </c>
      <c r="C23" s="215"/>
      <c r="D23" s="73">
        <f>DatosDelitos!C97</f>
        <v>788</v>
      </c>
      <c r="E23" s="74">
        <f>DatosDelitos!H97</f>
        <v>181</v>
      </c>
      <c r="F23" s="74">
        <f>DatosDelitos!I97</f>
        <v>73</v>
      </c>
      <c r="G23" s="74">
        <f>DatosDelitos!J97</f>
        <v>0</v>
      </c>
      <c r="H23" s="74">
        <f>DatosDelitos!K97</f>
        <v>0</v>
      </c>
      <c r="I23" s="74">
        <f>DatosDelitos!L97</f>
        <v>1</v>
      </c>
      <c r="J23" s="74">
        <f>DatosDelitos!M97</f>
        <v>0</v>
      </c>
      <c r="K23" s="74">
        <f>DatosDelitos!O97</f>
        <v>3</v>
      </c>
      <c r="L23" s="75">
        <f>DatosDelitos!P97</f>
        <v>44</v>
      </c>
    </row>
    <row r="24" spans="2:12" ht="27" customHeight="1" x14ac:dyDescent="0.25">
      <c r="B24" s="215" t="s">
        <v>1328</v>
      </c>
      <c r="C24" s="215"/>
      <c r="D24" s="73">
        <f>DatosDelitos!C131</f>
        <v>4</v>
      </c>
      <c r="E24" s="74">
        <f>DatosDelitos!H131</f>
        <v>2</v>
      </c>
      <c r="F24" s="74">
        <f>DatosDelitos!I131</f>
        <v>1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2" customHeight="1" x14ac:dyDescent="0.25">
      <c r="B25" s="215" t="s">
        <v>1329</v>
      </c>
      <c r="C25" s="215"/>
      <c r="D25" s="73">
        <f>DatosDelitos!C137</f>
        <v>20</v>
      </c>
      <c r="E25" s="74">
        <f>DatosDelitos!H137</f>
        <v>7</v>
      </c>
      <c r="F25" s="74">
        <f>DatosDelitos!I137</f>
        <v>0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1</v>
      </c>
    </row>
    <row r="26" spans="2:12" ht="13.2" customHeight="1" x14ac:dyDescent="0.25">
      <c r="B26" s="216" t="s">
        <v>1330</v>
      </c>
      <c r="C26" s="216"/>
      <c r="D26" s="73">
        <f>DatosDelitos!C144</f>
        <v>0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2</v>
      </c>
    </row>
    <row r="27" spans="2:12" ht="38.25" customHeight="1" x14ac:dyDescent="0.25">
      <c r="B27" s="215" t="s">
        <v>1331</v>
      </c>
      <c r="C27" s="215"/>
      <c r="D27" s="73">
        <f>DatosDelitos!C147</f>
        <v>19</v>
      </c>
      <c r="E27" s="74">
        <f>DatosDelitos!H147</f>
        <v>7</v>
      </c>
      <c r="F27" s="74">
        <f>DatosDelitos!I147</f>
        <v>5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1</v>
      </c>
    </row>
    <row r="28" spans="2:12" ht="13.2" customHeight="1" x14ac:dyDescent="0.25">
      <c r="B28" s="215" t="s">
        <v>1332</v>
      </c>
      <c r="C28" s="215"/>
      <c r="D28" s="73">
        <f>DatosDelitos!C156+SUM(DatosDelitos!C167:C172)</f>
        <v>28</v>
      </c>
      <c r="E28" s="74">
        <f>DatosDelitos!H156+SUM(DatosDelitos!H167:H172)</f>
        <v>26</v>
      </c>
      <c r="F28" s="74">
        <f>DatosDelitos!I156+SUM(DatosDelitos!I167:I172)</f>
        <v>2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1</v>
      </c>
      <c r="L28" s="74">
        <f>DatosDelitos!P156+SUM(DatosDelitos!P167:Q172)</f>
        <v>0</v>
      </c>
    </row>
    <row r="29" spans="2:12" ht="13.2" customHeight="1" x14ac:dyDescent="0.25">
      <c r="B29" s="215" t="s">
        <v>1333</v>
      </c>
      <c r="C29" s="215"/>
      <c r="D29" s="73">
        <f>SUM(DatosDelitos!C173:C177)</f>
        <v>46</v>
      </c>
      <c r="E29" s="74">
        <f>SUM(DatosDelitos!H173:H177)</f>
        <v>24</v>
      </c>
      <c r="F29" s="74">
        <f>SUM(DatosDelitos!I173:I177)</f>
        <v>22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1</v>
      </c>
      <c r="L29" s="74">
        <f>SUM(DatosDelitos!P173:P177)</f>
        <v>12</v>
      </c>
    </row>
    <row r="30" spans="2:12" ht="13.2" customHeight="1" x14ac:dyDescent="0.25">
      <c r="B30" s="215" t="s">
        <v>1334</v>
      </c>
      <c r="C30" s="215"/>
      <c r="D30" s="73">
        <f>DatosDelitos!C178</f>
        <v>135</v>
      </c>
      <c r="E30" s="74">
        <f>DatosDelitos!H178</f>
        <v>42</v>
      </c>
      <c r="F30" s="74">
        <f>DatosDelitos!I178</f>
        <v>36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245</v>
      </c>
    </row>
    <row r="31" spans="2:12" ht="13.2" customHeight="1" x14ac:dyDescent="0.25">
      <c r="B31" s="215" t="s">
        <v>1335</v>
      </c>
      <c r="C31" s="215"/>
      <c r="D31" s="73">
        <f>DatosDelitos!C186</f>
        <v>50</v>
      </c>
      <c r="E31" s="74">
        <f>DatosDelitos!H186</f>
        <v>11</v>
      </c>
      <c r="F31" s="74">
        <f>DatosDelitos!I186</f>
        <v>8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9</v>
      </c>
    </row>
    <row r="32" spans="2:12" ht="13.2" customHeight="1" x14ac:dyDescent="0.25">
      <c r="B32" s="215" t="s">
        <v>1336</v>
      </c>
      <c r="C32" s="215"/>
      <c r="D32" s="73">
        <f>DatosDelitos!C201</f>
        <v>4</v>
      </c>
      <c r="E32" s="74">
        <f>DatosDelitos!H201</f>
        <v>1</v>
      </c>
      <c r="F32" s="74">
        <f>DatosDelitos!I201</f>
        <v>4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1</v>
      </c>
    </row>
    <row r="33" spans="2:13" ht="13.2" customHeight="1" x14ac:dyDescent="0.25">
      <c r="B33" s="215" t="s">
        <v>1337</v>
      </c>
      <c r="C33" s="215"/>
      <c r="D33" s="73">
        <f>DatosDelitos!C223</f>
        <v>364</v>
      </c>
      <c r="E33" s="74">
        <f>DatosDelitos!H223</f>
        <v>66</v>
      </c>
      <c r="F33" s="74">
        <f>DatosDelitos!I223</f>
        <v>32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4</v>
      </c>
      <c r="L33" s="74">
        <f>DatosDelitos!P223</f>
        <v>37</v>
      </c>
    </row>
    <row r="34" spans="2:13" ht="13.2" customHeight="1" x14ac:dyDescent="0.25">
      <c r="B34" s="215" t="s">
        <v>1338</v>
      </c>
      <c r="C34" s="215"/>
      <c r="D34" s="73">
        <f>DatosDelitos!C244</f>
        <v>3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2" customHeight="1" x14ac:dyDescent="0.25">
      <c r="B35" s="215" t="s">
        <v>1339</v>
      </c>
      <c r="C35" s="215"/>
      <c r="D35" s="73">
        <f>DatosDelitos!C271</f>
        <v>57</v>
      </c>
      <c r="E35" s="74">
        <f>DatosDelitos!H271</f>
        <v>48</v>
      </c>
      <c r="F35" s="74">
        <f>DatosDelitos!I271</f>
        <v>35</v>
      </c>
      <c r="G35" s="74">
        <f>DatosDelitos!J271</f>
        <v>0</v>
      </c>
      <c r="H35" s="74">
        <f>DatosDelitos!K271</f>
        <v>1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28</v>
      </c>
    </row>
    <row r="36" spans="2:13" ht="38.25" customHeight="1" x14ac:dyDescent="0.25">
      <c r="B36" s="215" t="s">
        <v>1340</v>
      </c>
      <c r="C36" s="215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2" customHeight="1" x14ac:dyDescent="0.25">
      <c r="B37" s="215" t="s">
        <v>1341</v>
      </c>
      <c r="C37" s="215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2" customHeight="1" x14ac:dyDescent="0.25">
      <c r="B38" s="215" t="s">
        <v>1342</v>
      </c>
      <c r="C38" s="215"/>
      <c r="D38" s="73">
        <f>DatosDelitos!C312+DatosDelitos!C318+DatosDelitos!C320</f>
        <v>1</v>
      </c>
      <c r="E38" s="74">
        <f>DatosDelitos!H312+DatosDelitos!H318+DatosDelitos!H320</f>
        <v>1</v>
      </c>
      <c r="F38" s="74">
        <f>DatosDelitos!I312+DatosDelitos!I318+DatosDelitos!I320</f>
        <v>1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2" customHeight="1" x14ac:dyDescent="0.25">
      <c r="B39" s="215" t="s">
        <v>1343</v>
      </c>
      <c r="C39" s="215"/>
      <c r="D39" s="73">
        <f>DatosDelitos!C323</f>
        <v>818</v>
      </c>
      <c r="E39" s="74">
        <f>DatosDelitos!H323</f>
        <v>26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2" customHeight="1" x14ac:dyDescent="0.25">
      <c r="B40" s="215" t="s">
        <v>1344</v>
      </c>
      <c r="C40" s="215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2" customHeight="1" x14ac:dyDescent="0.25">
      <c r="B41" s="215" t="s">
        <v>952</v>
      </c>
      <c r="C41" s="215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2" customHeight="1" x14ac:dyDescent="0.25">
      <c r="B42" s="215" t="s">
        <v>1345</v>
      </c>
      <c r="C42" s="215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5" customHeight="1" thickBot="1" x14ac:dyDescent="0.3">
      <c r="B43" s="218" t="s">
        <v>956</v>
      </c>
      <c r="C43" s="218"/>
      <c r="D43" s="76">
        <f>SUM(D11:D42)</f>
        <v>5269</v>
      </c>
      <c r="E43" s="76">
        <f t="shared" ref="E43:L43" si="0">SUM(E11:E42)</f>
        <v>646</v>
      </c>
      <c r="F43" s="76">
        <f t="shared" si="0"/>
        <v>335</v>
      </c>
      <c r="G43" s="76">
        <f t="shared" si="0"/>
        <v>11</v>
      </c>
      <c r="H43" s="76">
        <f t="shared" si="0"/>
        <v>8</v>
      </c>
      <c r="I43" s="76">
        <f t="shared" si="0"/>
        <v>3</v>
      </c>
      <c r="J43" s="76">
        <f t="shared" si="0"/>
        <v>1</v>
      </c>
      <c r="K43" s="76">
        <f t="shared" si="0"/>
        <v>14</v>
      </c>
      <c r="L43" s="76">
        <f t="shared" si="0"/>
        <v>546</v>
      </c>
    </row>
    <row r="46" spans="2:13" ht="15.6" x14ac:dyDescent="0.3">
      <c r="B46" s="77" t="s">
        <v>1346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40.200000000000003" thickBot="1" x14ac:dyDescent="0.3">
      <c r="D48" s="53" t="s">
        <v>1309</v>
      </c>
      <c r="E48" s="55" t="s">
        <v>1310</v>
      </c>
    </row>
    <row r="49" spans="2:5" ht="13.2" customHeight="1" x14ac:dyDescent="0.3">
      <c r="B49" s="217" t="s">
        <v>1347</v>
      </c>
      <c r="C49" s="217"/>
      <c r="D49" s="79">
        <f>DatosDelitos!F5</f>
        <v>0</v>
      </c>
      <c r="E49" s="79">
        <f>DatosDelitos!G5</f>
        <v>0</v>
      </c>
    </row>
    <row r="50" spans="2:5" ht="13.2" customHeight="1" x14ac:dyDescent="0.3">
      <c r="B50" s="217" t="s">
        <v>1348</v>
      </c>
      <c r="C50" s="217"/>
      <c r="D50" s="79">
        <f>DatosDelitos!F13-DatosDelitos!F17</f>
        <v>6</v>
      </c>
      <c r="E50" s="79">
        <f>DatosDelitos!G13-DatosDelitos!G17</f>
        <v>18</v>
      </c>
    </row>
    <row r="51" spans="2:5" ht="13.2" customHeight="1" x14ac:dyDescent="0.3">
      <c r="B51" s="217" t="s">
        <v>329</v>
      </c>
      <c r="C51" s="217"/>
      <c r="D51" s="79">
        <f>DatosDelitos!F10</f>
        <v>0</v>
      </c>
      <c r="E51" s="79">
        <f>DatosDelitos!G10</f>
        <v>0</v>
      </c>
    </row>
    <row r="52" spans="2:5" ht="13.2" customHeight="1" x14ac:dyDescent="0.3">
      <c r="B52" s="217" t="s">
        <v>347</v>
      </c>
      <c r="C52" s="217"/>
      <c r="D52" s="79">
        <f>DatosDelitos!F20</f>
        <v>0</v>
      </c>
      <c r="E52" s="79">
        <f>DatosDelitos!G20</f>
        <v>0</v>
      </c>
    </row>
    <row r="53" spans="2:5" ht="13.2" customHeight="1" x14ac:dyDescent="0.3">
      <c r="B53" s="217" t="s">
        <v>352</v>
      </c>
      <c r="C53" s="217"/>
      <c r="D53" s="79">
        <f>DatosDelitos!F23</f>
        <v>0</v>
      </c>
      <c r="E53" s="79">
        <f>DatosDelitos!G23</f>
        <v>0</v>
      </c>
    </row>
    <row r="54" spans="2:5" ht="13.2" customHeight="1" x14ac:dyDescent="0.3">
      <c r="B54" s="217" t="s">
        <v>1320</v>
      </c>
      <c r="C54" s="217"/>
      <c r="D54" s="79">
        <f>DatosDelitos!F17+DatosDelitos!F44</f>
        <v>185</v>
      </c>
      <c r="E54" s="79">
        <f>DatosDelitos!G17+DatosDelitos!G44</f>
        <v>31</v>
      </c>
    </row>
    <row r="55" spans="2:5" ht="13.2" customHeight="1" x14ac:dyDescent="0.3">
      <c r="B55" s="217" t="s">
        <v>1321</v>
      </c>
      <c r="C55" s="217"/>
      <c r="D55" s="79">
        <f>DatosDelitos!F30</f>
        <v>6</v>
      </c>
      <c r="E55" s="79">
        <f>DatosDelitos!G30</f>
        <v>10</v>
      </c>
    </row>
    <row r="56" spans="2:5" ht="13.2" customHeight="1" x14ac:dyDescent="0.3">
      <c r="B56" s="217" t="s">
        <v>1322</v>
      </c>
      <c r="C56" s="217"/>
      <c r="D56" s="79">
        <f>DatosDelitos!F42-DatosDelitos!F44</f>
        <v>2</v>
      </c>
      <c r="E56" s="79">
        <f>DatosDelitos!G42-DatosDelitos!G44</f>
        <v>0</v>
      </c>
    </row>
    <row r="57" spans="2:5" ht="13.2" customHeight="1" x14ac:dyDescent="0.3">
      <c r="B57" s="217" t="s">
        <v>1323</v>
      </c>
      <c r="C57" s="217"/>
      <c r="D57" s="79">
        <f>DatosDelitos!F50</f>
        <v>1</v>
      </c>
      <c r="E57" s="79">
        <f>DatosDelitos!G50</f>
        <v>0</v>
      </c>
    </row>
    <row r="58" spans="2:5" ht="13.2" customHeight="1" x14ac:dyDescent="0.3">
      <c r="B58" s="217" t="s">
        <v>1324</v>
      </c>
      <c r="C58" s="217"/>
      <c r="D58" s="79">
        <f>DatosDelitos!F72</f>
        <v>0</v>
      </c>
      <c r="E58" s="79">
        <f>DatosDelitos!G72</f>
        <v>0</v>
      </c>
    </row>
    <row r="59" spans="2:5" ht="27" customHeight="1" x14ac:dyDescent="0.3">
      <c r="B59" s="217" t="s">
        <v>1349</v>
      </c>
      <c r="C59" s="217"/>
      <c r="D59" s="79">
        <f>DatosDelitos!F74</f>
        <v>0</v>
      </c>
      <c r="E59" s="79">
        <f>DatosDelitos!G74</f>
        <v>0</v>
      </c>
    </row>
    <row r="60" spans="2:5" ht="13.2" customHeight="1" x14ac:dyDescent="0.3">
      <c r="B60" s="217" t="s">
        <v>1326</v>
      </c>
      <c r="C60" s="217"/>
      <c r="D60" s="79">
        <f>DatosDelitos!F82</f>
        <v>0</v>
      </c>
      <c r="E60" s="79">
        <f>DatosDelitos!G82</f>
        <v>2</v>
      </c>
    </row>
    <row r="61" spans="2:5" ht="13.2" customHeight="1" x14ac:dyDescent="0.3">
      <c r="B61" s="217" t="s">
        <v>1327</v>
      </c>
      <c r="C61" s="217"/>
      <c r="D61" s="79">
        <f>DatosDelitos!F85</f>
        <v>0</v>
      </c>
      <c r="E61" s="79">
        <f>DatosDelitos!G85</f>
        <v>0</v>
      </c>
    </row>
    <row r="62" spans="2:5" ht="13.2" customHeight="1" x14ac:dyDescent="0.3">
      <c r="B62" s="217" t="s">
        <v>975</v>
      </c>
      <c r="C62" s="217"/>
      <c r="D62" s="79">
        <f>DatosDelitos!F97</f>
        <v>2</v>
      </c>
      <c r="E62" s="79">
        <f>DatosDelitos!G97</f>
        <v>0</v>
      </c>
    </row>
    <row r="63" spans="2:5" ht="27" customHeight="1" x14ac:dyDescent="0.3">
      <c r="B63" s="217" t="s">
        <v>1350</v>
      </c>
      <c r="C63" s="217"/>
      <c r="D63" s="79">
        <f>DatosDelitos!F131</f>
        <v>0</v>
      </c>
      <c r="E63" s="79">
        <f>DatosDelitos!G131</f>
        <v>0</v>
      </c>
    </row>
    <row r="64" spans="2:5" ht="13.2" customHeight="1" x14ac:dyDescent="0.3">
      <c r="B64" s="217" t="s">
        <v>1329</v>
      </c>
      <c r="C64" s="217"/>
      <c r="D64" s="79">
        <f>DatosDelitos!F137</f>
        <v>0</v>
      </c>
      <c r="E64" s="79">
        <f>DatosDelitos!G137</f>
        <v>0</v>
      </c>
    </row>
    <row r="65" spans="2:5" ht="13.2" customHeight="1" x14ac:dyDescent="0.3">
      <c r="B65" s="217" t="s">
        <v>1330</v>
      </c>
      <c r="C65" s="217"/>
      <c r="D65" s="79">
        <f>DatosDelitos!F144</f>
        <v>0</v>
      </c>
      <c r="E65" s="79">
        <f>DatosDelitos!G144</f>
        <v>0</v>
      </c>
    </row>
    <row r="66" spans="2:5" ht="40.5" customHeight="1" x14ac:dyDescent="0.3">
      <c r="B66" s="217" t="s">
        <v>1331</v>
      </c>
      <c r="C66" s="217"/>
      <c r="D66" s="79">
        <f>DatosDelitos!F147</f>
        <v>0</v>
      </c>
      <c r="E66" s="79">
        <f>DatosDelitos!G147</f>
        <v>0</v>
      </c>
    </row>
    <row r="67" spans="2:5" ht="13.2" customHeight="1" x14ac:dyDescent="0.3">
      <c r="B67" s="217" t="s">
        <v>1332</v>
      </c>
      <c r="C67" s="217"/>
      <c r="D67" s="79">
        <f>DatosDelitos!F156+SUM(DatosDelitos!F167:G172)</f>
        <v>0</v>
      </c>
      <c r="E67" s="79">
        <f>DatosDelitos!G156+SUM(DatosDelitos!G167:H172)</f>
        <v>25</v>
      </c>
    </row>
    <row r="68" spans="2:5" ht="13.2" customHeight="1" x14ac:dyDescent="0.3">
      <c r="B68" s="217" t="s">
        <v>1333</v>
      </c>
      <c r="C68" s="217"/>
      <c r="D68" s="79">
        <f>SUM(DatosDelitos!F173:G177)</f>
        <v>0</v>
      </c>
      <c r="E68" s="79">
        <f>SUM(DatosDelitos!G173:H177)</f>
        <v>24</v>
      </c>
    </row>
    <row r="69" spans="2:5" ht="13.2" customHeight="1" x14ac:dyDescent="0.3">
      <c r="B69" s="217" t="s">
        <v>1334</v>
      </c>
      <c r="C69" s="217"/>
      <c r="D69" s="79">
        <f>DatosDelitos!F178</f>
        <v>244</v>
      </c>
      <c r="E69" s="79">
        <f>DatosDelitos!G178</f>
        <v>205</v>
      </c>
    </row>
    <row r="70" spans="2:5" ht="13.2" customHeight="1" x14ac:dyDescent="0.3">
      <c r="B70" s="217" t="s">
        <v>1335</v>
      </c>
      <c r="C70" s="217"/>
      <c r="D70" s="79">
        <f>DatosDelitos!F186</f>
        <v>0</v>
      </c>
      <c r="E70" s="79">
        <f>DatosDelitos!G186</f>
        <v>0</v>
      </c>
    </row>
    <row r="71" spans="2:5" ht="13.2" customHeight="1" x14ac:dyDescent="0.3">
      <c r="B71" s="217" t="s">
        <v>1336</v>
      </c>
      <c r="C71" s="217"/>
      <c r="D71" s="79">
        <f>DatosDelitos!F201</f>
        <v>0</v>
      </c>
      <c r="E71" s="79">
        <f>DatosDelitos!G201</f>
        <v>0</v>
      </c>
    </row>
    <row r="72" spans="2:5" ht="13.2" customHeight="1" x14ac:dyDescent="0.3">
      <c r="B72" s="217" t="s">
        <v>1337</v>
      </c>
      <c r="C72" s="217"/>
      <c r="D72" s="79">
        <f>DatosDelitos!F223</f>
        <v>27</v>
      </c>
      <c r="E72" s="79">
        <f>DatosDelitos!G223</f>
        <v>19</v>
      </c>
    </row>
    <row r="73" spans="2:5" ht="13.2" customHeight="1" x14ac:dyDescent="0.3">
      <c r="B73" s="217" t="s">
        <v>1338</v>
      </c>
      <c r="C73" s="217"/>
      <c r="D73" s="79">
        <f>DatosDelitos!F244</f>
        <v>0</v>
      </c>
      <c r="E73" s="79">
        <f>DatosDelitos!G244</f>
        <v>0</v>
      </c>
    </row>
    <row r="74" spans="2:5" ht="13.2" customHeight="1" x14ac:dyDescent="0.3">
      <c r="B74" s="217" t="s">
        <v>1339</v>
      </c>
      <c r="C74" s="217"/>
      <c r="D74" s="79">
        <f>DatosDelitos!F271</f>
        <v>1</v>
      </c>
      <c r="E74" s="79">
        <f>DatosDelitos!G271</f>
        <v>2</v>
      </c>
    </row>
    <row r="75" spans="2:5" ht="38.25" customHeight="1" x14ac:dyDescent="0.3">
      <c r="B75" s="217" t="s">
        <v>1340</v>
      </c>
      <c r="C75" s="217"/>
      <c r="D75" s="79">
        <f>DatosDelitos!F301</f>
        <v>0</v>
      </c>
      <c r="E75" s="79">
        <f>DatosDelitos!G301</f>
        <v>0</v>
      </c>
    </row>
    <row r="76" spans="2:5" ht="13.2" customHeight="1" x14ac:dyDescent="0.3">
      <c r="B76" s="217" t="s">
        <v>1341</v>
      </c>
      <c r="C76" s="217"/>
      <c r="D76" s="79">
        <f>DatosDelitos!F305</f>
        <v>0</v>
      </c>
      <c r="E76" s="79">
        <f>DatosDelitos!G305</f>
        <v>0</v>
      </c>
    </row>
    <row r="77" spans="2:5" ht="13.2" customHeight="1" x14ac:dyDescent="0.3">
      <c r="B77" s="217" t="s">
        <v>1342</v>
      </c>
      <c r="C77" s="217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5" customHeight="1" x14ac:dyDescent="0.3">
      <c r="B78" s="217" t="s">
        <v>1343</v>
      </c>
      <c r="C78" s="217"/>
      <c r="D78" s="79">
        <f>DatosDelitos!F323</f>
        <v>0</v>
      </c>
      <c r="E78" s="79">
        <f>DatosDelitos!G323</f>
        <v>0</v>
      </c>
    </row>
    <row r="79" spans="2:5" ht="15" customHeight="1" x14ac:dyDescent="0.3">
      <c r="B79" s="219" t="s">
        <v>1344</v>
      </c>
      <c r="C79" s="219"/>
      <c r="D79" s="79">
        <f>DatosDelitos!F325</f>
        <v>0</v>
      </c>
      <c r="E79" s="79">
        <f>DatosDelitos!G325</f>
        <v>0</v>
      </c>
    </row>
    <row r="80" spans="2:5" ht="15" customHeight="1" x14ac:dyDescent="0.3">
      <c r="B80" s="219" t="s">
        <v>952</v>
      </c>
      <c r="C80" s="219"/>
      <c r="D80" s="79">
        <f>DatosDelitos!F337</f>
        <v>0</v>
      </c>
      <c r="E80" s="79">
        <f>DatosDelitos!G337</f>
        <v>0</v>
      </c>
    </row>
    <row r="81" spans="2:13" ht="15" customHeight="1" x14ac:dyDescent="0.3">
      <c r="B81" s="219" t="s">
        <v>1345</v>
      </c>
      <c r="C81" s="219"/>
      <c r="D81" s="79">
        <f>DatosDelitos!F339</f>
        <v>0</v>
      </c>
      <c r="E81" s="79">
        <f>DatosDelitos!G339</f>
        <v>0</v>
      </c>
    </row>
    <row r="82" spans="2:13" ht="15" customHeight="1" x14ac:dyDescent="0.3">
      <c r="B82" s="219" t="s">
        <v>1351</v>
      </c>
      <c r="C82" s="219"/>
      <c r="D82" s="79">
        <f>SUM(D49:D81)</f>
        <v>474</v>
      </c>
      <c r="E82" s="79">
        <f>SUM(E49:E81)</f>
        <v>336</v>
      </c>
    </row>
    <row r="84" spans="2:13" s="82" customFormat="1" ht="15.6" x14ac:dyDescent="0.3">
      <c r="B84" s="80" t="s">
        <v>1352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6.4" x14ac:dyDescent="0.25">
      <c r="D86" s="83" t="s">
        <v>315</v>
      </c>
    </row>
    <row r="87" spans="2:13" ht="13.2" customHeight="1" x14ac:dyDescent="0.3">
      <c r="B87" s="217" t="s">
        <v>1319</v>
      </c>
      <c r="C87" s="217"/>
      <c r="D87" s="79">
        <f>DatosDelitos!N5+DatosDelitos!N13-DatosDelitos!N17</f>
        <v>1</v>
      </c>
    </row>
    <row r="88" spans="2:13" ht="13.2" customHeight="1" x14ac:dyDescent="0.3">
      <c r="B88" s="217" t="s">
        <v>329</v>
      </c>
      <c r="C88" s="217"/>
      <c r="D88" s="79">
        <f>DatosDelitos!N10</f>
        <v>0</v>
      </c>
    </row>
    <row r="89" spans="2:13" ht="13.2" customHeight="1" x14ac:dyDescent="0.3">
      <c r="B89" s="217" t="s">
        <v>347</v>
      </c>
      <c r="C89" s="217"/>
      <c r="D89" s="79">
        <f>DatosDelitos!N20</f>
        <v>0</v>
      </c>
    </row>
    <row r="90" spans="2:13" ht="13.2" customHeight="1" x14ac:dyDescent="0.3">
      <c r="B90" s="217" t="s">
        <v>352</v>
      </c>
      <c r="C90" s="217"/>
      <c r="D90" s="79">
        <f>DatosDelitos!N23</f>
        <v>0</v>
      </c>
    </row>
    <row r="91" spans="2:13" ht="13.2" customHeight="1" x14ac:dyDescent="0.3">
      <c r="B91" s="217" t="s">
        <v>1353</v>
      </c>
      <c r="C91" s="217"/>
      <c r="D91" s="79">
        <f>SUM(DatosDelitos!N17,DatosDelitos!N44)</f>
        <v>0</v>
      </c>
    </row>
    <row r="92" spans="2:13" ht="13.2" customHeight="1" x14ac:dyDescent="0.3">
      <c r="B92" s="217" t="s">
        <v>1321</v>
      </c>
      <c r="C92" s="217"/>
      <c r="D92" s="79">
        <f>DatosDelitos!N30</f>
        <v>1</v>
      </c>
    </row>
    <row r="93" spans="2:13" ht="13.2" customHeight="1" x14ac:dyDescent="0.3">
      <c r="B93" s="217" t="s">
        <v>1322</v>
      </c>
      <c r="C93" s="217"/>
      <c r="D93" s="79">
        <f>DatosDelitos!N42-DatosDelitos!N44</f>
        <v>0</v>
      </c>
    </row>
    <row r="94" spans="2:13" ht="13.2" customHeight="1" x14ac:dyDescent="0.3">
      <c r="B94" s="217" t="s">
        <v>1323</v>
      </c>
      <c r="C94" s="217"/>
      <c r="D94" s="79">
        <f>DatosDelitos!N50</f>
        <v>0</v>
      </c>
    </row>
    <row r="95" spans="2:13" ht="13.2" customHeight="1" x14ac:dyDescent="0.3">
      <c r="B95" s="217" t="s">
        <v>1324</v>
      </c>
      <c r="C95" s="217"/>
      <c r="D95" s="79">
        <f>DatosDelitos!N72</f>
        <v>0</v>
      </c>
    </row>
    <row r="96" spans="2:13" ht="27" customHeight="1" x14ac:dyDescent="0.3">
      <c r="B96" s="217" t="s">
        <v>1349</v>
      </c>
      <c r="C96" s="217"/>
      <c r="D96" s="79">
        <f>DatosDelitos!N74</f>
        <v>0</v>
      </c>
    </row>
    <row r="97" spans="2:4" ht="13.2" customHeight="1" x14ac:dyDescent="0.3">
      <c r="B97" s="217" t="s">
        <v>1326</v>
      </c>
      <c r="C97" s="217"/>
      <c r="D97" s="79">
        <f>DatosDelitos!N82</f>
        <v>0</v>
      </c>
    </row>
    <row r="98" spans="2:4" ht="13.2" customHeight="1" x14ac:dyDescent="0.3">
      <c r="B98" s="217" t="s">
        <v>1327</v>
      </c>
      <c r="C98" s="217"/>
      <c r="D98" s="79">
        <f>DatosDelitos!N85</f>
        <v>1</v>
      </c>
    </row>
    <row r="99" spans="2:4" ht="13.2" customHeight="1" x14ac:dyDescent="0.3">
      <c r="B99" s="217" t="s">
        <v>975</v>
      </c>
      <c r="C99" s="217"/>
      <c r="D99" s="79">
        <f>DatosDelitos!N97</f>
        <v>2</v>
      </c>
    </row>
    <row r="100" spans="2:4" ht="27" customHeight="1" x14ac:dyDescent="0.3">
      <c r="B100" s="217" t="s">
        <v>1350</v>
      </c>
      <c r="C100" s="217"/>
      <c r="D100" s="79">
        <f>DatosDelitos!N131</f>
        <v>0</v>
      </c>
    </row>
    <row r="101" spans="2:4" ht="13.2" customHeight="1" x14ac:dyDescent="0.3">
      <c r="B101" s="217" t="s">
        <v>1329</v>
      </c>
      <c r="C101" s="217"/>
      <c r="D101" s="79">
        <f>DatosDelitos!N137</f>
        <v>0</v>
      </c>
    </row>
    <row r="102" spans="2:4" ht="13.2" customHeight="1" x14ac:dyDescent="0.3">
      <c r="B102" s="217" t="s">
        <v>1330</v>
      </c>
      <c r="C102" s="217"/>
      <c r="D102" s="79">
        <f>DatosDelitos!N144</f>
        <v>0</v>
      </c>
    </row>
    <row r="103" spans="2:4" ht="13.2" customHeight="1" x14ac:dyDescent="0.3">
      <c r="B103" s="217" t="s">
        <v>1354</v>
      </c>
      <c r="C103" s="217"/>
      <c r="D103" s="79">
        <f>DatosDelitos!N148</f>
        <v>0</v>
      </c>
    </row>
    <row r="104" spans="2:4" ht="13.2" customHeight="1" x14ac:dyDescent="0.3">
      <c r="B104" s="217" t="s">
        <v>1186</v>
      </c>
      <c r="C104" s="217"/>
      <c r="D104" s="79">
        <f>SUM(DatosDelitos!N149,DatosDelitos!N150)</f>
        <v>0</v>
      </c>
    </row>
    <row r="105" spans="2:4" ht="13.2" customHeight="1" x14ac:dyDescent="0.3">
      <c r="B105" s="217" t="s">
        <v>1184</v>
      </c>
      <c r="C105" s="217"/>
      <c r="D105" s="79">
        <f>SUM(DatosDelitos!N151:N155)</f>
        <v>3</v>
      </c>
    </row>
    <row r="106" spans="2:4" ht="13.2" customHeight="1" x14ac:dyDescent="0.3">
      <c r="B106" s="217" t="s">
        <v>1332</v>
      </c>
      <c r="C106" s="217"/>
      <c r="D106" s="79">
        <f>SUM(SUM(DatosDelitos!N157:N160),SUM(DatosDelitos!N167:N172))</f>
        <v>0</v>
      </c>
    </row>
    <row r="107" spans="2:4" ht="13.2" customHeight="1" x14ac:dyDescent="0.3">
      <c r="B107" s="217" t="s">
        <v>1355</v>
      </c>
      <c r="C107" s="217"/>
      <c r="D107" s="79">
        <f>SUM(DatosDelitos!N161:N165)</f>
        <v>0</v>
      </c>
    </row>
    <row r="108" spans="2:4" ht="13.2" customHeight="1" x14ac:dyDescent="0.3">
      <c r="B108" s="217" t="s">
        <v>1333</v>
      </c>
      <c r="C108" s="217"/>
      <c r="D108" s="79">
        <f>SUM(DatosDelitos!N173:N177)</f>
        <v>0</v>
      </c>
    </row>
    <row r="109" spans="2:4" ht="13.2" customHeight="1" x14ac:dyDescent="0.3">
      <c r="B109" s="217" t="s">
        <v>1334</v>
      </c>
      <c r="C109" s="217"/>
      <c r="D109" s="79">
        <f>DatosDelitos!N178</f>
        <v>0</v>
      </c>
    </row>
    <row r="110" spans="2:4" ht="13.2" customHeight="1" x14ac:dyDescent="0.3">
      <c r="B110" s="217" t="s">
        <v>1335</v>
      </c>
      <c r="C110" s="217"/>
      <c r="D110" s="79">
        <f>DatosDelitos!N186</f>
        <v>7</v>
      </c>
    </row>
    <row r="111" spans="2:4" ht="13.2" customHeight="1" x14ac:dyDescent="0.3">
      <c r="B111" s="217" t="s">
        <v>1336</v>
      </c>
      <c r="C111" s="217"/>
      <c r="D111" s="79">
        <f>DatosDelitos!N201</f>
        <v>1</v>
      </c>
    </row>
    <row r="112" spans="2:4" ht="13.2" customHeight="1" x14ac:dyDescent="0.3">
      <c r="B112" s="217" t="s">
        <v>1337</v>
      </c>
      <c r="C112" s="217"/>
      <c r="D112" s="79">
        <f>DatosDelitos!N223</f>
        <v>0</v>
      </c>
    </row>
    <row r="113" spans="2:4" ht="13.2" customHeight="1" x14ac:dyDescent="0.3">
      <c r="B113" s="217" t="s">
        <v>1338</v>
      </c>
      <c r="C113" s="217"/>
      <c r="D113" s="79">
        <f>DatosDelitos!N244</f>
        <v>0</v>
      </c>
    </row>
    <row r="114" spans="2:4" ht="13.2" customHeight="1" x14ac:dyDescent="0.3">
      <c r="B114" s="217" t="s">
        <v>1339</v>
      </c>
      <c r="C114" s="217"/>
      <c r="D114" s="79">
        <f>DatosDelitos!N271</f>
        <v>0</v>
      </c>
    </row>
    <row r="115" spans="2:4" ht="38.25" customHeight="1" x14ac:dyDescent="0.3">
      <c r="B115" s="217" t="s">
        <v>1340</v>
      </c>
      <c r="C115" s="217"/>
      <c r="D115" s="79">
        <f>DatosDelitos!N301</f>
        <v>0</v>
      </c>
    </row>
    <row r="116" spans="2:4" ht="13.2" customHeight="1" x14ac:dyDescent="0.3">
      <c r="B116" s="217" t="s">
        <v>1341</v>
      </c>
      <c r="C116" s="217"/>
      <c r="D116" s="79">
        <f>DatosDelitos!N305</f>
        <v>0</v>
      </c>
    </row>
    <row r="117" spans="2:4" ht="13.2" customHeight="1" x14ac:dyDescent="0.3">
      <c r="B117" s="217" t="s">
        <v>1342</v>
      </c>
      <c r="C117" s="217"/>
      <c r="D117" s="79">
        <f>DatosDelitos!N312+DatosDelitos!N320</f>
        <v>0</v>
      </c>
    </row>
    <row r="118" spans="2:4" ht="13.2" customHeight="1" x14ac:dyDescent="0.3">
      <c r="B118" s="217" t="s">
        <v>918</v>
      </c>
      <c r="C118" s="217"/>
      <c r="D118" s="79">
        <f>DatosDelitos!N318</f>
        <v>0</v>
      </c>
    </row>
    <row r="119" spans="2:4" ht="13.95" customHeight="1" x14ac:dyDescent="0.3">
      <c r="B119" s="217" t="s">
        <v>1343</v>
      </c>
      <c r="C119" s="217"/>
      <c r="D119" s="79">
        <f>DatosDelitos!N323</f>
        <v>22</v>
      </c>
    </row>
    <row r="120" spans="2:4" ht="12.75" customHeight="1" x14ac:dyDescent="0.3">
      <c r="B120" s="219" t="s">
        <v>1344</v>
      </c>
      <c r="C120" s="219"/>
      <c r="D120" s="79">
        <f>DatosDelitos!N325</f>
        <v>0</v>
      </c>
    </row>
    <row r="121" spans="2:4" ht="15" customHeight="1" x14ac:dyDescent="0.3">
      <c r="B121" s="219" t="s">
        <v>952</v>
      </c>
      <c r="C121" s="219"/>
      <c r="D121" s="79">
        <f>DatosDelitos!N337</f>
        <v>0</v>
      </c>
    </row>
    <row r="122" spans="2:4" ht="15" customHeight="1" x14ac:dyDescent="0.3">
      <c r="B122" s="219" t="s">
        <v>1345</v>
      </c>
      <c r="C122" s="219"/>
      <c r="D122" s="79">
        <f>DatosDelitos!N339</f>
        <v>0</v>
      </c>
    </row>
    <row r="123" spans="2:4" ht="15" customHeight="1" x14ac:dyDescent="0.3">
      <c r="B123" s="217" t="s">
        <v>1351</v>
      </c>
      <c r="C123" s="217"/>
      <c r="D123" s="79">
        <f>SUM(D87:D122)</f>
        <v>38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1" t="s">
        <v>318</v>
      </c>
      <c r="B5" s="182"/>
      <c r="C5" s="25">
        <v>5</v>
      </c>
      <c r="D5" s="25">
        <v>1</v>
      </c>
      <c r="E5" s="26">
        <v>4</v>
      </c>
      <c r="F5" s="25">
        <v>0</v>
      </c>
      <c r="G5" s="25">
        <v>0</v>
      </c>
      <c r="H5" s="25">
        <v>0</v>
      </c>
      <c r="I5" s="25">
        <v>0</v>
      </c>
      <c r="J5" s="25">
        <v>1</v>
      </c>
      <c r="K5" s="25">
        <v>0</v>
      </c>
      <c r="L5" s="25">
        <v>0</v>
      </c>
      <c r="M5" s="25">
        <v>0</v>
      </c>
      <c r="N5" s="25">
        <v>0</v>
      </c>
      <c r="O5" s="25">
        <v>1</v>
      </c>
      <c r="P5" s="27">
        <v>3</v>
      </c>
    </row>
    <row r="6" spans="1:16" x14ac:dyDescent="0.3">
      <c r="A6" s="28" t="s">
        <v>319</v>
      </c>
      <c r="B6" s="28" t="s">
        <v>320</v>
      </c>
      <c r="C6" s="14">
        <v>2</v>
      </c>
      <c r="D6" s="14">
        <v>1</v>
      </c>
      <c r="E6" s="29">
        <v>1</v>
      </c>
      <c r="F6" s="14">
        <v>0</v>
      </c>
      <c r="G6" s="14">
        <v>0</v>
      </c>
      <c r="H6" s="14">
        <v>0</v>
      </c>
      <c r="I6" s="14">
        <v>0</v>
      </c>
      <c r="J6" s="14">
        <v>1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3">
        <v>1</v>
      </c>
    </row>
    <row r="7" spans="1:16" x14ac:dyDescent="0.3">
      <c r="A7" s="28" t="s">
        <v>321</v>
      </c>
      <c r="B7" s="28" t="s">
        <v>322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0</v>
      </c>
    </row>
    <row r="8" spans="1:16" x14ac:dyDescent="0.3">
      <c r="A8" s="28" t="s">
        <v>323</v>
      </c>
      <c r="B8" s="28" t="s">
        <v>324</v>
      </c>
      <c r="C8" s="14">
        <v>2</v>
      </c>
      <c r="D8" s="14">
        <v>0</v>
      </c>
      <c r="E8" s="29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x14ac:dyDescent="0.3">
      <c r="A9" s="28" t="s">
        <v>325</v>
      </c>
      <c r="B9" s="28" t="s">
        <v>326</v>
      </c>
      <c r="C9" s="14">
        <v>1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1" t="s">
        <v>327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1" t="s">
        <v>332</v>
      </c>
      <c r="B13" s="182"/>
      <c r="C13" s="25">
        <v>2379</v>
      </c>
      <c r="D13" s="25">
        <v>2259</v>
      </c>
      <c r="E13" s="26">
        <v>5.3120849933598897E-2</v>
      </c>
      <c r="F13" s="25">
        <v>89</v>
      </c>
      <c r="G13" s="25">
        <v>40</v>
      </c>
      <c r="H13" s="25">
        <v>120</v>
      </c>
      <c r="I13" s="25">
        <v>59</v>
      </c>
      <c r="J13" s="25">
        <v>1</v>
      </c>
      <c r="K13" s="25">
        <v>0</v>
      </c>
      <c r="L13" s="25">
        <v>1</v>
      </c>
      <c r="M13" s="25">
        <v>0</v>
      </c>
      <c r="N13" s="25">
        <v>1</v>
      </c>
      <c r="O13" s="25">
        <v>3</v>
      </c>
      <c r="P13" s="27">
        <v>97</v>
      </c>
    </row>
    <row r="14" spans="1:16" x14ac:dyDescent="0.3">
      <c r="A14" s="28" t="s">
        <v>333</v>
      </c>
      <c r="B14" s="28" t="s">
        <v>334</v>
      </c>
      <c r="C14" s="14">
        <v>1310</v>
      </c>
      <c r="D14" s="14">
        <v>1273</v>
      </c>
      <c r="E14" s="29">
        <v>2.9065200314218401E-2</v>
      </c>
      <c r="F14" s="14">
        <v>6</v>
      </c>
      <c r="G14" s="14">
        <v>18</v>
      </c>
      <c r="H14" s="14">
        <v>46</v>
      </c>
      <c r="I14" s="14">
        <v>32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23">
        <v>55</v>
      </c>
    </row>
    <row r="15" spans="1:16" x14ac:dyDescent="0.3">
      <c r="A15" s="28" t="s">
        <v>335</v>
      </c>
      <c r="B15" s="28" t="s">
        <v>336</v>
      </c>
      <c r="C15" s="14">
        <v>1</v>
      </c>
      <c r="D15" s="14">
        <v>3</v>
      </c>
      <c r="E15" s="29">
        <v>-0.66666666666666696</v>
      </c>
      <c r="F15" s="14">
        <v>0</v>
      </c>
      <c r="G15" s="14">
        <v>0</v>
      </c>
      <c r="H15" s="14">
        <v>0</v>
      </c>
      <c r="I15" s="14">
        <v>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3">
        <v>1</v>
      </c>
    </row>
    <row r="16" spans="1:16" x14ac:dyDescent="0.3">
      <c r="A16" s="28" t="s">
        <v>337</v>
      </c>
      <c r="B16" s="28" t="s">
        <v>338</v>
      </c>
      <c r="C16" s="14">
        <v>852</v>
      </c>
      <c r="D16" s="14">
        <v>775</v>
      </c>
      <c r="E16" s="29">
        <v>9.9354838709677401E-2</v>
      </c>
      <c r="F16" s="14">
        <v>0</v>
      </c>
      <c r="G16" s="14">
        <v>0</v>
      </c>
      <c r="H16" s="14">
        <v>12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4</v>
      </c>
    </row>
    <row r="17" spans="1:16" ht="20.399999999999999" x14ac:dyDescent="0.3">
      <c r="A17" s="28" t="s">
        <v>339</v>
      </c>
      <c r="B17" s="28" t="s">
        <v>340</v>
      </c>
      <c r="C17" s="14">
        <v>215</v>
      </c>
      <c r="D17" s="14">
        <v>208</v>
      </c>
      <c r="E17" s="29">
        <v>3.3653846153846201E-2</v>
      </c>
      <c r="F17" s="14">
        <v>83</v>
      </c>
      <c r="G17" s="14">
        <v>22</v>
      </c>
      <c r="H17" s="14">
        <v>62</v>
      </c>
      <c r="I17" s="14">
        <v>24</v>
      </c>
      <c r="J17" s="14">
        <v>1</v>
      </c>
      <c r="K17" s="14">
        <v>0</v>
      </c>
      <c r="L17" s="14">
        <v>1</v>
      </c>
      <c r="M17" s="14">
        <v>0</v>
      </c>
      <c r="N17" s="14">
        <v>0</v>
      </c>
      <c r="O17" s="14">
        <v>2</v>
      </c>
      <c r="P17" s="23">
        <v>37</v>
      </c>
    </row>
    <row r="18" spans="1:16" x14ac:dyDescent="0.3">
      <c r="A18" s="28" t="s">
        <v>341</v>
      </c>
      <c r="B18" s="28" t="s">
        <v>342</v>
      </c>
      <c r="C18" s="14">
        <v>1</v>
      </c>
      <c r="D18" s="14">
        <v>0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1" t="s">
        <v>345</v>
      </c>
      <c r="B20" s="182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1" t="s">
        <v>363</v>
      </c>
      <c r="B30" s="182"/>
      <c r="C30" s="25">
        <v>175</v>
      </c>
      <c r="D30" s="25">
        <v>149</v>
      </c>
      <c r="E30" s="26">
        <v>0.17449664429530201</v>
      </c>
      <c r="F30" s="25">
        <v>6</v>
      </c>
      <c r="G30" s="25">
        <v>10</v>
      </c>
      <c r="H30" s="25">
        <v>11</v>
      </c>
      <c r="I30" s="25">
        <v>38</v>
      </c>
      <c r="J30" s="25">
        <v>0</v>
      </c>
      <c r="K30" s="25">
        <v>0</v>
      </c>
      <c r="L30" s="25">
        <v>0</v>
      </c>
      <c r="M30" s="25">
        <v>0</v>
      </c>
      <c r="N30" s="25">
        <v>1</v>
      </c>
      <c r="O30" s="25">
        <v>0</v>
      </c>
      <c r="P30" s="27">
        <v>41</v>
      </c>
    </row>
    <row r="31" spans="1:16" x14ac:dyDescent="0.3">
      <c r="A31" s="28" t="s">
        <v>364</v>
      </c>
      <c r="B31" s="28" t="s">
        <v>365</v>
      </c>
      <c r="C31" s="14">
        <v>1</v>
      </c>
      <c r="D31" s="14">
        <v>0</v>
      </c>
      <c r="E31" s="29">
        <v>0</v>
      </c>
      <c r="F31" s="14">
        <v>0</v>
      </c>
      <c r="G31" s="14">
        <v>0</v>
      </c>
      <c r="H31" s="14">
        <v>1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3">
      <c r="A32" s="28" t="s">
        <v>366</v>
      </c>
      <c r="B32" s="28" t="s">
        <v>367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115</v>
      </c>
      <c r="D33" s="14">
        <v>112</v>
      </c>
      <c r="E33" s="29">
        <v>2.6785714285714302E-2</v>
      </c>
      <c r="F33" s="14">
        <v>1</v>
      </c>
      <c r="G33" s="14">
        <v>7</v>
      </c>
      <c r="H33" s="14">
        <v>5</v>
      </c>
      <c r="I33" s="14">
        <v>19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3">
        <v>16</v>
      </c>
    </row>
    <row r="34" spans="1:16" x14ac:dyDescent="0.3">
      <c r="A34" s="28" t="s">
        <v>370</v>
      </c>
      <c r="B34" s="28" t="s">
        <v>371</v>
      </c>
      <c r="C34" s="14">
        <v>1</v>
      </c>
      <c r="D34" s="14">
        <v>0</v>
      </c>
      <c r="E34" s="29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4</v>
      </c>
    </row>
    <row r="35" spans="1:16" x14ac:dyDescent="0.3">
      <c r="A35" s="28" t="s">
        <v>372</v>
      </c>
      <c r="B35" s="28" t="s">
        <v>373</v>
      </c>
      <c r="C35" s="14">
        <v>25</v>
      </c>
      <c r="D35" s="14">
        <v>14</v>
      </c>
      <c r="E35" s="29">
        <v>0.78571428571428603</v>
      </c>
      <c r="F35" s="14">
        <v>1</v>
      </c>
      <c r="G35" s="14">
        <v>0</v>
      </c>
      <c r="H35" s="14">
        <v>0</v>
      </c>
      <c r="I35" s="14">
        <v>3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9</v>
      </c>
    </row>
    <row r="36" spans="1:16" ht="20.399999999999999" x14ac:dyDescent="0.3">
      <c r="A36" s="28" t="s">
        <v>374</v>
      </c>
      <c r="B36" s="28" t="s">
        <v>375</v>
      </c>
      <c r="C36" s="14">
        <v>4</v>
      </c>
      <c r="D36" s="14">
        <v>6</v>
      </c>
      <c r="E36" s="29">
        <v>-0.33333333333333298</v>
      </c>
      <c r="F36" s="14">
        <v>4</v>
      </c>
      <c r="G36" s="14">
        <v>1</v>
      </c>
      <c r="H36" s="14">
        <v>1</v>
      </c>
      <c r="I36" s="14">
        <v>10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5</v>
      </c>
    </row>
    <row r="37" spans="1:16" ht="20.399999999999999" x14ac:dyDescent="0.3">
      <c r="A37" s="28" t="s">
        <v>376</v>
      </c>
      <c r="B37" s="28" t="s">
        <v>377</v>
      </c>
      <c r="C37" s="14">
        <v>1</v>
      </c>
      <c r="D37" s="14">
        <v>3</v>
      </c>
      <c r="E37" s="29">
        <v>-0.66666666666666696</v>
      </c>
      <c r="F37" s="14">
        <v>0</v>
      </c>
      <c r="G37" s="14">
        <v>1</v>
      </c>
      <c r="H37" s="14">
        <v>0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</v>
      </c>
    </row>
    <row r="38" spans="1:16" ht="20.399999999999999" x14ac:dyDescent="0.3">
      <c r="A38" s="28" t="s">
        <v>378</v>
      </c>
      <c r="B38" s="28" t="s">
        <v>379</v>
      </c>
      <c r="C38" s="14">
        <v>1</v>
      </c>
      <c r="D38" s="14">
        <v>0</v>
      </c>
      <c r="E38" s="29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0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27</v>
      </c>
      <c r="D41" s="14">
        <v>14</v>
      </c>
      <c r="E41" s="29">
        <v>0.92857142857142805</v>
      </c>
      <c r="F41" s="14">
        <v>0</v>
      </c>
      <c r="G41" s="14">
        <v>1</v>
      </c>
      <c r="H41" s="14">
        <v>4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4</v>
      </c>
    </row>
    <row r="42" spans="1:16" x14ac:dyDescent="0.3">
      <c r="A42" s="181" t="s">
        <v>386</v>
      </c>
      <c r="B42" s="182"/>
      <c r="C42" s="25">
        <v>224</v>
      </c>
      <c r="D42" s="25">
        <v>191</v>
      </c>
      <c r="E42" s="26">
        <v>0.17277486910994799</v>
      </c>
      <c r="F42" s="25">
        <v>104</v>
      </c>
      <c r="G42" s="25">
        <v>9</v>
      </c>
      <c r="H42" s="25">
        <v>46</v>
      </c>
      <c r="I42" s="25">
        <v>27</v>
      </c>
      <c r="J42" s="25">
        <v>2</v>
      </c>
      <c r="K42" s="25">
        <v>0</v>
      </c>
      <c r="L42" s="25">
        <v>1</v>
      </c>
      <c r="M42" s="25">
        <v>0</v>
      </c>
      <c r="N42" s="25">
        <v>0</v>
      </c>
      <c r="O42" s="25">
        <v>0</v>
      </c>
      <c r="P42" s="27">
        <v>7</v>
      </c>
    </row>
    <row r="43" spans="1:16" x14ac:dyDescent="0.3">
      <c r="A43" s="28" t="s">
        <v>387</v>
      </c>
      <c r="B43" s="28" t="s">
        <v>388</v>
      </c>
      <c r="C43" s="14">
        <v>5</v>
      </c>
      <c r="D43" s="14">
        <v>7</v>
      </c>
      <c r="E43" s="29">
        <v>-0.28571428571428598</v>
      </c>
      <c r="F43" s="14">
        <v>2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0.399999999999999" x14ac:dyDescent="0.3">
      <c r="A44" s="28" t="s">
        <v>389</v>
      </c>
      <c r="B44" s="28" t="s">
        <v>390</v>
      </c>
      <c r="C44" s="14">
        <v>216</v>
      </c>
      <c r="D44" s="14">
        <v>183</v>
      </c>
      <c r="E44" s="29">
        <v>0.18032786885245899</v>
      </c>
      <c r="F44" s="14">
        <v>102</v>
      </c>
      <c r="G44" s="14">
        <v>9</v>
      </c>
      <c r="H44" s="14">
        <v>43</v>
      </c>
      <c r="I44" s="14">
        <v>27</v>
      </c>
      <c r="J44" s="14">
        <v>2</v>
      </c>
      <c r="K44" s="14">
        <v>0</v>
      </c>
      <c r="L44" s="14">
        <v>1</v>
      </c>
      <c r="M44" s="14">
        <v>0</v>
      </c>
      <c r="N44" s="14">
        <v>0</v>
      </c>
      <c r="O44" s="14">
        <v>0</v>
      </c>
      <c r="P44" s="23">
        <v>7</v>
      </c>
    </row>
    <row r="45" spans="1:16" x14ac:dyDescent="0.3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2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3</v>
      </c>
      <c r="D48" s="14">
        <v>1</v>
      </c>
      <c r="E48" s="29">
        <v>2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1" t="s">
        <v>401</v>
      </c>
      <c r="B50" s="182"/>
      <c r="C50" s="25">
        <v>55</v>
      </c>
      <c r="D50" s="25">
        <v>62</v>
      </c>
      <c r="E50" s="26">
        <v>-0.112903225806452</v>
      </c>
      <c r="F50" s="25">
        <v>1</v>
      </c>
      <c r="G50" s="25">
        <v>0</v>
      </c>
      <c r="H50" s="25">
        <v>16</v>
      </c>
      <c r="I50" s="25">
        <v>8</v>
      </c>
      <c r="J50" s="25">
        <v>7</v>
      </c>
      <c r="K50" s="25">
        <v>7</v>
      </c>
      <c r="L50" s="25">
        <v>0</v>
      </c>
      <c r="M50" s="25">
        <v>0</v>
      </c>
      <c r="N50" s="25">
        <v>0</v>
      </c>
      <c r="O50" s="25">
        <v>1</v>
      </c>
      <c r="P50" s="27">
        <v>5</v>
      </c>
    </row>
    <row r="51" spans="1:16" x14ac:dyDescent="0.3">
      <c r="A51" s="28" t="s">
        <v>402</v>
      </c>
      <c r="B51" s="28" t="s">
        <v>403</v>
      </c>
      <c r="C51" s="14">
        <v>40</v>
      </c>
      <c r="D51" s="14">
        <v>21</v>
      </c>
      <c r="E51" s="29">
        <v>0.90476190476190499</v>
      </c>
      <c r="F51" s="14">
        <v>0</v>
      </c>
      <c r="G51" s="14">
        <v>0</v>
      </c>
      <c r="H51" s="14">
        <v>4</v>
      </c>
      <c r="I51" s="14">
        <v>4</v>
      </c>
      <c r="J51" s="14">
        <v>2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23">
        <v>2</v>
      </c>
    </row>
    <row r="52" spans="1:16" x14ac:dyDescent="0.3">
      <c r="A52" s="28" t="s">
        <v>404</v>
      </c>
      <c r="B52" s="28" t="s">
        <v>405</v>
      </c>
      <c r="C52" s="14">
        <v>1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3">
      <c r="A53" s="28" t="s">
        <v>406</v>
      </c>
      <c r="B53" s="28" t="s">
        <v>407</v>
      </c>
      <c r="C53" s="14">
        <v>1</v>
      </c>
      <c r="D53" s="14">
        <v>29</v>
      </c>
      <c r="E53" s="29">
        <v>-0.96551724137931005</v>
      </c>
      <c r="F53" s="14">
        <v>0</v>
      </c>
      <c r="G53" s="14">
        <v>0</v>
      </c>
      <c r="H53" s="14">
        <v>6</v>
      </c>
      <c r="I53" s="14">
        <v>2</v>
      </c>
      <c r="J53" s="14">
        <v>2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3">
        <v>1</v>
      </c>
    </row>
    <row r="54" spans="1:16" x14ac:dyDescent="0.3">
      <c r="A54" s="28" t="s">
        <v>408</v>
      </c>
      <c r="B54" s="28" t="s">
        <v>409</v>
      </c>
      <c r="C54" s="14">
        <v>0</v>
      </c>
      <c r="D54" s="14">
        <v>0</v>
      </c>
      <c r="E54" s="29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3">
      <c r="A55" s="28" t="s">
        <v>410</v>
      </c>
      <c r="B55" s="28" t="s">
        <v>411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3</v>
      </c>
      <c r="D56" s="14">
        <v>3</v>
      </c>
      <c r="E56" s="29">
        <v>0</v>
      </c>
      <c r="F56" s="14">
        <v>1</v>
      </c>
      <c r="G56" s="14">
        <v>0</v>
      </c>
      <c r="H56" s="14">
        <v>1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0.399999999999999" x14ac:dyDescent="0.3">
      <c r="A57" s="28" t="s">
        <v>414</v>
      </c>
      <c r="B57" s="28" t="s">
        <v>415</v>
      </c>
      <c r="C57" s="14">
        <v>1</v>
      </c>
      <c r="D57" s="14">
        <v>1</v>
      </c>
      <c r="E57" s="29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0</v>
      </c>
    </row>
    <row r="58" spans="1:16" ht="20.399999999999999" x14ac:dyDescent="0.3">
      <c r="A58" s="28" t="s">
        <v>416</v>
      </c>
      <c r="B58" s="28" t="s">
        <v>417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0</v>
      </c>
      <c r="D59" s="14">
        <v>1</v>
      </c>
      <c r="E59" s="29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8" t="s">
        <v>420</v>
      </c>
      <c r="B60" s="28" t="s">
        <v>421</v>
      </c>
      <c r="C60" s="14">
        <v>0</v>
      </c>
      <c r="D60" s="14">
        <v>0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20.399999999999999" x14ac:dyDescent="0.3">
      <c r="A61" s="28" t="s">
        <v>422</v>
      </c>
      <c r="B61" s="28" t="s">
        <v>423</v>
      </c>
      <c r="C61" s="14">
        <v>3</v>
      </c>
      <c r="D61" s="14">
        <v>0</v>
      </c>
      <c r="E61" s="29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3">
      <c r="A62" s="28" t="s">
        <v>424</v>
      </c>
      <c r="B62" s="28" t="s">
        <v>425</v>
      </c>
      <c r="C62" s="14">
        <v>1</v>
      </c>
      <c r="D62" s="14">
        <v>1</v>
      </c>
      <c r="E62" s="29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0.399999999999999" x14ac:dyDescent="0.3">
      <c r="A63" s="28" t="s">
        <v>426</v>
      </c>
      <c r="B63" s="28" t="s">
        <v>427</v>
      </c>
      <c r="C63" s="14">
        <v>0</v>
      </c>
      <c r="D63" s="14">
        <v>4</v>
      </c>
      <c r="E63" s="29">
        <v>-1</v>
      </c>
      <c r="F63" s="14">
        <v>0</v>
      </c>
      <c r="G63" s="14">
        <v>0</v>
      </c>
      <c r="H63" s="14">
        <v>4</v>
      </c>
      <c r="I63" s="14">
        <v>1</v>
      </c>
      <c r="J63" s="14">
        <v>0</v>
      </c>
      <c r="K63" s="14">
        <v>2</v>
      </c>
      <c r="L63" s="14">
        <v>0</v>
      </c>
      <c r="M63" s="14">
        <v>0</v>
      </c>
      <c r="N63" s="14">
        <v>0</v>
      </c>
      <c r="O63" s="14">
        <v>0</v>
      </c>
      <c r="P63" s="23">
        <v>0</v>
      </c>
    </row>
    <row r="64" spans="1:16" ht="20.399999999999999" x14ac:dyDescent="0.3">
      <c r="A64" s="28" t="s">
        <v>428</v>
      </c>
      <c r="B64" s="28" t="s">
        <v>429</v>
      </c>
      <c r="C64" s="14">
        <v>4</v>
      </c>
      <c r="D64" s="14">
        <v>0</v>
      </c>
      <c r="E64" s="29">
        <v>0</v>
      </c>
      <c r="F64" s="14">
        <v>0</v>
      </c>
      <c r="G64" s="14">
        <v>0</v>
      </c>
      <c r="H64" s="14">
        <v>0</v>
      </c>
      <c r="I64" s="14">
        <v>0</v>
      </c>
      <c r="J64" s="14">
        <v>2</v>
      </c>
      <c r="K64" s="14">
        <v>1</v>
      </c>
      <c r="L64" s="14">
        <v>0</v>
      </c>
      <c r="M64" s="14">
        <v>0</v>
      </c>
      <c r="N64" s="14">
        <v>0</v>
      </c>
      <c r="O64" s="14">
        <v>1</v>
      </c>
      <c r="P64" s="23">
        <v>1</v>
      </c>
    </row>
    <row r="65" spans="1:16" ht="20.399999999999999" x14ac:dyDescent="0.3">
      <c r="A65" s="28" t="s">
        <v>430</v>
      </c>
      <c r="B65" s="28" t="s">
        <v>431</v>
      </c>
      <c r="C65" s="14">
        <v>1</v>
      </c>
      <c r="D65" s="14">
        <v>1</v>
      </c>
      <c r="E65" s="29">
        <v>0</v>
      </c>
      <c r="F65" s="14">
        <v>0</v>
      </c>
      <c r="G65" s="14">
        <v>0</v>
      </c>
      <c r="H65" s="14">
        <v>1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8" t="s">
        <v>434</v>
      </c>
      <c r="B67" s="28" t="s">
        <v>435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3">
        <v>1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0</v>
      </c>
      <c r="D69" s="14">
        <v>1</v>
      </c>
      <c r="E69" s="29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1" t="s">
        <v>444</v>
      </c>
      <c r="B72" s="182"/>
      <c r="C72" s="25">
        <v>2</v>
      </c>
      <c r="D72" s="25">
        <v>0</v>
      </c>
      <c r="E72" s="26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3">
      <c r="A73" s="28" t="s">
        <v>445</v>
      </c>
      <c r="B73" s="28" t="s">
        <v>446</v>
      </c>
      <c r="C73" s="14">
        <v>2</v>
      </c>
      <c r="D73" s="14">
        <v>0</v>
      </c>
      <c r="E73" s="29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3">
      <c r="A74" s="181" t="s">
        <v>447</v>
      </c>
      <c r="B74" s="182"/>
      <c r="C74" s="25">
        <v>9</v>
      </c>
      <c r="D74" s="25">
        <v>8</v>
      </c>
      <c r="E74" s="26">
        <v>0.125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1</v>
      </c>
      <c r="N74" s="25">
        <v>0</v>
      </c>
      <c r="O74" s="25">
        <v>0</v>
      </c>
      <c r="P74" s="27">
        <v>1</v>
      </c>
    </row>
    <row r="75" spans="1:16" x14ac:dyDescent="0.3">
      <c r="A75" s="28" t="s">
        <v>448</v>
      </c>
      <c r="B75" s="28" t="s">
        <v>449</v>
      </c>
      <c r="C75" s="14">
        <v>2</v>
      </c>
      <c r="D75" s="14">
        <v>0</v>
      </c>
      <c r="E75" s="29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0</v>
      </c>
    </row>
    <row r="76" spans="1:16" ht="20.399999999999999" x14ac:dyDescent="0.3">
      <c r="A76" s="28" t="s">
        <v>450</v>
      </c>
      <c r="B76" s="28" t="s">
        <v>451</v>
      </c>
      <c r="C76" s="14">
        <v>1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4</v>
      </c>
      <c r="D77" s="14">
        <v>6</v>
      </c>
      <c r="E77" s="29">
        <v>-0.33333333333333298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23">
        <v>0</v>
      </c>
    </row>
    <row r="78" spans="1:16" x14ac:dyDescent="0.3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1</v>
      </c>
      <c r="D79" s="14">
        <v>1</v>
      </c>
      <c r="E79" s="29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0.6" x14ac:dyDescent="0.3">
      <c r="A80" s="28" t="s">
        <v>458</v>
      </c>
      <c r="B80" s="28" t="s">
        <v>459</v>
      </c>
      <c r="C80" s="14">
        <v>1</v>
      </c>
      <c r="D80" s="14">
        <v>1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0</v>
      </c>
      <c r="D81" s="14">
        <v>0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1</v>
      </c>
    </row>
    <row r="82" spans="1:16" x14ac:dyDescent="0.3">
      <c r="A82" s="181" t="s">
        <v>462</v>
      </c>
      <c r="B82" s="182"/>
      <c r="C82" s="25">
        <v>32</v>
      </c>
      <c r="D82" s="25">
        <v>26</v>
      </c>
      <c r="E82" s="26">
        <v>0.230769230769231</v>
      </c>
      <c r="F82" s="25">
        <v>0</v>
      </c>
      <c r="G82" s="25">
        <v>2</v>
      </c>
      <c r="H82" s="25">
        <v>3</v>
      </c>
      <c r="I82" s="25">
        <v>2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8</v>
      </c>
    </row>
    <row r="83" spans="1:16" x14ac:dyDescent="0.3">
      <c r="A83" s="28" t="s">
        <v>463</v>
      </c>
      <c r="B83" s="28" t="s">
        <v>464</v>
      </c>
      <c r="C83" s="14">
        <v>6</v>
      </c>
      <c r="D83" s="14">
        <v>8</v>
      </c>
      <c r="E83" s="29">
        <v>-0.25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3">
      <c r="A84" s="28" t="s">
        <v>465</v>
      </c>
      <c r="B84" s="28" t="s">
        <v>466</v>
      </c>
      <c r="C84" s="14">
        <v>26</v>
      </c>
      <c r="D84" s="14">
        <v>18</v>
      </c>
      <c r="E84" s="29">
        <v>0.44444444444444398</v>
      </c>
      <c r="F84" s="14">
        <v>0</v>
      </c>
      <c r="G84" s="14">
        <v>2</v>
      </c>
      <c r="H84" s="14">
        <v>1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8</v>
      </c>
    </row>
    <row r="85" spans="1:16" x14ac:dyDescent="0.3">
      <c r="A85" s="181" t="s">
        <v>467</v>
      </c>
      <c r="B85" s="182"/>
      <c r="C85" s="25">
        <v>51</v>
      </c>
      <c r="D85" s="25">
        <v>56</v>
      </c>
      <c r="E85" s="26">
        <v>-8.9285714285714302E-2</v>
      </c>
      <c r="F85" s="25">
        <v>0</v>
      </c>
      <c r="G85" s="25">
        <v>0</v>
      </c>
      <c r="H85" s="25">
        <v>8</v>
      </c>
      <c r="I85" s="25">
        <v>5</v>
      </c>
      <c r="J85" s="25">
        <v>0</v>
      </c>
      <c r="K85" s="25">
        <v>0</v>
      </c>
      <c r="L85" s="25">
        <v>0</v>
      </c>
      <c r="M85" s="25">
        <v>0</v>
      </c>
      <c r="N85" s="25">
        <v>1</v>
      </c>
      <c r="O85" s="25">
        <v>0</v>
      </c>
      <c r="P85" s="27">
        <v>4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28</v>
      </c>
      <c r="D89" s="14">
        <v>23</v>
      </c>
      <c r="E89" s="29">
        <v>0.217391304347826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0.399999999999999" x14ac:dyDescent="0.3">
      <c r="A90" s="28" t="s">
        <v>476</v>
      </c>
      <c r="B90" s="28" t="s">
        <v>477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478</v>
      </c>
      <c r="B91" s="28" t="s">
        <v>479</v>
      </c>
      <c r="C91" s="14">
        <v>3</v>
      </c>
      <c r="D91" s="14">
        <v>7</v>
      </c>
      <c r="E91" s="29">
        <v>-0.57142857142857095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8" t="s">
        <v>480</v>
      </c>
      <c r="B92" s="28" t="s">
        <v>481</v>
      </c>
      <c r="C92" s="14">
        <v>6</v>
      </c>
      <c r="D92" s="14">
        <v>4</v>
      </c>
      <c r="E92" s="29">
        <v>0.5</v>
      </c>
      <c r="F92" s="14">
        <v>0</v>
      </c>
      <c r="G92" s="14">
        <v>0</v>
      </c>
      <c r="H92" s="14">
        <v>1</v>
      </c>
      <c r="I92" s="14">
        <v>2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3">
        <v>3</v>
      </c>
    </row>
    <row r="93" spans="1:16" x14ac:dyDescent="0.3">
      <c r="A93" s="28" t="s">
        <v>482</v>
      </c>
      <c r="B93" s="28" t="s">
        <v>483</v>
      </c>
      <c r="C93" s="14">
        <v>0</v>
      </c>
      <c r="D93" s="14">
        <v>3</v>
      </c>
      <c r="E93" s="29">
        <v>-1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3">
      <c r="A94" s="28" t="s">
        <v>484</v>
      </c>
      <c r="B94" s="28" t="s">
        <v>485</v>
      </c>
      <c r="C94" s="14">
        <v>14</v>
      </c>
      <c r="D94" s="14">
        <v>19</v>
      </c>
      <c r="E94" s="29">
        <v>-0.26315789473684198</v>
      </c>
      <c r="F94" s="14">
        <v>0</v>
      </c>
      <c r="G94" s="14">
        <v>0</v>
      </c>
      <c r="H94" s="14">
        <v>6</v>
      </c>
      <c r="I94" s="14">
        <v>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</v>
      </c>
    </row>
    <row r="95" spans="1:16" ht="20.399999999999999" x14ac:dyDescent="0.3">
      <c r="A95" s="28" t="s">
        <v>486</v>
      </c>
      <c r="B95" s="28" t="s">
        <v>487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1" t="s">
        <v>490</v>
      </c>
      <c r="B97" s="182"/>
      <c r="C97" s="25">
        <v>788</v>
      </c>
      <c r="D97" s="25">
        <v>830</v>
      </c>
      <c r="E97" s="26">
        <v>-5.0602409638554197E-2</v>
      </c>
      <c r="F97" s="25">
        <v>2</v>
      </c>
      <c r="G97" s="25">
        <v>0</v>
      </c>
      <c r="H97" s="25">
        <v>181</v>
      </c>
      <c r="I97" s="25">
        <v>73</v>
      </c>
      <c r="J97" s="25">
        <v>0</v>
      </c>
      <c r="K97" s="25">
        <v>0</v>
      </c>
      <c r="L97" s="25">
        <v>1</v>
      </c>
      <c r="M97" s="25">
        <v>0</v>
      </c>
      <c r="N97" s="25">
        <v>2</v>
      </c>
      <c r="O97" s="25">
        <v>3</v>
      </c>
      <c r="P97" s="27">
        <v>44</v>
      </c>
    </row>
    <row r="98" spans="1:16" x14ac:dyDescent="0.3">
      <c r="A98" s="28" t="s">
        <v>491</v>
      </c>
      <c r="B98" s="28" t="s">
        <v>492</v>
      </c>
      <c r="C98" s="14">
        <v>118</v>
      </c>
      <c r="D98" s="14">
        <v>137</v>
      </c>
      <c r="E98" s="29">
        <v>-0.13868613138686101</v>
      </c>
      <c r="F98" s="14">
        <v>1</v>
      </c>
      <c r="G98" s="14">
        <v>0</v>
      </c>
      <c r="H98" s="14">
        <v>23</v>
      </c>
      <c r="I98" s="14">
        <v>9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5</v>
      </c>
    </row>
    <row r="99" spans="1:16" x14ac:dyDescent="0.3">
      <c r="A99" s="28" t="s">
        <v>493</v>
      </c>
      <c r="B99" s="28" t="s">
        <v>494</v>
      </c>
      <c r="C99" s="14">
        <v>76</v>
      </c>
      <c r="D99" s="14">
        <v>96</v>
      </c>
      <c r="E99" s="29">
        <v>-0.20833333333333301</v>
      </c>
      <c r="F99" s="14">
        <v>0</v>
      </c>
      <c r="G99" s="14">
        <v>0</v>
      </c>
      <c r="H99" s="14">
        <v>46</v>
      </c>
      <c r="I99" s="14">
        <v>8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</v>
      </c>
      <c r="P99" s="23">
        <v>6</v>
      </c>
    </row>
    <row r="100" spans="1:16" ht="20.399999999999999" x14ac:dyDescent="0.3">
      <c r="A100" s="28" t="s">
        <v>495</v>
      </c>
      <c r="B100" s="28" t="s">
        <v>496</v>
      </c>
      <c r="C100" s="14">
        <v>7</v>
      </c>
      <c r="D100" s="14">
        <v>11</v>
      </c>
      <c r="E100" s="29">
        <v>-0.36363636363636398</v>
      </c>
      <c r="F100" s="14">
        <v>0</v>
      </c>
      <c r="G100" s="14">
        <v>0</v>
      </c>
      <c r="H100" s="14">
        <v>3</v>
      </c>
      <c r="I100" s="14">
        <v>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3</v>
      </c>
    </row>
    <row r="101" spans="1:16" ht="20.399999999999999" x14ac:dyDescent="0.3">
      <c r="A101" s="28" t="s">
        <v>497</v>
      </c>
      <c r="B101" s="28" t="s">
        <v>498</v>
      </c>
      <c r="C101" s="14">
        <v>31</v>
      </c>
      <c r="D101" s="14">
        <v>15</v>
      </c>
      <c r="E101" s="29">
        <v>1.06666666666667</v>
      </c>
      <c r="F101" s="14">
        <v>0</v>
      </c>
      <c r="G101" s="14">
        <v>0</v>
      </c>
      <c r="H101" s="14">
        <v>8</v>
      </c>
      <c r="I101" s="14">
        <v>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3">
        <v>3</v>
      </c>
    </row>
    <row r="102" spans="1:16" x14ac:dyDescent="0.3">
      <c r="A102" s="28" t="s">
        <v>499</v>
      </c>
      <c r="B102" s="28" t="s">
        <v>500</v>
      </c>
      <c r="C102" s="14">
        <v>2</v>
      </c>
      <c r="D102" s="14">
        <v>1</v>
      </c>
      <c r="E102" s="29">
        <v>1</v>
      </c>
      <c r="F102" s="14">
        <v>0</v>
      </c>
      <c r="G102" s="14">
        <v>0</v>
      </c>
      <c r="H102" s="14">
        <v>1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3">
        <v>0</v>
      </c>
    </row>
    <row r="103" spans="1:16" x14ac:dyDescent="0.3">
      <c r="A103" s="28" t="s">
        <v>501</v>
      </c>
      <c r="B103" s="28" t="s">
        <v>502</v>
      </c>
      <c r="C103" s="14">
        <v>6</v>
      </c>
      <c r="D103" s="14">
        <v>13</v>
      </c>
      <c r="E103" s="29">
        <v>-0.53846153846153799</v>
      </c>
      <c r="F103" s="14">
        <v>0</v>
      </c>
      <c r="G103" s="14">
        <v>0</v>
      </c>
      <c r="H103" s="14">
        <v>2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0</v>
      </c>
    </row>
    <row r="104" spans="1:16" x14ac:dyDescent="0.3">
      <c r="A104" s="28" t="s">
        <v>503</v>
      </c>
      <c r="B104" s="28" t="s">
        <v>504</v>
      </c>
      <c r="C104" s="14">
        <v>27</v>
      </c>
      <c r="D104" s="14">
        <v>26</v>
      </c>
      <c r="E104" s="29">
        <v>3.8461538461538498E-2</v>
      </c>
      <c r="F104" s="14">
        <v>0</v>
      </c>
      <c r="G104" s="14">
        <v>0</v>
      </c>
      <c r="H104" s="14">
        <v>2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3">
      <c r="A105" s="28" t="s">
        <v>505</v>
      </c>
      <c r="B105" s="28" t="s">
        <v>506</v>
      </c>
      <c r="C105" s="14">
        <v>285</v>
      </c>
      <c r="D105" s="14">
        <v>299</v>
      </c>
      <c r="E105" s="29">
        <v>-4.6822742474916398E-2</v>
      </c>
      <c r="F105" s="14">
        <v>1</v>
      </c>
      <c r="G105" s="14">
        <v>0</v>
      </c>
      <c r="H105" s="14">
        <v>72</v>
      </c>
      <c r="I105" s="14">
        <v>25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3">
        <v>10</v>
      </c>
    </row>
    <row r="106" spans="1:16" ht="20.399999999999999" x14ac:dyDescent="0.3">
      <c r="A106" s="28" t="s">
        <v>507</v>
      </c>
      <c r="B106" s="28" t="s">
        <v>508</v>
      </c>
      <c r="C106" s="14">
        <v>43</v>
      </c>
      <c r="D106" s="14">
        <v>53</v>
      </c>
      <c r="E106" s="29">
        <v>-0.18867924528301899</v>
      </c>
      <c r="F106" s="14">
        <v>0</v>
      </c>
      <c r="G106" s="14">
        <v>0</v>
      </c>
      <c r="H106" s="14">
        <v>8</v>
      </c>
      <c r="I106" s="14">
        <v>3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3</v>
      </c>
    </row>
    <row r="107" spans="1:16" ht="20.399999999999999" x14ac:dyDescent="0.3">
      <c r="A107" s="28" t="s">
        <v>509</v>
      </c>
      <c r="B107" s="28" t="s">
        <v>510</v>
      </c>
      <c r="C107" s="14">
        <v>12</v>
      </c>
      <c r="D107" s="14">
        <v>6</v>
      </c>
      <c r="E107" s="29">
        <v>1</v>
      </c>
      <c r="F107" s="14">
        <v>0</v>
      </c>
      <c r="G107" s="14">
        <v>0</v>
      </c>
      <c r="H107" s="14">
        <v>2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3</v>
      </c>
    </row>
    <row r="108" spans="1:16" x14ac:dyDescent="0.3">
      <c r="A108" s="28" t="s">
        <v>511</v>
      </c>
      <c r="B108" s="28" t="s">
        <v>512</v>
      </c>
      <c r="C108" s="14">
        <v>1</v>
      </c>
      <c r="D108" s="14">
        <v>2</v>
      </c>
      <c r="E108" s="29">
        <v>-0.5</v>
      </c>
      <c r="F108" s="14">
        <v>0</v>
      </c>
      <c r="G108" s="14">
        <v>0</v>
      </c>
      <c r="H108" s="14">
        <v>2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3">
      <c r="A109" s="28" t="s">
        <v>513</v>
      </c>
      <c r="B109" s="28" t="s">
        <v>514</v>
      </c>
      <c r="C109" s="14">
        <v>0</v>
      </c>
      <c r="D109" s="14">
        <v>0</v>
      </c>
      <c r="E109" s="29">
        <v>0</v>
      </c>
      <c r="F109" s="14">
        <v>0</v>
      </c>
      <c r="G109" s="14">
        <v>0</v>
      </c>
      <c r="H109" s="14">
        <v>1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166</v>
      </c>
      <c r="D111" s="14">
        <v>152</v>
      </c>
      <c r="E111" s="29">
        <v>9.2105263157894704E-2</v>
      </c>
      <c r="F111" s="14">
        <v>0</v>
      </c>
      <c r="G111" s="14">
        <v>0</v>
      </c>
      <c r="H111" s="14">
        <v>10</v>
      </c>
      <c r="I111" s="14">
        <v>6</v>
      </c>
      <c r="J111" s="14">
        <v>0</v>
      </c>
      <c r="K111" s="14">
        <v>0</v>
      </c>
      <c r="L111" s="14">
        <v>1</v>
      </c>
      <c r="M111" s="14">
        <v>0</v>
      </c>
      <c r="N111" s="14">
        <v>0</v>
      </c>
      <c r="O111" s="14">
        <v>0</v>
      </c>
      <c r="P111" s="23">
        <v>9</v>
      </c>
    </row>
    <row r="112" spans="1:16" ht="20.399999999999999" x14ac:dyDescent="0.3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1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4</v>
      </c>
      <c r="D114" s="14">
        <v>11</v>
      </c>
      <c r="E114" s="29">
        <v>-0.63636363636363602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0</v>
      </c>
      <c r="D115" s="14">
        <v>0</v>
      </c>
      <c r="E115" s="29">
        <v>0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4</v>
      </c>
      <c r="D116" s="14">
        <v>2</v>
      </c>
      <c r="E116" s="29">
        <v>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0.399999999999999" x14ac:dyDescent="0.3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0</v>
      </c>
      <c r="D120" s="14">
        <v>0</v>
      </c>
      <c r="E120" s="29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1</v>
      </c>
      <c r="D121" s="14">
        <v>4</v>
      </c>
      <c r="E121" s="29">
        <v>-0.75</v>
      </c>
      <c r="F121" s="14">
        <v>0</v>
      </c>
      <c r="G121" s="14">
        <v>0</v>
      </c>
      <c r="H121" s="14">
        <v>0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</v>
      </c>
    </row>
    <row r="122" spans="1:16" x14ac:dyDescent="0.3">
      <c r="A122" s="28" t="s">
        <v>539</v>
      </c>
      <c r="B122" s="28" t="s">
        <v>540</v>
      </c>
      <c r="C122" s="14">
        <v>1</v>
      </c>
      <c r="D122" s="14">
        <v>1</v>
      </c>
      <c r="E122" s="29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1</v>
      </c>
    </row>
    <row r="123" spans="1:16" x14ac:dyDescent="0.3">
      <c r="A123" s="28" t="s">
        <v>541</v>
      </c>
      <c r="B123" s="28" t="s">
        <v>542</v>
      </c>
      <c r="C123" s="14">
        <v>0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3</v>
      </c>
      <c r="D126" s="14">
        <v>1</v>
      </c>
      <c r="E126" s="29">
        <v>2</v>
      </c>
      <c r="F126" s="14">
        <v>0</v>
      </c>
      <c r="G126" s="14">
        <v>0</v>
      </c>
      <c r="H126" s="14">
        <v>0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3">
      <c r="A131" s="181" t="s">
        <v>557</v>
      </c>
      <c r="B131" s="182"/>
      <c r="C131" s="25">
        <v>4</v>
      </c>
      <c r="D131" s="25">
        <v>0</v>
      </c>
      <c r="E131" s="26">
        <v>0</v>
      </c>
      <c r="F131" s="25">
        <v>0</v>
      </c>
      <c r="G131" s="25">
        <v>0</v>
      </c>
      <c r="H131" s="25">
        <v>2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</row>
    <row r="132" spans="1:16" x14ac:dyDescent="0.3">
      <c r="A132" s="28" t="s">
        <v>558</v>
      </c>
      <c r="B132" s="28" t="s">
        <v>559</v>
      </c>
      <c r="C132" s="14">
        <v>1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2</v>
      </c>
      <c r="D134" s="14">
        <v>0</v>
      </c>
      <c r="E134" s="29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3">
      <c r="A135" s="28" t="s">
        <v>564</v>
      </c>
      <c r="B135" s="28" t="s">
        <v>565</v>
      </c>
      <c r="C135" s="14">
        <v>1</v>
      </c>
      <c r="D135" s="14">
        <v>0</v>
      </c>
      <c r="E135" s="29">
        <v>0</v>
      </c>
      <c r="F135" s="14">
        <v>0</v>
      </c>
      <c r="G135" s="14">
        <v>0</v>
      </c>
      <c r="H135" s="14">
        <v>2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1" t="s">
        <v>568</v>
      </c>
      <c r="B137" s="182"/>
      <c r="C137" s="25">
        <v>20</v>
      </c>
      <c r="D137" s="25">
        <v>13</v>
      </c>
      <c r="E137" s="26">
        <v>0.53846153846153799</v>
      </c>
      <c r="F137" s="25">
        <v>0</v>
      </c>
      <c r="G137" s="25">
        <v>0</v>
      </c>
      <c r="H137" s="25">
        <v>7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1</v>
      </c>
    </row>
    <row r="138" spans="1:16" ht="20.399999999999999" x14ac:dyDescent="0.3">
      <c r="A138" s="28" t="s">
        <v>569</v>
      </c>
      <c r="B138" s="28" t="s">
        <v>570</v>
      </c>
      <c r="C138" s="14">
        <v>5</v>
      </c>
      <c r="D138" s="14">
        <v>8</v>
      </c>
      <c r="E138" s="29">
        <v>-0.375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13</v>
      </c>
      <c r="D142" s="14">
        <v>2</v>
      </c>
      <c r="E142" s="29">
        <v>5.5</v>
      </c>
      <c r="F142" s="14">
        <v>0</v>
      </c>
      <c r="G142" s="14">
        <v>0</v>
      </c>
      <c r="H142" s="14">
        <v>2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</v>
      </c>
    </row>
    <row r="143" spans="1:16" ht="20.399999999999999" x14ac:dyDescent="0.3">
      <c r="A143" s="28" t="s">
        <v>579</v>
      </c>
      <c r="B143" s="28" t="s">
        <v>580</v>
      </c>
      <c r="C143" s="14">
        <v>2</v>
      </c>
      <c r="D143" s="14">
        <v>3</v>
      </c>
      <c r="E143" s="29">
        <v>-0.33333333333333298</v>
      </c>
      <c r="F143" s="14">
        <v>0</v>
      </c>
      <c r="G143" s="14">
        <v>0</v>
      </c>
      <c r="H143" s="14">
        <v>4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3">
      <c r="A144" s="181" t="s">
        <v>581</v>
      </c>
      <c r="B144" s="182"/>
      <c r="C144" s="25">
        <v>0</v>
      </c>
      <c r="D144" s="25">
        <v>0</v>
      </c>
      <c r="E144" s="26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2</v>
      </c>
    </row>
    <row r="145" spans="1:16" ht="20.399999999999999" x14ac:dyDescent="0.3">
      <c r="A145" s="28" t="s">
        <v>582</v>
      </c>
      <c r="B145" s="28" t="s">
        <v>583</v>
      </c>
      <c r="C145" s="14">
        <v>0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2</v>
      </c>
    </row>
    <row r="146" spans="1:16" ht="20.399999999999999" x14ac:dyDescent="0.3">
      <c r="A146" s="28" t="s">
        <v>584</v>
      </c>
      <c r="B146" s="28" t="s">
        <v>585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1" t="s">
        <v>586</v>
      </c>
      <c r="B147" s="182"/>
      <c r="C147" s="25">
        <v>19</v>
      </c>
      <c r="D147" s="25">
        <v>24</v>
      </c>
      <c r="E147" s="26">
        <v>-0.20833333333333301</v>
      </c>
      <c r="F147" s="25">
        <v>0</v>
      </c>
      <c r="G147" s="25">
        <v>0</v>
      </c>
      <c r="H147" s="25">
        <v>7</v>
      </c>
      <c r="I147" s="25">
        <v>5</v>
      </c>
      <c r="J147" s="25">
        <v>0</v>
      </c>
      <c r="K147" s="25">
        <v>0</v>
      </c>
      <c r="L147" s="25">
        <v>0</v>
      </c>
      <c r="M147" s="25">
        <v>0</v>
      </c>
      <c r="N147" s="25">
        <v>3</v>
      </c>
      <c r="O147" s="25">
        <v>0</v>
      </c>
      <c r="P147" s="27">
        <v>1</v>
      </c>
    </row>
    <row r="148" spans="1:16" ht="20.399999999999999" x14ac:dyDescent="0.3">
      <c r="A148" s="28" t="s">
        <v>587</v>
      </c>
      <c r="B148" s="28" t="s">
        <v>588</v>
      </c>
      <c r="C148" s="14">
        <v>3</v>
      </c>
      <c r="D148" s="14">
        <v>5</v>
      </c>
      <c r="E148" s="29">
        <v>-0.4</v>
      </c>
      <c r="F148" s="14">
        <v>0</v>
      </c>
      <c r="G148" s="14">
        <v>0</v>
      </c>
      <c r="H148" s="14">
        <v>4</v>
      </c>
      <c r="I148" s="14">
        <v>3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x14ac:dyDescent="0.3">
      <c r="A149" s="28" t="s">
        <v>589</v>
      </c>
      <c r="B149" s="28" t="s">
        <v>590</v>
      </c>
      <c r="C149" s="14">
        <v>0</v>
      </c>
      <c r="D149" s="14">
        <v>2</v>
      </c>
      <c r="E149" s="29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0.399999999999999" x14ac:dyDescent="0.3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2</v>
      </c>
      <c r="D151" s="14">
        <v>1</v>
      </c>
      <c r="E151" s="29">
        <v>1</v>
      </c>
      <c r="F151" s="14">
        <v>0</v>
      </c>
      <c r="G151" s="14">
        <v>0</v>
      </c>
      <c r="H151" s="14">
        <v>2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0</v>
      </c>
    </row>
    <row r="152" spans="1:16" ht="20.399999999999999" x14ac:dyDescent="0.3">
      <c r="A152" s="28" t="s">
        <v>595</v>
      </c>
      <c r="B152" s="28" t="s">
        <v>596</v>
      </c>
      <c r="C152" s="14">
        <v>1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3">
      <c r="A154" s="28" t="s">
        <v>599</v>
      </c>
      <c r="B154" s="28" t="s">
        <v>600</v>
      </c>
      <c r="C154" s="14">
        <v>2</v>
      </c>
      <c r="D154" s="14">
        <v>2</v>
      </c>
      <c r="E154" s="29">
        <v>0</v>
      </c>
      <c r="F154" s="14">
        <v>0</v>
      </c>
      <c r="G154" s="14">
        <v>0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0</v>
      </c>
    </row>
    <row r="155" spans="1:16" x14ac:dyDescent="0.3">
      <c r="A155" s="28" t="s">
        <v>601</v>
      </c>
      <c r="B155" s="28" t="s">
        <v>602</v>
      </c>
      <c r="C155" s="14">
        <v>11</v>
      </c>
      <c r="D155" s="14">
        <v>14</v>
      </c>
      <c r="E155" s="29">
        <v>-0.214285714285714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</v>
      </c>
    </row>
    <row r="156" spans="1:16" x14ac:dyDescent="0.3">
      <c r="A156" s="181" t="s">
        <v>603</v>
      </c>
      <c r="B156" s="182"/>
      <c r="C156" s="25">
        <v>13</v>
      </c>
      <c r="D156" s="25">
        <v>15</v>
      </c>
      <c r="E156" s="26">
        <v>-0.133333333333333</v>
      </c>
      <c r="F156" s="25">
        <v>0</v>
      </c>
      <c r="G156" s="25">
        <v>0</v>
      </c>
      <c r="H156" s="25">
        <v>1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1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1</v>
      </c>
      <c r="D161" s="14">
        <v>0</v>
      </c>
      <c r="E161" s="29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3">
      <c r="A162" s="28" t="s">
        <v>614</v>
      </c>
      <c r="B162" s="28" t="s">
        <v>615</v>
      </c>
      <c r="C162" s="14">
        <v>4</v>
      </c>
      <c r="D162" s="14">
        <v>7</v>
      </c>
      <c r="E162" s="29">
        <v>-0.42857142857142799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0.399999999999999" x14ac:dyDescent="0.3">
      <c r="A163" s="28" t="s">
        <v>616</v>
      </c>
      <c r="B163" s="28" t="s">
        <v>617</v>
      </c>
      <c r="C163" s="14">
        <v>0</v>
      </c>
      <c r="D163" s="14">
        <v>2</v>
      </c>
      <c r="E163" s="29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4</v>
      </c>
      <c r="D164" s="14">
        <v>2</v>
      </c>
      <c r="E164" s="29">
        <v>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3</v>
      </c>
      <c r="D165" s="14">
        <v>4</v>
      </c>
      <c r="E165" s="29">
        <v>-0.25</v>
      </c>
      <c r="F165" s="14">
        <v>0</v>
      </c>
      <c r="G165" s="14">
        <v>0</v>
      </c>
      <c r="H165" s="14">
        <v>1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1" t="s">
        <v>622</v>
      </c>
      <c r="B166" s="182"/>
      <c r="C166" s="25">
        <v>61</v>
      </c>
      <c r="D166" s="25">
        <v>41</v>
      </c>
      <c r="E166" s="26">
        <v>0.48780487804877998</v>
      </c>
      <c r="F166" s="25">
        <v>0</v>
      </c>
      <c r="G166" s="25">
        <v>0</v>
      </c>
      <c r="H166" s="25">
        <v>49</v>
      </c>
      <c r="I166" s="25">
        <v>24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2</v>
      </c>
      <c r="P166" s="27">
        <v>12</v>
      </c>
    </row>
    <row r="167" spans="1:16" ht="20.399999999999999" x14ac:dyDescent="0.3">
      <c r="A167" s="28" t="s">
        <v>623</v>
      </c>
      <c r="B167" s="28" t="s">
        <v>624</v>
      </c>
      <c r="C167" s="14">
        <v>15</v>
      </c>
      <c r="D167" s="14">
        <v>19</v>
      </c>
      <c r="E167" s="29">
        <v>-0.21052631578947401</v>
      </c>
      <c r="F167" s="14">
        <v>0</v>
      </c>
      <c r="G167" s="14">
        <v>0</v>
      </c>
      <c r="H167" s="14">
        <v>24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</v>
      </c>
      <c r="P167" s="23">
        <v>0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1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23</v>
      </c>
      <c r="D173" s="14">
        <v>10</v>
      </c>
      <c r="E173" s="29">
        <v>1.3</v>
      </c>
      <c r="F173" s="14">
        <v>0</v>
      </c>
      <c r="G173" s="14">
        <v>0</v>
      </c>
      <c r="H173" s="14">
        <v>13</v>
      </c>
      <c r="I173" s="14">
        <v>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3">
        <v>1</v>
      </c>
    </row>
    <row r="174" spans="1:16" ht="20.399999999999999" x14ac:dyDescent="0.3">
      <c r="A174" s="28" t="s">
        <v>637</v>
      </c>
      <c r="B174" s="28" t="s">
        <v>638</v>
      </c>
      <c r="C174" s="14">
        <v>21</v>
      </c>
      <c r="D174" s="14">
        <v>11</v>
      </c>
      <c r="E174" s="29">
        <v>0.90909090909090895</v>
      </c>
      <c r="F174" s="14">
        <v>0</v>
      </c>
      <c r="G174" s="14">
        <v>0</v>
      </c>
      <c r="H174" s="14">
        <v>9</v>
      </c>
      <c r="I174" s="14">
        <v>18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3">
        <v>11</v>
      </c>
    </row>
    <row r="175" spans="1:16" x14ac:dyDescent="0.3">
      <c r="A175" s="28" t="s">
        <v>639</v>
      </c>
      <c r="B175" s="28" t="s">
        <v>640</v>
      </c>
      <c r="C175" s="14">
        <v>2</v>
      </c>
      <c r="D175" s="14">
        <v>1</v>
      </c>
      <c r="E175" s="29">
        <v>1</v>
      </c>
      <c r="F175" s="14">
        <v>0</v>
      </c>
      <c r="G175" s="14">
        <v>0</v>
      </c>
      <c r="H175" s="14">
        <v>1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0.399999999999999" x14ac:dyDescent="0.3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1" t="s">
        <v>645</v>
      </c>
      <c r="B178" s="182"/>
      <c r="C178" s="25">
        <v>135</v>
      </c>
      <c r="D178" s="25">
        <v>134</v>
      </c>
      <c r="E178" s="26">
        <v>7.4626865671641798E-3</v>
      </c>
      <c r="F178" s="25">
        <v>244</v>
      </c>
      <c r="G178" s="25">
        <v>205</v>
      </c>
      <c r="H178" s="25">
        <v>42</v>
      </c>
      <c r="I178" s="25">
        <v>36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245</v>
      </c>
    </row>
    <row r="179" spans="1:16" ht="20.399999999999999" x14ac:dyDescent="0.3">
      <c r="A179" s="28" t="s">
        <v>646</v>
      </c>
      <c r="B179" s="28" t="s">
        <v>647</v>
      </c>
      <c r="C179" s="14">
        <v>1</v>
      </c>
      <c r="D179" s="14">
        <v>2</v>
      </c>
      <c r="E179" s="29">
        <v>-0.5</v>
      </c>
      <c r="F179" s="14">
        <v>2</v>
      </c>
      <c r="G179" s="14">
        <v>2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</v>
      </c>
    </row>
    <row r="180" spans="1:16" ht="20.399999999999999" x14ac:dyDescent="0.3">
      <c r="A180" s="28" t="s">
        <v>648</v>
      </c>
      <c r="B180" s="28" t="s">
        <v>649</v>
      </c>
      <c r="C180" s="14">
        <v>52</v>
      </c>
      <c r="D180" s="14">
        <v>78</v>
      </c>
      <c r="E180" s="29">
        <v>-0.33333333333333298</v>
      </c>
      <c r="F180" s="14">
        <v>112</v>
      </c>
      <c r="G180" s="14">
        <v>91</v>
      </c>
      <c r="H180" s="14">
        <v>23</v>
      </c>
      <c r="I180" s="14">
        <v>19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114</v>
      </c>
    </row>
    <row r="181" spans="1:16" x14ac:dyDescent="0.3">
      <c r="A181" s="28" t="s">
        <v>650</v>
      </c>
      <c r="B181" s="28" t="s">
        <v>651</v>
      </c>
      <c r="C181" s="14">
        <v>28</v>
      </c>
      <c r="D181" s="14">
        <v>10</v>
      </c>
      <c r="E181" s="29">
        <v>1.8</v>
      </c>
      <c r="F181" s="14">
        <v>2</v>
      </c>
      <c r="G181" s="14">
        <v>2</v>
      </c>
      <c r="H181" s="14">
        <v>1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3</v>
      </c>
    </row>
    <row r="182" spans="1:16" ht="20.399999999999999" x14ac:dyDescent="0.3">
      <c r="A182" s="28" t="s">
        <v>652</v>
      </c>
      <c r="B182" s="28" t="s">
        <v>653</v>
      </c>
      <c r="C182" s="14">
        <v>0</v>
      </c>
      <c r="D182" s="14">
        <v>0</v>
      </c>
      <c r="E182" s="29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0.399999999999999" x14ac:dyDescent="0.3">
      <c r="A183" s="28" t="s">
        <v>654</v>
      </c>
      <c r="B183" s="28" t="s">
        <v>655</v>
      </c>
      <c r="C183" s="14">
        <v>3</v>
      </c>
      <c r="D183" s="14">
        <v>1</v>
      </c>
      <c r="E183" s="29">
        <v>2</v>
      </c>
      <c r="F183" s="14">
        <v>2</v>
      </c>
      <c r="G183" s="14">
        <v>3</v>
      </c>
      <c r="H183" s="14">
        <v>1</v>
      </c>
      <c r="I183" s="14">
        <v>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6</v>
      </c>
    </row>
    <row r="184" spans="1:16" x14ac:dyDescent="0.3">
      <c r="A184" s="28" t="s">
        <v>656</v>
      </c>
      <c r="B184" s="28" t="s">
        <v>657</v>
      </c>
      <c r="C184" s="14">
        <v>48</v>
      </c>
      <c r="D184" s="14">
        <v>40</v>
      </c>
      <c r="E184" s="29">
        <v>0.2</v>
      </c>
      <c r="F184" s="14">
        <v>124</v>
      </c>
      <c r="G184" s="14">
        <v>107</v>
      </c>
      <c r="H184" s="14">
        <v>17</v>
      </c>
      <c r="I184" s="14">
        <v>16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121</v>
      </c>
    </row>
    <row r="185" spans="1:16" ht="20.399999999999999" x14ac:dyDescent="0.3">
      <c r="A185" s="28" t="s">
        <v>658</v>
      </c>
      <c r="B185" s="28" t="s">
        <v>659</v>
      </c>
      <c r="C185" s="14">
        <v>3</v>
      </c>
      <c r="D185" s="14">
        <v>3</v>
      </c>
      <c r="E185" s="29">
        <v>0</v>
      </c>
      <c r="F185" s="14">
        <v>2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3">
      <c r="A186" s="181" t="s">
        <v>660</v>
      </c>
      <c r="B186" s="182"/>
      <c r="C186" s="25">
        <v>50</v>
      </c>
      <c r="D186" s="25">
        <v>59</v>
      </c>
      <c r="E186" s="26">
        <v>-0.152542372881356</v>
      </c>
      <c r="F186" s="25">
        <v>0</v>
      </c>
      <c r="G186" s="25">
        <v>0</v>
      </c>
      <c r="H186" s="25">
        <v>11</v>
      </c>
      <c r="I186" s="25">
        <v>8</v>
      </c>
      <c r="J186" s="25">
        <v>0</v>
      </c>
      <c r="K186" s="25">
        <v>0</v>
      </c>
      <c r="L186" s="25">
        <v>0</v>
      </c>
      <c r="M186" s="25">
        <v>0</v>
      </c>
      <c r="N186" s="25">
        <v>7</v>
      </c>
      <c r="O186" s="25">
        <v>0</v>
      </c>
      <c r="P186" s="27">
        <v>9</v>
      </c>
    </row>
    <row r="187" spans="1:16" x14ac:dyDescent="0.3">
      <c r="A187" s="28" t="s">
        <v>661</v>
      </c>
      <c r="B187" s="28" t="s">
        <v>662</v>
      </c>
      <c r="C187" s="14">
        <v>3</v>
      </c>
      <c r="D187" s="14">
        <v>6</v>
      </c>
      <c r="E187" s="29">
        <v>-0.5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0.399999999999999" x14ac:dyDescent="0.3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13</v>
      </c>
      <c r="D189" s="14">
        <v>9</v>
      </c>
      <c r="E189" s="29">
        <v>0.44444444444444398</v>
      </c>
      <c r="F189" s="14">
        <v>0</v>
      </c>
      <c r="G189" s="14">
        <v>0</v>
      </c>
      <c r="H189" s="14">
        <v>5</v>
      </c>
      <c r="I189" s="14">
        <v>1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5</v>
      </c>
    </row>
    <row r="190" spans="1:16" ht="20.399999999999999" x14ac:dyDescent="0.3">
      <c r="A190" s="28" t="s">
        <v>667</v>
      </c>
      <c r="B190" s="28" t="s">
        <v>668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8" t="s">
        <v>669</v>
      </c>
      <c r="B191" s="28" t="s">
        <v>670</v>
      </c>
      <c r="C191" s="14">
        <v>2</v>
      </c>
      <c r="D191" s="14">
        <v>1</v>
      </c>
      <c r="E191" s="29">
        <v>1</v>
      </c>
      <c r="F191" s="14">
        <v>0</v>
      </c>
      <c r="G191" s="14">
        <v>0</v>
      </c>
      <c r="H191" s="14">
        <v>0</v>
      </c>
      <c r="I191" s="14">
        <v>6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3">
        <v>2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5</v>
      </c>
      <c r="D193" s="14">
        <v>10</v>
      </c>
      <c r="E193" s="29">
        <v>-0.5</v>
      </c>
      <c r="F193" s="14">
        <v>0</v>
      </c>
      <c r="G193" s="14">
        <v>0</v>
      </c>
      <c r="H193" s="14">
        <v>2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0</v>
      </c>
    </row>
    <row r="194" spans="1:16" x14ac:dyDescent="0.3">
      <c r="A194" s="28" t="s">
        <v>675</v>
      </c>
      <c r="B194" s="28" t="s">
        <v>676</v>
      </c>
      <c r="C194" s="14">
        <v>0</v>
      </c>
      <c r="D194" s="14">
        <v>0</v>
      </c>
      <c r="E194" s="29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6</v>
      </c>
      <c r="O194" s="14">
        <v>0</v>
      </c>
      <c r="P194" s="23">
        <v>0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1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3">
      <c r="A197" s="28" t="s">
        <v>681</v>
      </c>
      <c r="B197" s="28" t="s">
        <v>682</v>
      </c>
      <c r="C197" s="14">
        <v>25</v>
      </c>
      <c r="D197" s="14">
        <v>33</v>
      </c>
      <c r="E197" s="29">
        <v>-0.24242424242424199</v>
      </c>
      <c r="F197" s="14">
        <v>0</v>
      </c>
      <c r="G197" s="14">
        <v>0</v>
      </c>
      <c r="H197" s="14">
        <v>4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2</v>
      </c>
    </row>
    <row r="198" spans="1:16" ht="20.399999999999999" x14ac:dyDescent="0.3">
      <c r="A198" s="28" t="s">
        <v>683</v>
      </c>
      <c r="B198" s="28" t="s">
        <v>684</v>
      </c>
      <c r="C198" s="14">
        <v>0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1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1" t="s">
        <v>689</v>
      </c>
      <c r="B201" s="182"/>
      <c r="C201" s="25">
        <v>4</v>
      </c>
      <c r="D201" s="25">
        <v>8</v>
      </c>
      <c r="E201" s="26">
        <v>-0.5</v>
      </c>
      <c r="F201" s="25">
        <v>0</v>
      </c>
      <c r="G201" s="25">
        <v>0</v>
      </c>
      <c r="H201" s="25">
        <v>1</v>
      </c>
      <c r="I201" s="25">
        <v>4</v>
      </c>
      <c r="J201" s="25">
        <v>0</v>
      </c>
      <c r="K201" s="25">
        <v>0</v>
      </c>
      <c r="L201" s="25">
        <v>0</v>
      </c>
      <c r="M201" s="25">
        <v>0</v>
      </c>
      <c r="N201" s="25">
        <v>1</v>
      </c>
      <c r="O201" s="25">
        <v>0</v>
      </c>
      <c r="P201" s="27">
        <v>1</v>
      </c>
    </row>
    <row r="202" spans="1:16" x14ac:dyDescent="0.3">
      <c r="A202" s="28" t="s">
        <v>690</v>
      </c>
      <c r="B202" s="28" t="s">
        <v>691</v>
      </c>
      <c r="C202" s="14">
        <v>2</v>
      </c>
      <c r="D202" s="14">
        <v>5</v>
      </c>
      <c r="E202" s="29">
        <v>-0.6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3">
        <v>0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2</v>
      </c>
      <c r="D206" s="14">
        <v>2</v>
      </c>
      <c r="E206" s="29">
        <v>0</v>
      </c>
      <c r="F206" s="14">
        <v>0</v>
      </c>
      <c r="G206" s="14">
        <v>0</v>
      </c>
      <c r="H206" s="14">
        <v>0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1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0</v>
      </c>
      <c r="D213" s="14">
        <v>1</v>
      </c>
      <c r="E213" s="29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0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1</v>
      </c>
      <c r="O222" s="14">
        <v>0</v>
      </c>
      <c r="P222" s="23">
        <v>0</v>
      </c>
    </row>
    <row r="223" spans="1:16" x14ac:dyDescent="0.3">
      <c r="A223" s="181" t="s">
        <v>732</v>
      </c>
      <c r="B223" s="182"/>
      <c r="C223" s="25">
        <v>364</v>
      </c>
      <c r="D223" s="25">
        <v>151</v>
      </c>
      <c r="E223" s="26">
        <v>1.4105960264900701</v>
      </c>
      <c r="F223" s="25">
        <v>27</v>
      </c>
      <c r="G223" s="25">
        <v>19</v>
      </c>
      <c r="H223" s="25">
        <v>66</v>
      </c>
      <c r="I223" s="25">
        <v>32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4</v>
      </c>
      <c r="P223" s="27">
        <v>37</v>
      </c>
    </row>
    <row r="224" spans="1:16" x14ac:dyDescent="0.3">
      <c r="A224" s="28" t="s">
        <v>733</v>
      </c>
      <c r="B224" s="28" t="s">
        <v>734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8" t="s">
        <v>745</v>
      </c>
      <c r="B230" s="28" t="s">
        <v>746</v>
      </c>
      <c r="C230" s="14">
        <v>0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3">
      <c r="A231" s="28" t="s">
        <v>747</v>
      </c>
      <c r="B231" s="28" t="s">
        <v>748</v>
      </c>
      <c r="C231" s="14">
        <v>7</v>
      </c>
      <c r="D231" s="14">
        <v>7</v>
      </c>
      <c r="E231" s="29">
        <v>0</v>
      </c>
      <c r="F231" s="14">
        <v>0</v>
      </c>
      <c r="G231" s="14">
        <v>0</v>
      </c>
      <c r="H231" s="14">
        <v>3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3">
      <c r="A232" s="28" t="s">
        <v>749</v>
      </c>
      <c r="B232" s="28" t="s">
        <v>750</v>
      </c>
      <c r="C232" s="14">
        <v>4</v>
      </c>
      <c r="D232" s="14">
        <v>7</v>
      </c>
      <c r="E232" s="29">
        <v>-0.42857142857142799</v>
      </c>
      <c r="F232" s="14">
        <v>0</v>
      </c>
      <c r="G232" s="14">
        <v>0</v>
      </c>
      <c r="H232" s="14">
        <v>3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</v>
      </c>
    </row>
    <row r="233" spans="1:16" x14ac:dyDescent="0.3">
      <c r="A233" s="28" t="s">
        <v>751</v>
      </c>
      <c r="B233" s="28" t="s">
        <v>752</v>
      </c>
      <c r="C233" s="14">
        <v>3</v>
      </c>
      <c r="D233" s="14">
        <v>8</v>
      </c>
      <c r="E233" s="29">
        <v>-0.625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0</v>
      </c>
    </row>
    <row r="234" spans="1:16" ht="20.399999999999999" x14ac:dyDescent="0.3">
      <c r="A234" s="28" t="s">
        <v>753</v>
      </c>
      <c r="B234" s="28" t="s">
        <v>754</v>
      </c>
      <c r="C234" s="14">
        <v>0</v>
      </c>
      <c r="D234" s="14">
        <v>1</v>
      </c>
      <c r="E234" s="29">
        <v>-1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20.399999999999999" x14ac:dyDescent="0.3">
      <c r="A235" s="28" t="s">
        <v>755</v>
      </c>
      <c r="B235" s="28" t="s">
        <v>756</v>
      </c>
      <c r="C235" s="14">
        <v>2</v>
      </c>
      <c r="D235" s="14">
        <v>0</v>
      </c>
      <c r="E235" s="29">
        <v>0</v>
      </c>
      <c r="F235" s="14">
        <v>0</v>
      </c>
      <c r="G235" s="14">
        <v>0</v>
      </c>
      <c r="H235" s="14">
        <v>2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3">
      <c r="A236" s="28" t="s">
        <v>757</v>
      </c>
      <c r="B236" s="28" t="s">
        <v>758</v>
      </c>
      <c r="C236" s="14">
        <v>0</v>
      </c>
      <c r="D236" s="14">
        <v>1</v>
      </c>
      <c r="E236" s="29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348</v>
      </c>
      <c r="D238" s="14">
        <v>127</v>
      </c>
      <c r="E238" s="29">
        <v>1.74015748031496</v>
      </c>
      <c r="F238" s="14">
        <v>27</v>
      </c>
      <c r="G238" s="14">
        <v>19</v>
      </c>
      <c r="H238" s="14">
        <v>58</v>
      </c>
      <c r="I238" s="14">
        <v>27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4</v>
      </c>
      <c r="P238" s="23">
        <v>33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1" t="s">
        <v>773</v>
      </c>
      <c r="B244" s="182"/>
      <c r="C244" s="25">
        <v>3</v>
      </c>
      <c r="D244" s="25">
        <v>0</v>
      </c>
      <c r="E244" s="26">
        <v>0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0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3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1" t="s">
        <v>826</v>
      </c>
      <c r="B271" s="182"/>
      <c r="C271" s="25">
        <v>57</v>
      </c>
      <c r="D271" s="25">
        <v>55</v>
      </c>
      <c r="E271" s="26">
        <v>3.6363636363636397E-2</v>
      </c>
      <c r="F271" s="25">
        <v>1</v>
      </c>
      <c r="G271" s="25">
        <v>2</v>
      </c>
      <c r="H271" s="25">
        <v>48</v>
      </c>
      <c r="I271" s="25">
        <v>35</v>
      </c>
      <c r="J271" s="25">
        <v>0</v>
      </c>
      <c r="K271" s="25">
        <v>1</v>
      </c>
      <c r="L271" s="25">
        <v>0</v>
      </c>
      <c r="M271" s="25">
        <v>0</v>
      </c>
      <c r="N271" s="25">
        <v>0</v>
      </c>
      <c r="O271" s="25">
        <v>0</v>
      </c>
      <c r="P271" s="27">
        <v>28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30</v>
      </c>
      <c r="D273" s="14">
        <v>21</v>
      </c>
      <c r="E273" s="29">
        <v>0.42857142857142799</v>
      </c>
      <c r="F273" s="14">
        <v>0</v>
      </c>
      <c r="G273" s="14">
        <v>2</v>
      </c>
      <c r="H273" s="14">
        <v>29</v>
      </c>
      <c r="I273" s="14">
        <v>30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16</v>
      </c>
    </row>
    <row r="274" spans="1:16" ht="30.6" x14ac:dyDescent="0.3">
      <c r="A274" s="28" t="s">
        <v>831</v>
      </c>
      <c r="B274" s="28" t="s">
        <v>832</v>
      </c>
      <c r="C274" s="14">
        <v>23</v>
      </c>
      <c r="D274" s="14">
        <v>31</v>
      </c>
      <c r="E274" s="29">
        <v>-0.25806451612903197</v>
      </c>
      <c r="F274" s="14">
        <v>1</v>
      </c>
      <c r="G274" s="14">
        <v>0</v>
      </c>
      <c r="H274" s="14">
        <v>17</v>
      </c>
      <c r="I274" s="14">
        <v>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9</v>
      </c>
    </row>
    <row r="275" spans="1:16" ht="20.399999999999999" x14ac:dyDescent="0.3">
      <c r="A275" s="28" t="s">
        <v>833</v>
      </c>
      <c r="B275" s="28" t="s">
        <v>834</v>
      </c>
      <c r="C275" s="14">
        <v>0</v>
      </c>
      <c r="D275" s="14">
        <v>1</v>
      </c>
      <c r="E275" s="29">
        <v>-1</v>
      </c>
      <c r="F275" s="14">
        <v>0</v>
      </c>
      <c r="G275" s="14">
        <v>0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2</v>
      </c>
    </row>
    <row r="276" spans="1:16" x14ac:dyDescent="0.3">
      <c r="A276" s="28" t="s">
        <v>835</v>
      </c>
      <c r="B276" s="28" t="s">
        <v>836</v>
      </c>
      <c r="C276" s="14">
        <v>2</v>
      </c>
      <c r="D276" s="14">
        <v>1</v>
      </c>
      <c r="E276" s="29">
        <v>1</v>
      </c>
      <c r="F276" s="14">
        <v>0</v>
      </c>
      <c r="G276" s="14">
        <v>0</v>
      </c>
      <c r="H276" s="14">
        <v>1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8" t="s">
        <v>837</v>
      </c>
      <c r="B277" s="28" t="s">
        <v>838</v>
      </c>
      <c r="C277" s="14">
        <v>0</v>
      </c>
      <c r="D277" s="14">
        <v>0</v>
      </c>
      <c r="E277" s="29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0</v>
      </c>
    </row>
    <row r="278" spans="1:16" ht="20.399999999999999" x14ac:dyDescent="0.3">
      <c r="A278" s="28" t="s">
        <v>839</v>
      </c>
      <c r="B278" s="28" t="s">
        <v>840</v>
      </c>
      <c r="C278" s="14">
        <v>1</v>
      </c>
      <c r="D278" s="14">
        <v>1</v>
      </c>
      <c r="E278" s="29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0</v>
      </c>
    </row>
    <row r="279" spans="1:16" x14ac:dyDescent="0.3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1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1</v>
      </c>
      <c r="L291" s="14">
        <v>0</v>
      </c>
      <c r="M291" s="14">
        <v>0</v>
      </c>
      <c r="N291" s="14">
        <v>0</v>
      </c>
      <c r="O291" s="14">
        <v>0</v>
      </c>
      <c r="P291" s="23">
        <v>1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1" t="s">
        <v>885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1" t="s">
        <v>892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1" t="s">
        <v>905</v>
      </c>
      <c r="B312" s="182"/>
      <c r="C312" s="25">
        <v>0</v>
      </c>
      <c r="D312" s="25">
        <v>2</v>
      </c>
      <c r="E312" s="26">
        <v>-1</v>
      </c>
      <c r="F312" s="25">
        <v>0</v>
      </c>
      <c r="G312" s="25">
        <v>0</v>
      </c>
      <c r="H312" s="25">
        <v>1</v>
      </c>
      <c r="I312" s="25">
        <v>1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3">
      <c r="A313" s="28" t="s">
        <v>906</v>
      </c>
      <c r="B313" s="28" t="s">
        <v>907</v>
      </c>
      <c r="C313" s="14">
        <v>0</v>
      </c>
      <c r="D313" s="14">
        <v>1</v>
      </c>
      <c r="E313" s="29">
        <v>-1</v>
      </c>
      <c r="F313" s="14">
        <v>0</v>
      </c>
      <c r="G313" s="14">
        <v>0</v>
      </c>
      <c r="H313" s="14">
        <v>1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0</v>
      </c>
      <c r="D315" s="14">
        <v>1</v>
      </c>
      <c r="E315" s="29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1" t="s">
        <v>916</v>
      </c>
      <c r="B318" s="182"/>
      <c r="C318" s="25">
        <v>1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1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3">
      <c r="A320" s="181" t="s">
        <v>919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1" t="s">
        <v>924</v>
      </c>
      <c r="B323" s="182"/>
      <c r="C323" s="25">
        <v>818</v>
      </c>
      <c r="D323" s="25">
        <v>1166</v>
      </c>
      <c r="E323" s="26">
        <v>-0.29845626072041198</v>
      </c>
      <c r="F323" s="25">
        <v>0</v>
      </c>
      <c r="G323" s="25">
        <v>0</v>
      </c>
      <c r="H323" s="25">
        <v>26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22</v>
      </c>
      <c r="O323" s="25">
        <v>0</v>
      </c>
      <c r="P323" s="27">
        <v>0</v>
      </c>
    </row>
    <row r="324" spans="1:16" x14ac:dyDescent="0.3">
      <c r="A324" s="28" t="s">
        <v>925</v>
      </c>
      <c r="B324" s="28" t="s">
        <v>926</v>
      </c>
      <c r="C324" s="14">
        <v>818</v>
      </c>
      <c r="D324" s="14">
        <v>1166</v>
      </c>
      <c r="E324" s="29">
        <v>-0.29845626072041198</v>
      </c>
      <c r="F324" s="14">
        <v>0</v>
      </c>
      <c r="G324" s="14">
        <v>0</v>
      </c>
      <c r="H324" s="14">
        <v>26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22</v>
      </c>
      <c r="O324" s="14">
        <v>0</v>
      </c>
      <c r="P324" s="23">
        <v>0</v>
      </c>
    </row>
    <row r="325" spans="1:16" x14ac:dyDescent="0.3">
      <c r="A325" s="181" t="s">
        <v>927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3" t="s">
        <v>956</v>
      </c>
      <c r="B341" s="184"/>
      <c r="C341" s="30">
        <v>5269</v>
      </c>
      <c r="D341" s="30">
        <v>5250</v>
      </c>
      <c r="E341" s="31">
        <v>3.6190476190476198E-3</v>
      </c>
      <c r="F341" s="30">
        <v>474</v>
      </c>
      <c r="G341" s="30">
        <v>287</v>
      </c>
      <c r="H341" s="30">
        <v>646</v>
      </c>
      <c r="I341" s="30">
        <v>358</v>
      </c>
      <c r="J341" s="30">
        <v>11</v>
      </c>
      <c r="K341" s="30">
        <v>8</v>
      </c>
      <c r="L341" s="30">
        <v>3</v>
      </c>
      <c r="M341" s="30">
        <v>1</v>
      </c>
      <c r="N341" s="30">
        <v>38</v>
      </c>
      <c r="O341" s="30">
        <v>14</v>
      </c>
      <c r="P341" s="30">
        <v>546</v>
      </c>
    </row>
    <row r="342" spans="1:16" x14ac:dyDescent="0.3">
      <c r="A342" s="6"/>
    </row>
  </sheetData>
  <sheetProtection algorithmName="SHA-512" hashValue="VvEfujebHU9ZGZMlAnwRUhxQDtPZkK0TwP35AFeZyvWLvr0IPycff+iJEVAX1rfMDXZkPXwtFQx/SnZtSvXTNw==" saltValue="5A7+J1t4qIITqF1QX+Nej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2" t="s">
        <v>959</v>
      </c>
      <c r="B5" s="13" t="s">
        <v>960</v>
      </c>
      <c r="C5" s="22"/>
    </row>
    <row r="6" spans="1:3" x14ac:dyDescent="0.3">
      <c r="A6" s="174"/>
      <c r="B6" s="13" t="s">
        <v>334</v>
      </c>
      <c r="C6" s="23">
        <v>24</v>
      </c>
    </row>
    <row r="7" spans="1:3" x14ac:dyDescent="0.3">
      <c r="A7" s="174"/>
      <c r="B7" s="13" t="s">
        <v>961</v>
      </c>
      <c r="C7" s="23">
        <v>7</v>
      </c>
    </row>
    <row r="8" spans="1:3" x14ac:dyDescent="0.3">
      <c r="A8" s="174"/>
      <c r="B8" s="13" t="s">
        <v>962</v>
      </c>
      <c r="C8" s="23">
        <v>0</v>
      </c>
    </row>
    <row r="9" spans="1:3" x14ac:dyDescent="0.3">
      <c r="A9" s="174"/>
      <c r="B9" s="13" t="s">
        <v>963</v>
      </c>
      <c r="C9" s="23">
        <v>13</v>
      </c>
    </row>
    <row r="10" spans="1:3" x14ac:dyDescent="0.3">
      <c r="A10" s="174"/>
      <c r="B10" s="13" t="s">
        <v>964</v>
      </c>
      <c r="C10" s="23">
        <v>1</v>
      </c>
    </row>
    <row r="11" spans="1:3" x14ac:dyDescent="0.3">
      <c r="A11" s="174"/>
      <c r="B11" s="13" t="s">
        <v>965</v>
      </c>
      <c r="C11" s="23">
        <v>14</v>
      </c>
    </row>
    <row r="12" spans="1:3" x14ac:dyDescent="0.3">
      <c r="A12" s="174"/>
      <c r="B12" s="13" t="s">
        <v>518</v>
      </c>
      <c r="C12" s="23">
        <v>13</v>
      </c>
    </row>
    <row r="13" spans="1:3" x14ac:dyDescent="0.3">
      <c r="A13" s="174"/>
      <c r="B13" s="13" t="s">
        <v>966</v>
      </c>
      <c r="C13" s="23">
        <v>2</v>
      </c>
    </row>
    <row r="14" spans="1:3" x14ac:dyDescent="0.3">
      <c r="A14" s="174"/>
      <c r="B14" s="13" t="s">
        <v>967</v>
      </c>
      <c r="C14" s="23">
        <v>0</v>
      </c>
    </row>
    <row r="15" spans="1:3" x14ac:dyDescent="0.3">
      <c r="A15" s="174"/>
      <c r="B15" s="13" t="s">
        <v>651</v>
      </c>
      <c r="C15" s="23">
        <v>0</v>
      </c>
    </row>
    <row r="16" spans="1:3" x14ac:dyDescent="0.3">
      <c r="A16" s="174"/>
      <c r="B16" s="13" t="s">
        <v>968</v>
      </c>
      <c r="C16" s="23">
        <v>4</v>
      </c>
    </row>
    <row r="17" spans="1:3" x14ac:dyDescent="0.3">
      <c r="A17" s="174"/>
      <c r="B17" s="13" t="s">
        <v>969</v>
      </c>
      <c r="C17" s="23">
        <v>8</v>
      </c>
    </row>
    <row r="18" spans="1:3" x14ac:dyDescent="0.3">
      <c r="A18" s="174"/>
      <c r="B18" s="13" t="s">
        <v>970</v>
      </c>
      <c r="C18" s="23">
        <v>1</v>
      </c>
    </row>
    <row r="19" spans="1:3" x14ac:dyDescent="0.3">
      <c r="A19" s="173"/>
      <c r="B19" s="13" t="s">
        <v>111</v>
      </c>
      <c r="C19" s="23">
        <v>30</v>
      </c>
    </row>
    <row r="20" spans="1:3" x14ac:dyDescent="0.3">
      <c r="A20" s="172" t="s">
        <v>971</v>
      </c>
      <c r="B20" s="13" t="s">
        <v>972</v>
      </c>
      <c r="C20" s="23">
        <v>0</v>
      </c>
    </row>
    <row r="21" spans="1:3" x14ac:dyDescent="0.3">
      <c r="A21" s="173"/>
      <c r="B21" s="13" t="s">
        <v>973</v>
      </c>
      <c r="C21" s="23">
        <v>0</v>
      </c>
    </row>
    <row r="22" spans="1:3" x14ac:dyDescent="0.3">
      <c r="A22" s="172" t="s">
        <v>974</v>
      </c>
      <c r="B22" s="13" t="s">
        <v>975</v>
      </c>
      <c r="C22" s="23">
        <v>0</v>
      </c>
    </row>
    <row r="23" spans="1:3" x14ac:dyDescent="0.3">
      <c r="A23" s="174"/>
      <c r="B23" s="13" t="s">
        <v>976</v>
      </c>
      <c r="C23" s="23">
        <v>0</v>
      </c>
    </row>
    <row r="24" spans="1:3" x14ac:dyDescent="0.3">
      <c r="A24" s="173"/>
      <c r="B24" s="13" t="s">
        <v>977</v>
      </c>
      <c r="C24" s="23">
        <v>0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7"/>
      <c r="C28" s="22"/>
    </row>
    <row r="29" spans="1:3" x14ac:dyDescent="0.3">
      <c r="A29" s="172" t="s">
        <v>980</v>
      </c>
      <c r="B29" s="13" t="s">
        <v>981</v>
      </c>
      <c r="C29" s="23">
        <v>0</v>
      </c>
    </row>
    <row r="30" spans="1:3" x14ac:dyDescent="0.3">
      <c r="A30" s="174"/>
      <c r="B30" s="13" t="s">
        <v>982</v>
      </c>
      <c r="C30" s="23">
        <v>2</v>
      </c>
    </row>
    <row r="31" spans="1:3" x14ac:dyDescent="0.3">
      <c r="A31" s="174"/>
      <c r="B31" s="13" t="s">
        <v>983</v>
      </c>
      <c r="C31" s="23">
        <v>0</v>
      </c>
    </row>
    <row r="32" spans="1:3" x14ac:dyDescent="0.3">
      <c r="A32" s="173"/>
      <c r="B32" s="13" t="s">
        <v>984</v>
      </c>
      <c r="C32" s="23">
        <v>1</v>
      </c>
    </row>
    <row r="33" spans="1:3" x14ac:dyDescent="0.3">
      <c r="A33" s="12" t="s">
        <v>985</v>
      </c>
      <c r="B33" s="17"/>
      <c r="C33" s="23">
        <v>0</v>
      </c>
    </row>
    <row r="34" spans="1:3" x14ac:dyDescent="0.3">
      <c r="A34" s="12" t="s">
        <v>986</v>
      </c>
      <c r="B34" s="17"/>
      <c r="C34" s="23">
        <v>15</v>
      </c>
    </row>
    <row r="35" spans="1:3" x14ac:dyDescent="0.3">
      <c r="A35" s="12" t="s">
        <v>987</v>
      </c>
      <c r="B35" s="17"/>
      <c r="C35" s="23">
        <v>27</v>
      </c>
    </row>
    <row r="36" spans="1:3" x14ac:dyDescent="0.3">
      <c r="A36" s="12" t="s">
        <v>988</v>
      </c>
      <c r="B36" s="17"/>
      <c r="C36" s="23">
        <v>0</v>
      </c>
    </row>
    <row r="37" spans="1:3" x14ac:dyDescent="0.3">
      <c r="A37" s="12" t="s">
        <v>989</v>
      </c>
      <c r="B37" s="17"/>
      <c r="C37" s="23">
        <v>1</v>
      </c>
    </row>
    <row r="38" spans="1:3" x14ac:dyDescent="0.3">
      <c r="A38" s="12" t="s">
        <v>990</v>
      </c>
      <c r="B38" s="17"/>
      <c r="C38" s="23">
        <v>2</v>
      </c>
    </row>
    <row r="39" spans="1:3" x14ac:dyDescent="0.3">
      <c r="A39" s="12" t="s">
        <v>977</v>
      </c>
      <c r="B39" s="17"/>
      <c r="C39" s="23">
        <v>1</v>
      </c>
    </row>
    <row r="40" spans="1:3" x14ac:dyDescent="0.3">
      <c r="A40" s="172" t="s">
        <v>991</v>
      </c>
      <c r="B40" s="13" t="s">
        <v>992</v>
      </c>
      <c r="C40" s="23">
        <v>7</v>
      </c>
    </row>
    <row r="41" spans="1:3" x14ac:dyDescent="0.3">
      <c r="A41" s="174"/>
      <c r="B41" s="13" t="s">
        <v>993</v>
      </c>
      <c r="C41" s="23">
        <v>0</v>
      </c>
    </row>
    <row r="42" spans="1:3" x14ac:dyDescent="0.3">
      <c r="A42" s="174"/>
      <c r="B42" s="13" t="s">
        <v>994</v>
      </c>
      <c r="C42" s="23">
        <v>0</v>
      </c>
    </row>
    <row r="43" spans="1:3" x14ac:dyDescent="0.3">
      <c r="A43" s="174"/>
      <c r="B43" s="13" t="s">
        <v>995</v>
      </c>
      <c r="C43" s="23">
        <v>0</v>
      </c>
    </row>
    <row r="44" spans="1:3" x14ac:dyDescent="0.3">
      <c r="A44" s="173"/>
      <c r="B44" s="13" t="s">
        <v>996</v>
      </c>
      <c r="C44" s="23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7"/>
      <c r="C48" s="23">
        <v>7</v>
      </c>
    </row>
    <row r="49" spans="1:3" x14ac:dyDescent="0.3">
      <c r="A49" s="172" t="s">
        <v>81</v>
      </c>
      <c r="B49" s="13" t="s">
        <v>998</v>
      </c>
      <c r="C49" s="23">
        <v>14</v>
      </c>
    </row>
    <row r="50" spans="1:3" x14ac:dyDescent="0.3">
      <c r="A50" s="173"/>
      <c r="B50" s="13" t="s">
        <v>999</v>
      </c>
      <c r="C50" s="23">
        <v>41</v>
      </c>
    </row>
    <row r="51" spans="1:3" x14ac:dyDescent="0.3">
      <c r="A51" s="172" t="s">
        <v>1000</v>
      </c>
      <c r="B51" s="13" t="s">
        <v>1001</v>
      </c>
      <c r="C51" s="23">
        <v>0</v>
      </c>
    </row>
    <row r="52" spans="1:3" x14ac:dyDescent="0.3">
      <c r="A52" s="173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2" t="s">
        <v>245</v>
      </c>
      <c r="B56" s="13" t="s">
        <v>20</v>
      </c>
      <c r="C56" s="23">
        <v>369</v>
      </c>
    </row>
    <row r="57" spans="1:3" x14ac:dyDescent="0.3">
      <c r="A57" s="174"/>
      <c r="B57" s="13" t="s">
        <v>1004</v>
      </c>
      <c r="C57" s="23">
        <v>9</v>
      </c>
    </row>
    <row r="58" spans="1:3" x14ac:dyDescent="0.3">
      <c r="A58" s="174"/>
      <c r="B58" s="13" t="s">
        <v>1005</v>
      </c>
      <c r="C58" s="23">
        <v>0</v>
      </c>
    </row>
    <row r="59" spans="1:3" x14ac:dyDescent="0.3">
      <c r="A59" s="174"/>
      <c r="B59" s="13" t="s">
        <v>1006</v>
      </c>
      <c r="C59" s="23">
        <v>179</v>
      </c>
    </row>
    <row r="60" spans="1:3" x14ac:dyDescent="0.3">
      <c r="A60" s="173"/>
      <c r="B60" s="13" t="s">
        <v>1007</v>
      </c>
      <c r="C60" s="23">
        <v>6</v>
      </c>
    </row>
    <row r="61" spans="1:3" x14ac:dyDescent="0.3">
      <c r="A61" s="172" t="s">
        <v>1008</v>
      </c>
      <c r="B61" s="13" t="s">
        <v>1009</v>
      </c>
      <c r="C61" s="23">
        <v>134</v>
      </c>
    </row>
    <row r="62" spans="1:3" x14ac:dyDescent="0.3">
      <c r="A62" s="174"/>
      <c r="B62" s="13" t="s">
        <v>1010</v>
      </c>
      <c r="C62" s="23">
        <v>7</v>
      </c>
    </row>
    <row r="63" spans="1:3" x14ac:dyDescent="0.3">
      <c r="A63" s="174"/>
      <c r="B63" s="13" t="s">
        <v>1011</v>
      </c>
      <c r="C63" s="23">
        <v>0</v>
      </c>
    </row>
    <row r="64" spans="1:3" x14ac:dyDescent="0.3">
      <c r="A64" s="174"/>
      <c r="B64" s="13" t="s">
        <v>1012</v>
      </c>
      <c r="C64" s="23">
        <v>52</v>
      </c>
    </row>
    <row r="65" spans="1:3" x14ac:dyDescent="0.3">
      <c r="A65" s="173"/>
      <c r="B65" s="13" t="s">
        <v>1007</v>
      </c>
      <c r="C65" s="23">
        <v>76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7"/>
      <c r="C69" s="23">
        <v>8</v>
      </c>
    </row>
    <row r="70" spans="1:3" x14ac:dyDescent="0.3">
      <c r="A70" s="12" t="s">
        <v>1015</v>
      </c>
      <c r="B70" s="17"/>
      <c r="C70" s="23">
        <v>6</v>
      </c>
    </row>
    <row r="71" spans="1:3" x14ac:dyDescent="0.3">
      <c r="A71" s="12" t="s">
        <v>1016</v>
      </c>
      <c r="B71" s="17"/>
      <c r="C71" s="23">
        <v>87</v>
      </c>
    </row>
    <row r="72" spans="1:3" x14ac:dyDescent="0.3">
      <c r="A72" s="172" t="s">
        <v>1017</v>
      </c>
      <c r="B72" s="13" t="s">
        <v>1018</v>
      </c>
      <c r="C72" s="23">
        <v>1</v>
      </c>
    </row>
    <row r="73" spans="1:3" x14ac:dyDescent="0.3">
      <c r="A73" s="173"/>
      <c r="B73" s="13" t="s">
        <v>1019</v>
      </c>
      <c r="C73" s="23">
        <v>0</v>
      </c>
    </row>
    <row r="74" spans="1:3" x14ac:dyDescent="0.3">
      <c r="A74" s="12" t="s">
        <v>1020</v>
      </c>
      <c r="B74" s="17"/>
      <c r="C74" s="23">
        <v>0</v>
      </c>
    </row>
    <row r="75" spans="1:3" x14ac:dyDescent="0.3">
      <c r="A75" s="12" t="s">
        <v>1021</v>
      </c>
      <c r="B75" s="17"/>
      <c r="C75" s="23">
        <v>0</v>
      </c>
    </row>
    <row r="76" spans="1:3" x14ac:dyDescent="0.3">
      <c r="A76" s="12" t="s">
        <v>1022</v>
      </c>
      <c r="B76" s="17"/>
      <c r="C76" s="23">
        <v>0</v>
      </c>
    </row>
    <row r="77" spans="1:3" x14ac:dyDescent="0.3">
      <c r="A77" s="12" t="s">
        <v>1023</v>
      </c>
      <c r="B77" s="17"/>
      <c r="C77" s="23">
        <v>1</v>
      </c>
    </row>
    <row r="78" spans="1:3" x14ac:dyDescent="0.3">
      <c r="A78" s="12" t="s">
        <v>1024</v>
      </c>
      <c r="B78" s="17"/>
      <c r="C78" s="23">
        <v>0</v>
      </c>
    </row>
    <row r="79" spans="1:3" x14ac:dyDescent="0.3">
      <c r="A79" s="12" t="s">
        <v>1025</v>
      </c>
      <c r="B79" s="17"/>
      <c r="C79" s="23">
        <v>0</v>
      </c>
    </row>
    <row r="80" spans="1:3" x14ac:dyDescent="0.3">
      <c r="A80" s="6"/>
    </row>
  </sheetData>
  <sheetProtection algorithmName="SHA-512" hashValue="6+QEek0dVTvRegsX+1z3CSKhjtRIgd1eDfrl5X4ZwT49EUmmXLk5+cQH7p6LMMOcjqmu44xZb1+JL4SINGA+Jg==" saltValue="R+BL0oLeTq46XwNjT+I7T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7" t="s">
        <v>1028</v>
      </c>
      <c r="B5" s="36" t="s">
        <v>1029</v>
      </c>
      <c r="C5" s="37">
        <v>0</v>
      </c>
    </row>
    <row r="6" spans="1:3" x14ac:dyDescent="0.3">
      <c r="A6" s="188"/>
      <c r="B6" s="36" t="s">
        <v>304</v>
      </c>
      <c r="C6" s="37">
        <v>13</v>
      </c>
    </row>
    <row r="7" spans="1:3" x14ac:dyDescent="0.3">
      <c r="A7" s="188"/>
      <c r="B7" s="36" t="s">
        <v>1030</v>
      </c>
      <c r="C7" s="37">
        <v>4</v>
      </c>
    </row>
    <row r="8" spans="1:3" x14ac:dyDescent="0.3">
      <c r="A8" s="188"/>
      <c r="B8" s="36" t="s">
        <v>1031</v>
      </c>
      <c r="C8" s="37">
        <v>0</v>
      </c>
    </row>
    <row r="9" spans="1:3" x14ac:dyDescent="0.3">
      <c r="A9" s="188"/>
      <c r="B9" s="36" t="s">
        <v>1032</v>
      </c>
      <c r="C9" s="37">
        <v>0</v>
      </c>
    </row>
    <row r="10" spans="1:3" x14ac:dyDescent="0.3">
      <c r="A10" s="188"/>
      <c r="B10" s="36" t="s">
        <v>1033</v>
      </c>
      <c r="C10" s="37">
        <v>0</v>
      </c>
    </row>
    <row r="11" spans="1:3" x14ac:dyDescent="0.3">
      <c r="A11" s="189"/>
      <c r="B11" s="36" t="s">
        <v>1034</v>
      </c>
      <c r="C11" s="37">
        <v>0</v>
      </c>
    </row>
    <row r="12" spans="1:3" x14ac:dyDescent="0.3">
      <c r="A12" s="187" t="s">
        <v>1035</v>
      </c>
      <c r="B12" s="36" t="s">
        <v>65</v>
      </c>
      <c r="C12" s="37">
        <v>20</v>
      </c>
    </row>
    <row r="13" spans="1:3" x14ac:dyDescent="0.3">
      <c r="A13" s="188"/>
      <c r="B13" s="36" t="s">
        <v>1036</v>
      </c>
      <c r="C13" s="37">
        <v>0</v>
      </c>
    </row>
    <row r="14" spans="1:3" x14ac:dyDescent="0.3">
      <c r="A14" s="188"/>
      <c r="B14" s="36" t="s">
        <v>1037</v>
      </c>
      <c r="C14" s="37">
        <v>2</v>
      </c>
    </row>
    <row r="15" spans="1:3" x14ac:dyDescent="0.3">
      <c r="A15" s="189"/>
      <c r="B15" s="36" t="s">
        <v>1038</v>
      </c>
      <c r="C15" s="37">
        <v>3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0</v>
      </c>
    </row>
    <row r="20" spans="1:3" x14ac:dyDescent="0.3">
      <c r="A20" s="35" t="s">
        <v>1041</v>
      </c>
      <c r="B20" s="38"/>
      <c r="C20" s="37">
        <v>0</v>
      </c>
    </row>
    <row r="21" spans="1:3" x14ac:dyDescent="0.3">
      <c r="A21" s="35" t="s">
        <v>1042</v>
      </c>
      <c r="B21" s="38"/>
      <c r="C21" s="37">
        <v>4</v>
      </c>
    </row>
    <row r="22" spans="1:3" x14ac:dyDescent="0.3">
      <c r="A22" s="35" t="s">
        <v>1043</v>
      </c>
      <c r="B22" s="38"/>
      <c r="C22" s="37">
        <v>0</v>
      </c>
    </row>
    <row r="23" spans="1:3" x14ac:dyDescent="0.3">
      <c r="A23" s="35" t="s">
        <v>1044</v>
      </c>
      <c r="B23" s="38"/>
      <c r="C23" s="37">
        <v>11</v>
      </c>
    </row>
    <row r="24" spans="1:3" x14ac:dyDescent="0.3">
      <c r="A24" s="35" t="s">
        <v>1045</v>
      </c>
      <c r="B24" s="38"/>
      <c r="C24" s="37">
        <v>4</v>
      </c>
    </row>
    <row r="25" spans="1:3" x14ac:dyDescent="0.3">
      <c r="A25" s="35" t="s">
        <v>1046</v>
      </c>
      <c r="B25" s="38"/>
      <c r="C25" s="37">
        <v>1</v>
      </c>
    </row>
    <row r="26" spans="1:3" x14ac:dyDescent="0.3">
      <c r="A26" s="35" t="s">
        <v>1047</v>
      </c>
      <c r="B26" s="38"/>
      <c r="C26" s="37">
        <v>0</v>
      </c>
    </row>
    <row r="27" spans="1:3" x14ac:dyDescent="0.3">
      <c r="A27" s="35" t="s">
        <v>1048</v>
      </c>
      <c r="B27" s="38"/>
      <c r="C27" s="37">
        <v>0</v>
      </c>
    </row>
    <row r="28" spans="1:3" x14ac:dyDescent="0.3">
      <c r="A28" s="35" t="s">
        <v>1049</v>
      </c>
      <c r="B28" s="38"/>
      <c r="C28" s="37">
        <v>1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1</v>
      </c>
    </row>
    <row r="33" spans="1:6" x14ac:dyDescent="0.3">
      <c r="A33" s="35" t="s">
        <v>1052</v>
      </c>
      <c r="B33" s="38"/>
      <c r="C33" s="37">
        <v>1</v>
      </c>
    </row>
    <row r="34" spans="1:6" x14ac:dyDescent="0.3">
      <c r="A34" s="35" t="s">
        <v>1053</v>
      </c>
      <c r="B34" s="38"/>
      <c r="C34" s="37">
        <v>6</v>
      </c>
    </row>
    <row r="35" spans="1:6" x14ac:dyDescent="0.3">
      <c r="A35" s="35" t="s">
        <v>1054</v>
      </c>
      <c r="B35" s="38"/>
      <c r="C35" s="37">
        <v>6</v>
      </c>
    </row>
    <row r="36" spans="1:6" x14ac:dyDescent="0.3">
      <c r="A36" s="35" t="s">
        <v>1055</v>
      </c>
      <c r="B36" s="38"/>
      <c r="C36" s="37">
        <v>1</v>
      </c>
    </row>
    <row r="37" spans="1:6" x14ac:dyDescent="0.3">
      <c r="A37" s="35" t="s">
        <v>1056</v>
      </c>
      <c r="B37" s="38"/>
      <c r="C37" s="37">
        <v>5</v>
      </c>
    </row>
    <row r="38" spans="1:6" x14ac:dyDescent="0.3">
      <c r="A38" s="35" t="s">
        <v>1057</v>
      </c>
      <c r="B38" s="38"/>
      <c r="C38" s="22"/>
    </row>
    <row r="39" spans="1:6" x14ac:dyDescent="0.3">
      <c r="A39" s="35" t="s">
        <v>1058</v>
      </c>
      <c r="B39" s="38"/>
      <c r="C39" s="22"/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0</v>
      </c>
    </row>
    <row r="44" spans="1:6" x14ac:dyDescent="0.3">
      <c r="A44" s="35" t="s">
        <v>114</v>
      </c>
      <c r="B44" s="38"/>
      <c r="C44" s="37">
        <v>0</v>
      </c>
    </row>
    <row r="45" spans="1:6" x14ac:dyDescent="0.3">
      <c r="A45" s="35" t="s">
        <v>1060</v>
      </c>
      <c r="B45" s="38"/>
      <c r="C45" s="37">
        <v>0</v>
      </c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90" t="s">
        <v>959</v>
      </c>
      <c r="B48" s="41" t="s">
        <v>1063</v>
      </c>
      <c r="C48" s="16"/>
      <c r="D48" s="16"/>
      <c r="E48" s="16"/>
      <c r="F48" s="22"/>
    </row>
    <row r="49" spans="1:6" x14ac:dyDescent="0.3">
      <c r="A49" s="191"/>
      <c r="B49" s="41" t="s">
        <v>1064</v>
      </c>
      <c r="C49" s="16"/>
      <c r="D49" s="16"/>
      <c r="E49" s="16"/>
      <c r="F49" s="22"/>
    </row>
    <row r="50" spans="1:6" x14ac:dyDescent="0.3">
      <c r="A50" s="191"/>
      <c r="B50" s="41" t="s">
        <v>1065</v>
      </c>
      <c r="C50" s="16"/>
      <c r="D50" s="16"/>
      <c r="E50" s="16"/>
      <c r="F50" s="22"/>
    </row>
    <row r="51" spans="1:6" x14ac:dyDescent="0.3">
      <c r="A51" s="191"/>
      <c r="B51" s="41" t="s">
        <v>1066</v>
      </c>
      <c r="C51" s="16"/>
      <c r="D51" s="16"/>
      <c r="E51" s="16"/>
      <c r="F51" s="22"/>
    </row>
    <row r="52" spans="1:6" x14ac:dyDescent="0.3">
      <c r="A52" s="191"/>
      <c r="B52" s="41" t="s">
        <v>334</v>
      </c>
      <c r="C52" s="42">
        <v>2</v>
      </c>
      <c r="D52" s="42">
        <v>1</v>
      </c>
      <c r="E52" s="42">
        <v>0</v>
      </c>
      <c r="F52" s="37">
        <v>0</v>
      </c>
    </row>
    <row r="53" spans="1:6" x14ac:dyDescent="0.3">
      <c r="A53" s="191"/>
      <c r="B53" s="41" t="s">
        <v>1067</v>
      </c>
      <c r="C53" s="42">
        <v>10</v>
      </c>
      <c r="D53" s="42">
        <v>8</v>
      </c>
      <c r="E53" s="42">
        <v>1</v>
      </c>
      <c r="F53" s="37">
        <v>0</v>
      </c>
    </row>
    <row r="54" spans="1:6" x14ac:dyDescent="0.3">
      <c r="A54" s="191"/>
      <c r="B54" s="41" t="s">
        <v>1068</v>
      </c>
      <c r="C54" s="42">
        <v>3</v>
      </c>
      <c r="D54" s="42">
        <v>3</v>
      </c>
      <c r="E54" s="42">
        <v>0</v>
      </c>
      <c r="F54" s="37">
        <v>0</v>
      </c>
    </row>
    <row r="55" spans="1:6" x14ac:dyDescent="0.3">
      <c r="A55" s="191"/>
      <c r="B55" s="41" t="s">
        <v>1069</v>
      </c>
      <c r="C55" s="16"/>
      <c r="D55" s="16"/>
      <c r="E55" s="16"/>
      <c r="F55" s="22"/>
    </row>
    <row r="56" spans="1:6" x14ac:dyDescent="0.3">
      <c r="A56" s="191"/>
      <c r="B56" s="41" t="s">
        <v>1070</v>
      </c>
      <c r="C56" s="16"/>
      <c r="D56" s="16"/>
      <c r="E56" s="16"/>
      <c r="F56" s="22"/>
    </row>
    <row r="57" spans="1:6" x14ac:dyDescent="0.3">
      <c r="A57" s="191"/>
      <c r="B57" s="41" t="s">
        <v>1071</v>
      </c>
      <c r="C57" s="16"/>
      <c r="D57" s="16"/>
      <c r="E57" s="16"/>
      <c r="F57" s="22"/>
    </row>
    <row r="58" spans="1:6" x14ac:dyDescent="0.3">
      <c r="A58" s="191"/>
      <c r="B58" s="41" t="s">
        <v>1072</v>
      </c>
      <c r="C58" s="16"/>
      <c r="D58" s="16"/>
      <c r="E58" s="16"/>
      <c r="F58" s="22"/>
    </row>
    <row r="59" spans="1:6" x14ac:dyDescent="0.3">
      <c r="A59" s="191"/>
      <c r="B59" s="41" t="s">
        <v>1073</v>
      </c>
      <c r="C59" s="16"/>
      <c r="D59" s="16"/>
      <c r="E59" s="16"/>
      <c r="F59" s="22"/>
    </row>
    <row r="60" spans="1:6" x14ac:dyDescent="0.3">
      <c r="A60" s="191"/>
      <c r="B60" s="41" t="s">
        <v>405</v>
      </c>
      <c r="C60" s="16"/>
      <c r="D60" s="16"/>
      <c r="E60" s="16"/>
      <c r="F60" s="22"/>
    </row>
    <row r="61" spans="1:6" x14ac:dyDescent="0.3">
      <c r="A61" s="191"/>
      <c r="B61" s="41" t="s">
        <v>1074</v>
      </c>
      <c r="C61" s="16"/>
      <c r="D61" s="16"/>
      <c r="E61" s="16"/>
      <c r="F61" s="22"/>
    </row>
    <row r="62" spans="1:6" x14ac:dyDescent="0.3">
      <c r="A62" s="191"/>
      <c r="B62" s="41" t="s">
        <v>1075</v>
      </c>
      <c r="C62" s="16"/>
      <c r="D62" s="16"/>
      <c r="E62" s="16"/>
      <c r="F62" s="22"/>
    </row>
    <row r="63" spans="1:6" x14ac:dyDescent="0.3">
      <c r="A63" s="191"/>
      <c r="B63" s="41" t="s">
        <v>1076</v>
      </c>
      <c r="C63" s="16"/>
      <c r="D63" s="16"/>
      <c r="E63" s="16"/>
      <c r="F63" s="22"/>
    </row>
    <row r="64" spans="1:6" x14ac:dyDescent="0.3">
      <c r="A64" s="191"/>
      <c r="B64" s="41" t="s">
        <v>1077</v>
      </c>
      <c r="C64" s="42">
        <v>1</v>
      </c>
      <c r="D64" s="42">
        <v>3</v>
      </c>
      <c r="E64" s="42">
        <v>0</v>
      </c>
      <c r="F64" s="37">
        <v>0</v>
      </c>
    </row>
    <row r="65" spans="1:6" x14ac:dyDescent="0.3">
      <c r="A65" s="191"/>
      <c r="B65" s="41" t="s">
        <v>1078</v>
      </c>
      <c r="C65" s="16"/>
      <c r="D65" s="16"/>
      <c r="E65" s="16"/>
      <c r="F65" s="22"/>
    </row>
    <row r="66" spans="1:6" x14ac:dyDescent="0.3">
      <c r="A66" s="192"/>
      <c r="B66" s="41" t="s">
        <v>1079</v>
      </c>
      <c r="C66" s="16"/>
      <c r="D66" s="16"/>
      <c r="E66" s="16"/>
      <c r="F66" s="22"/>
    </row>
    <row r="67" spans="1:6" x14ac:dyDescent="0.3">
      <c r="A67" s="185" t="s">
        <v>1080</v>
      </c>
      <c r="B67" s="186"/>
      <c r="C67" s="43">
        <v>16</v>
      </c>
      <c r="D67" s="43">
        <v>15</v>
      </c>
      <c r="E67" s="43">
        <v>1</v>
      </c>
      <c r="F67" s="43">
        <v>0</v>
      </c>
    </row>
    <row r="68" spans="1:6" x14ac:dyDescent="0.3">
      <c r="A68" s="190" t="s">
        <v>974</v>
      </c>
      <c r="B68" s="41" t="s">
        <v>1081</v>
      </c>
      <c r="C68" s="16"/>
      <c r="D68" s="16"/>
      <c r="E68" s="16"/>
      <c r="F68" s="22"/>
    </row>
    <row r="69" spans="1:6" x14ac:dyDescent="0.3">
      <c r="A69" s="191"/>
      <c r="B69" s="41" t="s">
        <v>1082</v>
      </c>
      <c r="C69" s="16"/>
      <c r="D69" s="16"/>
      <c r="E69" s="16"/>
      <c r="F69" s="22"/>
    </row>
    <row r="70" spans="1:6" x14ac:dyDescent="0.3">
      <c r="A70" s="192"/>
      <c r="B70" s="41" t="s">
        <v>111</v>
      </c>
      <c r="C70" s="16"/>
      <c r="D70" s="16"/>
      <c r="E70" s="16"/>
      <c r="F70" s="22"/>
    </row>
    <row r="71" spans="1:6" x14ac:dyDescent="0.3">
      <c r="A71" s="185" t="s">
        <v>1083</v>
      </c>
      <c r="B71" s="186"/>
      <c r="C71" s="44"/>
      <c r="D71" s="44"/>
      <c r="E71" s="44"/>
      <c r="F71" s="44"/>
    </row>
    <row r="72" spans="1:6" x14ac:dyDescent="0.3">
      <c r="A72" s="6"/>
    </row>
  </sheetData>
  <sheetProtection algorithmName="SHA-512" hashValue="AvKjC6rEcP93T8a7ZG6JZ6/8WJj5YpIupG+sZM9bfSsW1AAHl2Ugzbyl6FBRqXaCIUHlsJg2/Oc9/HxM4PUG4Q==" saltValue="Pxy5vU9TFFHcAW1F4yktf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5" t="s">
        <v>15</v>
      </c>
      <c r="C4" s="11" t="s">
        <v>3</v>
      </c>
    </row>
    <row r="5" spans="1:3" x14ac:dyDescent="0.3">
      <c r="A5" s="178" t="s">
        <v>1086</v>
      </c>
      <c r="B5" s="13" t="s">
        <v>1087</v>
      </c>
      <c r="C5" s="23">
        <v>152</v>
      </c>
    </row>
    <row r="6" spans="1:3" x14ac:dyDescent="0.3">
      <c r="A6" s="179"/>
      <c r="B6" s="13" t="s">
        <v>1029</v>
      </c>
      <c r="C6" s="23">
        <v>27</v>
      </c>
    </row>
    <row r="7" spans="1:3" x14ac:dyDescent="0.3">
      <c r="A7" s="179"/>
      <c r="B7" s="13" t="s">
        <v>1088</v>
      </c>
      <c r="C7" s="23">
        <v>304</v>
      </c>
    </row>
    <row r="8" spans="1:3" x14ac:dyDescent="0.3">
      <c r="A8" s="179"/>
      <c r="B8" s="13" t="s">
        <v>1089</v>
      </c>
      <c r="C8" s="23">
        <v>34</v>
      </c>
    </row>
    <row r="9" spans="1:3" x14ac:dyDescent="0.3">
      <c r="A9" s="179"/>
      <c r="B9" s="13" t="s">
        <v>1031</v>
      </c>
      <c r="C9" s="23">
        <v>2</v>
      </c>
    </row>
    <row r="10" spans="1:3" x14ac:dyDescent="0.3">
      <c r="A10" s="179"/>
      <c r="B10" s="13" t="s">
        <v>1032</v>
      </c>
      <c r="C10" s="23">
        <v>1</v>
      </c>
    </row>
    <row r="11" spans="1:3" x14ac:dyDescent="0.3">
      <c r="A11" s="179"/>
      <c r="B11" s="13" t="s">
        <v>1090</v>
      </c>
      <c r="C11" s="23">
        <v>1</v>
      </c>
    </row>
    <row r="12" spans="1:3" x14ac:dyDescent="0.3">
      <c r="A12" s="180"/>
      <c r="B12" s="13" t="s">
        <v>1091</v>
      </c>
      <c r="C12" s="22"/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5" t="s">
        <v>15</v>
      </c>
      <c r="C15" s="11" t="s">
        <v>3</v>
      </c>
    </row>
    <row r="16" spans="1:3" x14ac:dyDescent="0.3">
      <c r="A16" s="21" t="s">
        <v>1093</v>
      </c>
      <c r="B16" s="17"/>
      <c r="C16" s="23">
        <v>183</v>
      </c>
    </row>
    <row r="17" spans="1:3" x14ac:dyDescent="0.3">
      <c r="A17" s="21" t="s">
        <v>1094</v>
      </c>
      <c r="B17" s="17"/>
      <c r="C17" s="23">
        <v>21</v>
      </c>
    </row>
    <row r="18" spans="1:3" x14ac:dyDescent="0.3">
      <c r="A18" s="21" t="s">
        <v>1095</v>
      </c>
      <c r="B18" s="17"/>
      <c r="C18" s="23">
        <v>49</v>
      </c>
    </row>
    <row r="19" spans="1:3" x14ac:dyDescent="0.3">
      <c r="A19" s="21" t="s">
        <v>1096</v>
      </c>
      <c r="B19" s="17"/>
      <c r="C19" s="23">
        <v>26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5" t="s">
        <v>15</v>
      </c>
      <c r="C22" s="11" t="s">
        <v>3</v>
      </c>
    </row>
    <row r="23" spans="1:3" x14ac:dyDescent="0.3">
      <c r="A23" s="21" t="s">
        <v>1098</v>
      </c>
      <c r="B23" s="17"/>
      <c r="C23" s="23">
        <v>2</v>
      </c>
    </row>
    <row r="24" spans="1:3" x14ac:dyDescent="0.3">
      <c r="A24" s="21" t="s">
        <v>1099</v>
      </c>
      <c r="B24" s="17"/>
      <c r="C24" s="23">
        <v>5</v>
      </c>
    </row>
    <row r="25" spans="1:3" x14ac:dyDescent="0.3">
      <c r="A25" s="21" t="s">
        <v>1100</v>
      </c>
      <c r="B25" s="17"/>
      <c r="C25" s="22"/>
    </row>
    <row r="26" spans="1:3" x14ac:dyDescent="0.3">
      <c r="A26" s="21" t="s">
        <v>1101</v>
      </c>
      <c r="B26" s="17"/>
      <c r="C26" s="22"/>
    </row>
    <row r="27" spans="1:3" x14ac:dyDescent="0.3">
      <c r="A27" s="21" t="s">
        <v>1102</v>
      </c>
      <c r="B27" s="17"/>
      <c r="C27" s="22"/>
    </row>
    <row r="28" spans="1:3" x14ac:dyDescent="0.3">
      <c r="A28" s="21" t="s">
        <v>1103</v>
      </c>
      <c r="B28" s="17"/>
      <c r="C28" s="23">
        <v>67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5" t="s">
        <v>15</v>
      </c>
      <c r="C31" s="11" t="s">
        <v>3</v>
      </c>
    </row>
    <row r="32" spans="1:3" x14ac:dyDescent="0.3">
      <c r="A32" s="21" t="s">
        <v>1105</v>
      </c>
      <c r="B32" s="17"/>
      <c r="C32" s="22"/>
    </row>
    <row r="33" spans="1:3" x14ac:dyDescent="0.3">
      <c r="A33" s="21" t="s">
        <v>1106</v>
      </c>
      <c r="B33" s="17"/>
      <c r="C33" s="23">
        <v>1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5" t="s">
        <v>15</v>
      </c>
      <c r="C36" s="11" t="s">
        <v>3</v>
      </c>
    </row>
    <row r="37" spans="1:3" x14ac:dyDescent="0.3">
      <c r="A37" s="21" t="s">
        <v>1107</v>
      </c>
      <c r="B37" s="17"/>
      <c r="C37" s="23">
        <v>5</v>
      </c>
    </row>
    <row r="38" spans="1:3" x14ac:dyDescent="0.3">
      <c r="A38" s="21" t="s">
        <v>1108</v>
      </c>
      <c r="B38" s="17"/>
      <c r="C38" s="23">
        <v>11</v>
      </c>
    </row>
    <row r="39" spans="1:3" x14ac:dyDescent="0.3">
      <c r="A39" s="21" t="s">
        <v>1109</v>
      </c>
      <c r="B39" s="17"/>
      <c r="C39" s="23">
        <v>139</v>
      </c>
    </row>
    <row r="40" spans="1:3" x14ac:dyDescent="0.3">
      <c r="A40" s="21" t="s">
        <v>1110</v>
      </c>
      <c r="B40" s="17"/>
      <c r="C40" s="23">
        <v>33</v>
      </c>
    </row>
    <row r="41" spans="1:3" x14ac:dyDescent="0.3">
      <c r="A41" s="21" t="s">
        <v>1111</v>
      </c>
      <c r="B41" s="17"/>
      <c r="C41" s="23">
        <v>71</v>
      </c>
    </row>
    <row r="42" spans="1:3" x14ac:dyDescent="0.3">
      <c r="A42" s="21" t="s">
        <v>1112</v>
      </c>
      <c r="B42" s="17"/>
      <c r="C42" s="23">
        <v>33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5" t="s">
        <v>15</v>
      </c>
      <c r="C45" s="11" t="s">
        <v>3</v>
      </c>
    </row>
    <row r="46" spans="1:3" x14ac:dyDescent="0.3">
      <c r="A46" s="21" t="s">
        <v>1114</v>
      </c>
      <c r="B46" s="17"/>
      <c r="C46" s="23">
        <v>2</v>
      </c>
    </row>
    <row r="47" spans="1:3" x14ac:dyDescent="0.3">
      <c r="A47" s="21" t="s">
        <v>1115</v>
      </c>
      <c r="B47" s="17"/>
      <c r="C47" s="23">
        <v>12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5" t="s">
        <v>15</v>
      </c>
      <c r="C50" s="11" t="s">
        <v>3</v>
      </c>
    </row>
    <row r="51" spans="1:6" x14ac:dyDescent="0.3">
      <c r="A51" s="178" t="s">
        <v>1117</v>
      </c>
      <c r="B51" s="13" t="s">
        <v>1118</v>
      </c>
      <c r="C51" s="23">
        <v>40</v>
      </c>
    </row>
    <row r="52" spans="1:6" x14ac:dyDescent="0.3">
      <c r="A52" s="179"/>
      <c r="B52" s="13" t="s">
        <v>1119</v>
      </c>
      <c r="C52" s="23">
        <v>30</v>
      </c>
    </row>
    <row r="53" spans="1:6" x14ac:dyDescent="0.3">
      <c r="A53" s="179"/>
      <c r="B53" s="13" t="s">
        <v>1120</v>
      </c>
      <c r="C53" s="23">
        <v>11</v>
      </c>
    </row>
    <row r="54" spans="1:6" x14ac:dyDescent="0.3">
      <c r="A54" s="180"/>
      <c r="B54" s="13" t="s">
        <v>1121</v>
      </c>
      <c r="C54" s="23">
        <v>6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5" t="s">
        <v>15</v>
      </c>
      <c r="C57" s="11" t="s">
        <v>3</v>
      </c>
    </row>
    <row r="58" spans="1:6" x14ac:dyDescent="0.3">
      <c r="A58" s="21" t="s">
        <v>104</v>
      </c>
      <c r="B58" s="17"/>
      <c r="C58" s="22"/>
    </row>
    <row r="59" spans="1:6" x14ac:dyDescent="0.3">
      <c r="A59" s="21" t="s">
        <v>114</v>
      </c>
      <c r="B59" s="17"/>
      <c r="C59" s="22"/>
    </row>
    <row r="60" spans="1:6" x14ac:dyDescent="0.3">
      <c r="A60" s="21" t="s">
        <v>1060</v>
      </c>
      <c r="B60" s="17"/>
      <c r="C60" s="22"/>
    </row>
    <row r="61" spans="1:6" x14ac:dyDescent="0.3">
      <c r="A61" s="8" t="s">
        <v>1061</v>
      </c>
    </row>
    <row r="62" spans="1:6" ht="30.6" x14ac:dyDescent="0.3">
      <c r="A62" s="9" t="s">
        <v>14</v>
      </c>
      <c r="B62" s="45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8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3">
      <c r="A64" s="179"/>
      <c r="B64" s="13" t="s">
        <v>1064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3">
      <c r="A65" s="179"/>
      <c r="B65" s="13" t="s">
        <v>1065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3">
      <c r="A66" s="179"/>
      <c r="B66" s="13" t="s">
        <v>1066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3">
      <c r="A67" s="179"/>
      <c r="B67" s="13" t="s">
        <v>334</v>
      </c>
      <c r="C67" s="14">
        <v>1</v>
      </c>
      <c r="D67" s="14">
        <v>28</v>
      </c>
      <c r="E67" s="14">
        <v>1</v>
      </c>
      <c r="F67" s="23">
        <v>18</v>
      </c>
    </row>
    <row r="68" spans="1:6" x14ac:dyDescent="0.3">
      <c r="A68" s="179"/>
      <c r="B68" s="13" t="s">
        <v>1122</v>
      </c>
      <c r="C68" s="14">
        <v>173</v>
      </c>
      <c r="D68" s="14">
        <v>59</v>
      </c>
      <c r="E68" s="14">
        <v>9</v>
      </c>
      <c r="F68" s="23">
        <v>40</v>
      </c>
    </row>
    <row r="69" spans="1:6" x14ac:dyDescent="0.3">
      <c r="A69" s="179"/>
      <c r="B69" s="13" t="s">
        <v>1123</v>
      </c>
      <c r="C69" s="14">
        <v>21</v>
      </c>
      <c r="D69" s="14">
        <v>13</v>
      </c>
      <c r="E69" s="14">
        <v>0</v>
      </c>
      <c r="F69" s="23">
        <v>9</v>
      </c>
    </row>
    <row r="70" spans="1:6" x14ac:dyDescent="0.3">
      <c r="A70" s="179"/>
      <c r="B70" s="13" t="s">
        <v>1069</v>
      </c>
      <c r="C70" s="14">
        <v>13</v>
      </c>
      <c r="D70" s="14">
        <v>2</v>
      </c>
      <c r="E70" s="14">
        <v>0</v>
      </c>
      <c r="F70" s="23">
        <v>0</v>
      </c>
    </row>
    <row r="71" spans="1:6" x14ac:dyDescent="0.3">
      <c r="A71" s="179"/>
      <c r="B71" s="13" t="s">
        <v>1124</v>
      </c>
      <c r="C71" s="14">
        <v>0</v>
      </c>
      <c r="D71" s="14">
        <v>0</v>
      </c>
      <c r="E71" s="14">
        <v>0</v>
      </c>
      <c r="F71" s="23">
        <v>1</v>
      </c>
    </row>
    <row r="72" spans="1:6" x14ac:dyDescent="0.3">
      <c r="A72" s="179"/>
      <c r="B72" s="13" t="s">
        <v>1125</v>
      </c>
      <c r="C72" s="14">
        <v>86</v>
      </c>
      <c r="D72" s="14">
        <v>26</v>
      </c>
      <c r="E72" s="14">
        <v>7</v>
      </c>
      <c r="F72" s="23">
        <v>11</v>
      </c>
    </row>
    <row r="73" spans="1:6" x14ac:dyDescent="0.3">
      <c r="A73" s="179"/>
      <c r="B73" s="13" t="s">
        <v>1126</v>
      </c>
      <c r="C73" s="14">
        <v>21</v>
      </c>
      <c r="D73" s="14">
        <v>4</v>
      </c>
      <c r="E73" s="14">
        <v>1</v>
      </c>
      <c r="F73" s="23">
        <v>4</v>
      </c>
    </row>
    <row r="74" spans="1:6" x14ac:dyDescent="0.3">
      <c r="A74" s="179"/>
      <c r="B74" s="13" t="s">
        <v>1073</v>
      </c>
      <c r="C74" s="14">
        <v>3</v>
      </c>
      <c r="D74" s="14">
        <v>0</v>
      </c>
      <c r="E74" s="14">
        <v>0</v>
      </c>
      <c r="F74" s="23">
        <v>0</v>
      </c>
    </row>
    <row r="75" spans="1:6" x14ac:dyDescent="0.3">
      <c r="A75" s="179"/>
      <c r="B75" s="13" t="s">
        <v>405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3">
      <c r="A76" s="179"/>
      <c r="B76" s="13" t="s">
        <v>1074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3">
      <c r="A77" s="179"/>
      <c r="B77" s="13" t="s">
        <v>1075</v>
      </c>
      <c r="C77" s="14">
        <v>2</v>
      </c>
      <c r="D77" s="14">
        <v>0</v>
      </c>
      <c r="E77" s="14">
        <v>0</v>
      </c>
      <c r="F77" s="23">
        <v>0</v>
      </c>
    </row>
    <row r="78" spans="1:6" x14ac:dyDescent="0.3">
      <c r="A78" s="179"/>
      <c r="B78" s="13" t="s">
        <v>1076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3">
      <c r="A79" s="179"/>
      <c r="B79" s="13" t="s">
        <v>1077</v>
      </c>
      <c r="C79" s="14">
        <v>78</v>
      </c>
      <c r="D79" s="14">
        <v>32</v>
      </c>
      <c r="E79" s="14">
        <v>10</v>
      </c>
      <c r="F79" s="23">
        <v>7</v>
      </c>
    </row>
    <row r="80" spans="1:6" x14ac:dyDescent="0.3">
      <c r="A80" s="179"/>
      <c r="B80" s="13" t="s">
        <v>1078</v>
      </c>
      <c r="C80" s="14">
        <v>0</v>
      </c>
      <c r="D80" s="14">
        <v>1</v>
      </c>
      <c r="E80" s="14">
        <v>0</v>
      </c>
      <c r="F80" s="23">
        <v>0</v>
      </c>
    </row>
    <row r="81" spans="1:6" x14ac:dyDescent="0.3">
      <c r="A81" s="180"/>
      <c r="B81" s="13" t="s">
        <v>1079</v>
      </c>
      <c r="C81" s="14">
        <v>4</v>
      </c>
      <c r="D81" s="14">
        <v>0</v>
      </c>
      <c r="E81" s="14">
        <v>1</v>
      </c>
      <c r="F81" s="23">
        <v>0</v>
      </c>
    </row>
    <row r="82" spans="1:6" x14ac:dyDescent="0.3">
      <c r="A82" s="193" t="s">
        <v>1080</v>
      </c>
      <c r="B82" s="194"/>
      <c r="C82" s="30">
        <v>402</v>
      </c>
      <c r="D82" s="30">
        <v>165</v>
      </c>
      <c r="E82" s="30">
        <v>29</v>
      </c>
      <c r="F82" s="30">
        <v>90</v>
      </c>
    </row>
    <row r="83" spans="1:6" x14ac:dyDescent="0.3">
      <c r="A83" s="178" t="s">
        <v>1127</v>
      </c>
      <c r="B83" s="13" t="s">
        <v>1081</v>
      </c>
      <c r="C83" s="14">
        <v>1</v>
      </c>
      <c r="D83" s="14">
        <v>0</v>
      </c>
      <c r="E83" s="14">
        <v>0</v>
      </c>
      <c r="F83" s="23">
        <v>0</v>
      </c>
    </row>
    <row r="84" spans="1:6" x14ac:dyDescent="0.3">
      <c r="A84" s="179"/>
      <c r="B84" s="13" t="s">
        <v>1082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3">
      <c r="A85" s="180"/>
      <c r="B85" s="13" t="s">
        <v>111</v>
      </c>
      <c r="C85" s="14">
        <v>1</v>
      </c>
      <c r="D85" s="14">
        <v>0</v>
      </c>
      <c r="E85" s="14">
        <v>0</v>
      </c>
      <c r="F85" s="23">
        <v>0</v>
      </c>
    </row>
    <row r="86" spans="1:6" x14ac:dyDescent="0.3">
      <c r="A86" s="193" t="s">
        <v>1128</v>
      </c>
      <c r="B86" s="194"/>
      <c r="C86" s="30">
        <v>2</v>
      </c>
      <c r="D86" s="30">
        <v>0</v>
      </c>
      <c r="E86" s="30">
        <v>0</v>
      </c>
      <c r="F86" s="30">
        <v>0</v>
      </c>
    </row>
    <row r="87" spans="1:6" x14ac:dyDescent="0.3">
      <c r="A87" s="6"/>
    </row>
  </sheetData>
  <sheetProtection algorithmName="SHA-512" hashValue="ZHXNB6GHTpKlBAZ8X8xviclUzMcMbfRUwBbCbmoPM9vAXeA8lrFEwUGl8vctL9KKncE6BKv65GUOvGcoF1nrBQ==" saltValue="+BKO9cg/aPRQSI2j5KnIW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7"/>
      <c r="C5" s="23">
        <v>0</v>
      </c>
    </row>
    <row r="6" spans="1:3" x14ac:dyDescent="0.3">
      <c r="A6" s="12" t="s">
        <v>1132</v>
      </c>
      <c r="B6" s="17"/>
      <c r="C6" s="23">
        <v>72</v>
      </c>
    </row>
    <row r="7" spans="1:3" x14ac:dyDescent="0.3">
      <c r="A7" s="12" t="s">
        <v>1133</v>
      </c>
      <c r="B7" s="17"/>
      <c r="C7" s="23">
        <v>0</v>
      </c>
    </row>
    <row r="8" spans="1:3" x14ac:dyDescent="0.3">
      <c r="A8" s="12" t="s">
        <v>1134</v>
      </c>
      <c r="B8" s="17"/>
      <c r="C8" s="23">
        <v>0</v>
      </c>
    </row>
    <row r="9" spans="1:3" x14ac:dyDescent="0.3">
      <c r="A9" s="12" t="s">
        <v>1135</v>
      </c>
      <c r="B9" s="17"/>
      <c r="C9" s="23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7"/>
      <c r="C13" s="23">
        <v>1</v>
      </c>
    </row>
    <row r="14" spans="1:3" x14ac:dyDescent="0.3">
      <c r="A14" s="12" t="s">
        <v>1132</v>
      </c>
      <c r="B14" s="17"/>
      <c r="C14" s="23">
        <v>18</v>
      </c>
    </row>
    <row r="15" spans="1:3" x14ac:dyDescent="0.3">
      <c r="A15" s="12" t="s">
        <v>1137</v>
      </c>
      <c r="B15" s="17"/>
      <c r="C15" s="23">
        <v>0</v>
      </c>
    </row>
    <row r="16" spans="1:3" x14ac:dyDescent="0.3">
      <c r="A16" s="12" t="s">
        <v>1134</v>
      </c>
      <c r="B16" s="17"/>
      <c r="C16" s="23">
        <v>0</v>
      </c>
    </row>
    <row r="17" spans="1:3" x14ac:dyDescent="0.3">
      <c r="A17" s="12" t="s">
        <v>1135</v>
      </c>
      <c r="B17" s="17"/>
      <c r="C17" s="23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7"/>
      <c r="C21" s="23">
        <v>0</v>
      </c>
    </row>
    <row r="22" spans="1:3" x14ac:dyDescent="0.3">
      <c r="A22" s="12" t="s">
        <v>1139</v>
      </c>
      <c r="B22" s="17"/>
      <c r="C22" s="23">
        <v>0</v>
      </c>
    </row>
    <row r="23" spans="1:3" x14ac:dyDescent="0.3">
      <c r="A23" s="12" t="s">
        <v>1140</v>
      </c>
      <c r="B23" s="17"/>
      <c r="C23" s="23">
        <v>0</v>
      </c>
    </row>
    <row r="24" spans="1:3" x14ac:dyDescent="0.3">
      <c r="A24" s="12" t="s">
        <v>1141</v>
      </c>
      <c r="B24" s="17"/>
      <c r="C24" s="23">
        <v>0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7"/>
      <c r="C28" s="23">
        <v>0</v>
      </c>
    </row>
    <row r="29" spans="1:3" x14ac:dyDescent="0.3">
      <c r="A29" s="12" t="s">
        <v>1144</v>
      </c>
      <c r="B29" s="17"/>
      <c r="C29" s="23">
        <v>1</v>
      </c>
    </row>
    <row r="30" spans="1:3" x14ac:dyDescent="0.3">
      <c r="A30" s="12" t="s">
        <v>1145</v>
      </c>
      <c r="B30" s="17"/>
      <c r="C30" s="23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7"/>
      <c r="C34" s="23">
        <v>0</v>
      </c>
    </row>
    <row r="35" spans="1:3" x14ac:dyDescent="0.3">
      <c r="A35" s="12" t="s">
        <v>1148</v>
      </c>
      <c r="B35" s="17"/>
      <c r="C35" s="23">
        <v>1</v>
      </c>
    </row>
    <row r="36" spans="1:3" x14ac:dyDescent="0.3">
      <c r="A36" s="12" t="s">
        <v>1149</v>
      </c>
      <c r="B36" s="17"/>
      <c r="C36" s="23">
        <v>1</v>
      </c>
    </row>
    <row r="37" spans="1:3" x14ac:dyDescent="0.3">
      <c r="A37" s="6"/>
    </row>
  </sheetData>
  <sheetProtection algorithmName="SHA-512" hashValue="jGT/1QRTlJoIfNN1iJZM0VuJS4Go2kA7/yWSC/zlfFjohlaEFWFpZLPI7IEQa5ugYNXyz+gcIwz5d66e9ECL0w==" saltValue="1x3rGbtMdbDH/0HFINceg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7"/>
      <c r="C5" s="23">
        <v>5</v>
      </c>
    </row>
    <row r="6" spans="1:3" x14ac:dyDescent="0.3">
      <c r="A6" s="12" t="s">
        <v>1153</v>
      </c>
      <c r="B6" s="17"/>
      <c r="C6" s="22"/>
    </row>
    <row r="7" spans="1:3" x14ac:dyDescent="0.3">
      <c r="A7" s="12" t="s">
        <v>1154</v>
      </c>
      <c r="B7" s="17"/>
      <c r="C7" s="22"/>
    </row>
    <row r="8" spans="1:3" x14ac:dyDescent="0.3">
      <c r="A8" s="12" t="s">
        <v>1155</v>
      </c>
      <c r="B8" s="17"/>
      <c r="C8" s="23">
        <v>4</v>
      </c>
    </row>
    <row r="9" spans="1:3" x14ac:dyDescent="0.3">
      <c r="A9" s="12" t="s">
        <v>1156</v>
      </c>
      <c r="B9" s="17"/>
      <c r="C9" s="23">
        <v>12</v>
      </c>
    </row>
    <row r="10" spans="1:3" x14ac:dyDescent="0.3">
      <c r="A10" s="12" t="s">
        <v>1157</v>
      </c>
      <c r="B10" s="17"/>
      <c r="C10" s="23">
        <v>1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7"/>
      <c r="C14" s="22"/>
    </row>
    <row r="15" spans="1:3" x14ac:dyDescent="0.3">
      <c r="A15" s="12" t="s">
        <v>1160</v>
      </c>
      <c r="B15" s="17"/>
      <c r="C15" s="22"/>
    </row>
    <row r="16" spans="1:3" x14ac:dyDescent="0.3">
      <c r="A16" s="12" t="s">
        <v>1161</v>
      </c>
      <c r="B16" s="17"/>
      <c r="C16" s="22"/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7"/>
      <c r="C20" s="22"/>
    </row>
    <row r="21" spans="1:3" x14ac:dyDescent="0.3">
      <c r="A21" s="12" t="s">
        <v>1164</v>
      </c>
      <c r="B21" s="17"/>
      <c r="C21" s="22"/>
    </row>
    <row r="22" spans="1:3" x14ac:dyDescent="0.3">
      <c r="A22" s="12" t="s">
        <v>1165</v>
      </c>
      <c r="B22" s="17"/>
      <c r="C22" s="22"/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7"/>
      <c r="C26" s="22"/>
    </row>
    <row r="27" spans="1:3" x14ac:dyDescent="0.3">
      <c r="A27" s="12" t="s">
        <v>1168</v>
      </c>
      <c r="B27" s="17"/>
      <c r="C27" s="22"/>
    </row>
    <row r="28" spans="1:3" x14ac:dyDescent="0.3">
      <c r="A28" s="12" t="s">
        <v>1169</v>
      </c>
      <c r="B28" s="17"/>
      <c r="C28" s="22"/>
    </row>
    <row r="29" spans="1:3" x14ac:dyDescent="0.3">
      <c r="A29" s="12" t="s">
        <v>1170</v>
      </c>
      <c r="B29" s="17"/>
      <c r="C29" s="22"/>
    </row>
    <row r="30" spans="1:3" x14ac:dyDescent="0.3">
      <c r="A30" s="12" t="s">
        <v>1171</v>
      </c>
      <c r="B30" s="17"/>
      <c r="C30" s="22"/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7"/>
      <c r="C34" s="22"/>
    </row>
    <row r="35" spans="1:3" x14ac:dyDescent="0.3">
      <c r="A35" s="12" t="s">
        <v>1174</v>
      </c>
      <c r="B35" s="17"/>
      <c r="C35" s="22"/>
    </row>
    <row r="36" spans="1:3" x14ac:dyDescent="0.3">
      <c r="A36" s="12" t="s">
        <v>1175</v>
      </c>
      <c r="B36" s="17"/>
      <c r="C36" s="22"/>
    </row>
    <row r="37" spans="1:3" x14ac:dyDescent="0.3">
      <c r="A37" s="12" t="s">
        <v>1093</v>
      </c>
      <c r="B37" s="17"/>
      <c r="C37" s="22"/>
    </row>
    <row r="38" spans="1:3" x14ac:dyDescent="0.3">
      <c r="A38" s="12" t="s">
        <v>1176</v>
      </c>
      <c r="B38" s="17"/>
      <c r="C38" s="23">
        <v>2</v>
      </c>
    </row>
    <row r="39" spans="1:3" x14ac:dyDescent="0.3">
      <c r="A39" s="12" t="s">
        <v>1177</v>
      </c>
      <c r="B39" s="17"/>
      <c r="C39" s="22"/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7"/>
      <c r="C43" s="22"/>
    </row>
    <row r="44" spans="1:3" x14ac:dyDescent="0.3">
      <c r="A44" s="12" t="s">
        <v>1174</v>
      </c>
      <c r="B44" s="17"/>
      <c r="C44" s="22"/>
    </row>
    <row r="45" spans="1:3" x14ac:dyDescent="0.3">
      <c r="A45" s="12" t="s">
        <v>1175</v>
      </c>
      <c r="B45" s="17"/>
      <c r="C45" s="22"/>
    </row>
    <row r="46" spans="1:3" x14ac:dyDescent="0.3">
      <c r="A46" s="12" t="s">
        <v>1093</v>
      </c>
      <c r="B46" s="17"/>
      <c r="C46" s="22"/>
    </row>
    <row r="47" spans="1:3" x14ac:dyDescent="0.3">
      <c r="A47" s="12" t="s">
        <v>1176</v>
      </c>
      <c r="B47" s="17"/>
      <c r="C47" s="22"/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7"/>
      <c r="C51" s="22"/>
    </row>
    <row r="52" spans="1:3" x14ac:dyDescent="0.3">
      <c r="A52" s="12" t="s">
        <v>1174</v>
      </c>
      <c r="B52" s="17"/>
      <c r="C52" s="22"/>
    </row>
    <row r="53" spans="1:3" x14ac:dyDescent="0.3">
      <c r="A53" s="12" t="s">
        <v>1175</v>
      </c>
      <c r="B53" s="17"/>
      <c r="C53" s="22"/>
    </row>
    <row r="54" spans="1:3" x14ac:dyDescent="0.3">
      <c r="A54" s="12" t="s">
        <v>1093</v>
      </c>
      <c r="B54" s="17"/>
      <c r="C54" s="22"/>
    </row>
    <row r="55" spans="1:3" x14ac:dyDescent="0.3">
      <c r="A55" s="12" t="s">
        <v>1176</v>
      </c>
      <c r="B55" s="17"/>
      <c r="C55" s="22"/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7"/>
      <c r="C59" s="22"/>
    </row>
    <row r="60" spans="1:3" x14ac:dyDescent="0.3">
      <c r="A60" s="12" t="s">
        <v>1174</v>
      </c>
      <c r="B60" s="17"/>
      <c r="C60" s="22"/>
    </row>
    <row r="61" spans="1:3" x14ac:dyDescent="0.3">
      <c r="A61" s="12" t="s">
        <v>1175</v>
      </c>
      <c r="B61" s="17"/>
      <c r="C61" s="22"/>
    </row>
    <row r="62" spans="1:3" x14ac:dyDescent="0.3">
      <c r="A62" s="12" t="s">
        <v>1093</v>
      </c>
      <c r="B62" s="17"/>
      <c r="C62" s="22"/>
    </row>
    <row r="63" spans="1:3" x14ac:dyDescent="0.3">
      <c r="A63" s="12" t="s">
        <v>1176</v>
      </c>
      <c r="B63" s="17"/>
      <c r="C63" s="22"/>
    </row>
    <row r="64" spans="1:3" x14ac:dyDescent="0.3">
      <c r="A64" s="6"/>
    </row>
  </sheetData>
  <sheetProtection algorithmName="SHA-512" hashValue="QGycMGz4kVi4Zr6dLkYoKhS8WvDU1ODlDHVRprd8k0n8KIhQ5uYLZ0V1KWRznUoAqCevid5QQsv6fLHvCh+OgQ==" saltValue="e7RfU0MuN2EzxljuQq/6D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5" t="s">
        <v>645</v>
      </c>
      <c r="B4" s="196"/>
      <c r="C4" s="30">
        <v>135</v>
      </c>
      <c r="D4" s="30">
        <v>134</v>
      </c>
      <c r="E4" s="31">
        <v>0</v>
      </c>
      <c r="F4" s="30">
        <v>244</v>
      </c>
      <c r="G4" s="30">
        <v>205</v>
      </c>
      <c r="H4" s="30">
        <v>42</v>
      </c>
      <c r="I4" s="30">
        <v>36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245</v>
      </c>
    </row>
    <row r="5" spans="1:16" ht="40.799999999999997" x14ac:dyDescent="0.3">
      <c r="A5" s="46" t="s">
        <v>646</v>
      </c>
      <c r="B5" s="46" t="s">
        <v>647</v>
      </c>
      <c r="C5" s="14">
        <v>1</v>
      </c>
      <c r="D5" s="14">
        <v>2</v>
      </c>
      <c r="E5" s="29">
        <v>-1</v>
      </c>
      <c r="F5" s="14">
        <v>2</v>
      </c>
      <c r="G5" s="14">
        <v>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</v>
      </c>
    </row>
    <row r="6" spans="1:16" ht="30.6" x14ac:dyDescent="0.3">
      <c r="A6" s="46" t="s">
        <v>648</v>
      </c>
      <c r="B6" s="46" t="s">
        <v>649</v>
      </c>
      <c r="C6" s="14">
        <v>52</v>
      </c>
      <c r="D6" s="14">
        <v>78</v>
      </c>
      <c r="E6" s="29">
        <v>-1</v>
      </c>
      <c r="F6" s="14">
        <v>112</v>
      </c>
      <c r="G6" s="14">
        <v>91</v>
      </c>
      <c r="H6" s="14">
        <v>23</v>
      </c>
      <c r="I6" s="14">
        <v>19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114</v>
      </c>
    </row>
    <row r="7" spans="1:16" ht="20.399999999999999" x14ac:dyDescent="0.3">
      <c r="A7" s="46" t="s">
        <v>650</v>
      </c>
      <c r="B7" s="46" t="s">
        <v>651</v>
      </c>
      <c r="C7" s="14">
        <v>28</v>
      </c>
      <c r="D7" s="14">
        <v>10</v>
      </c>
      <c r="E7" s="29">
        <v>1</v>
      </c>
      <c r="F7" s="14">
        <v>2</v>
      </c>
      <c r="G7" s="14">
        <v>2</v>
      </c>
      <c r="H7" s="14">
        <v>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3</v>
      </c>
    </row>
    <row r="8" spans="1:16" ht="30.6" x14ac:dyDescent="0.3">
      <c r="A8" s="46" t="s">
        <v>652</v>
      </c>
      <c r="B8" s="46" t="s">
        <v>653</v>
      </c>
      <c r="C8" s="14">
        <v>0</v>
      </c>
      <c r="D8" s="14">
        <v>0</v>
      </c>
      <c r="E8" s="29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0.799999999999997" x14ac:dyDescent="0.3">
      <c r="A9" s="46" t="s">
        <v>654</v>
      </c>
      <c r="B9" s="46" t="s">
        <v>655</v>
      </c>
      <c r="C9" s="14">
        <v>3</v>
      </c>
      <c r="D9" s="14">
        <v>1</v>
      </c>
      <c r="E9" s="29">
        <v>2</v>
      </c>
      <c r="F9" s="14">
        <v>2</v>
      </c>
      <c r="G9" s="14">
        <v>3</v>
      </c>
      <c r="H9" s="14">
        <v>1</v>
      </c>
      <c r="I9" s="14">
        <v>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6</v>
      </c>
    </row>
    <row r="10" spans="1:16" ht="20.399999999999999" x14ac:dyDescent="0.3">
      <c r="A10" s="46" t="s">
        <v>656</v>
      </c>
      <c r="B10" s="46" t="s">
        <v>657</v>
      </c>
      <c r="C10" s="14">
        <v>48</v>
      </c>
      <c r="D10" s="14">
        <v>40</v>
      </c>
      <c r="E10" s="29">
        <v>0</v>
      </c>
      <c r="F10" s="14">
        <v>124</v>
      </c>
      <c r="G10" s="14">
        <v>107</v>
      </c>
      <c r="H10" s="14">
        <v>17</v>
      </c>
      <c r="I10" s="14">
        <v>16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121</v>
      </c>
    </row>
    <row r="11" spans="1:16" ht="30.6" x14ac:dyDescent="0.3">
      <c r="A11" s="46" t="s">
        <v>658</v>
      </c>
      <c r="B11" s="46" t="s">
        <v>659</v>
      </c>
      <c r="C11" s="14">
        <v>3</v>
      </c>
      <c r="D11" s="14">
        <v>3</v>
      </c>
      <c r="E11" s="29">
        <v>0</v>
      </c>
      <c r="F11" s="14">
        <v>2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6"/>
    </row>
  </sheetData>
  <sheetProtection algorithmName="SHA-512" hashValue="cfyzKqz+0FqYfWW2qq3N6nYsE8yfUB0znlsK95ejW+6h0oA/uhZNpcR6HwEfBV1W03mU9GrNpFZmJwZfdczMzA==" saltValue="LFJV6WRDGCXvQQUrhbGuz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37DED-C730-4C75-A533-C6F5AEE6FD69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96473a00-8e64-496a-bc71-826a530469eb"/>
    <ds:schemaRef ds:uri="http://schemas.microsoft.com/office/2006/documentManagement/types"/>
    <ds:schemaRef ds:uri="http://purl.org/dc/dcmitype/"/>
    <ds:schemaRef ds:uri="http://schemas.microsoft.com/office/infopath/2007/PartnerControls"/>
    <ds:schemaRef ds:uri="ec9fe809-b99d-4e41-a094-de16cee6343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986D8E-A827-4097-A3CC-23D5127C77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5D9B4C-E4EB-4A5B-9BD6-D3302105F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2024-05-20T10:32:20Z</dcterms:created>
  <dcterms:modified xsi:type="dcterms:W3CDTF">2024-06-12T11:23:39Z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