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8.xml" ContentType="application/vnd.openxmlformats-officedocument.drawing+xml"/>
  <Override PartName="/xl/charts/chart38.xml" ContentType="application/vnd.openxmlformats-officedocument.drawingml.chart+xml"/>
  <Override PartName="/xl/drawings/drawing19.xml" ContentType="application/vnd.openxmlformats-officedocument.drawingml.chartshapes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1.xml" ContentType="application/vnd.openxmlformats-officedocument.drawing+xml"/>
  <Override PartName="/xl/charts/chart43.xml" ContentType="application/vnd.openxmlformats-officedocument.drawingml.chart+xml"/>
  <Override PartName="/xl/drawings/drawing22.xml" ContentType="application/vnd.openxmlformats-officedocument.drawingml.chartshapes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2" documentId="13_ncr:1_{FA750FCF-3DF7-4F31-A2C0-73A812341F6E}" xr6:coauthVersionLast="47" xr6:coauthVersionMax="47" xr10:uidLastSave="{1FDE2D40-C608-4D11-ADE1-50907E9ED9A9}"/>
  <workbookProtection workbookAlgorithmName="SHA-512" workbookHashValue="VxjtVV4WEu0epvahcOmYuum9Mkv2R6pJJDSyFooZBemgTIjdDVhPc/k2v+NZIcqT8QHIBMI3WqkiqMFsN+pcmA==" workbookSaltValue="ei6N9G1s6INbRLGWA/u+T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E43" i="18" s="1"/>
  <c r="D29" i="18"/>
  <c r="L28" i="18"/>
  <c r="K28" i="18"/>
  <c r="J28" i="18"/>
  <c r="I28" i="18"/>
  <c r="H28" i="18"/>
  <c r="G28" i="18"/>
  <c r="F28" i="18"/>
  <c r="E28" i="18"/>
  <c r="D28" i="18"/>
  <c r="D43" i="18" s="1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K43" i="18"/>
  <c r="J43" i="18"/>
  <c r="I43" i="18"/>
  <c r="H43" i="18"/>
  <c r="G43" i="18"/>
  <c r="F43" i="18" l="1"/>
  <c r="L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C0FC104-7E36-4851-B691-FEFCD0351C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5771561-8E20-4725-A6ED-417A8C43E3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ABBB798-4BFC-4FFD-835B-636AFA5AE9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52ADA72-4990-4CE9-BB7D-D1F52D5731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77E1A59-15F8-4AA0-97C5-1D9CF27577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175736F-5CE6-491C-8D44-39C4A3AC4A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C380A18-A93E-4C3E-B82D-591BFAA62C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C56747D-F2E6-4F95-9288-489BCCDAEC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D98796D-640D-4E53-8ED6-FC3A20415B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F3A58BC-05E3-4ADD-AC1B-F6A5893513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C7F3D17-F3DF-4AB5-BB3A-EA81CF9512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80432D0-0EA7-4177-90C2-0358334146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374CAD0-0B3A-440F-84D7-B7F1DB6272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3495564-34AE-47B8-817F-93F130921F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ECE413C-582F-4D11-9518-C1C42093C5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C10EE1F-6444-4906-86D2-D3F2DDB636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179C7DF-87FA-4099-B4ED-93BFC44548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DFEF9C1-8E45-446A-9F67-29CEA85C01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4574F90-299A-45A3-BD28-5598F1F8CC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29A0A65-9A8A-466D-978E-08E69FE903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E6B7CFA-8655-41B1-8534-70646C748F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822F557-D5BA-403F-B5C9-88A6D44FFC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D8E8418-CE09-4FDC-8EA4-6F844C1EB4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7B5BDDC-2915-42A7-B101-16CE0035B8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71FFFC0-6CA1-4ACA-B713-25EE342C1D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7D45ECA-660C-4734-968C-FE883B7A5C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5F8AC3C-ADD8-4295-A8FB-2CEDC68A5C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6B5BF12-23B1-49D7-962F-88697E1FAC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DD2F4D1-CA1F-4A5C-B552-387E1017ED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212844F-F5FE-4991-8349-12D2D278A9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5F04AF0-9169-4878-9FFE-844D0FE220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9EAFC50-8A0E-4E85-93F8-FB7935DE85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<sst xmlns="http://schemas.openxmlformats.org/spreadsheetml/2006/main" count="2534" uniqueCount="1527">
  <si>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</si>
  <si>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</si>
  <si>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</si>
  <si>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</si>
  <si>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</si>
  <si>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</si>
  <si>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</si>
  <si>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Salamanca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</si>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</sst>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1D06F0A0-DB2A-402B-8D65-A006706593CE}"/>
    <cellStyle name="Normal" xfId="0" builtinId="0"/>
    <cellStyle name="Normal 2" xfId="1" xr:uid="{7BF98903-BA62-4E8A-BAA6-BBF0C3CDE8B4}"/>
    <cellStyle name="Normal 3" xfId="3" xr:uid="{21E1460E-066C-431E-BA63-63A7057BC9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B9-455C-ABA5-E6F118A31D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B9-455C-ABA5-E6F118A31D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2195</c:v>
                </c:pt>
                <c:pt idx="1">
                  <c:v>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9-455C-ABA5-E6F118A31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A9-4F0B-BB23-DD29459E17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A9-4F0B-BB23-DD29459E17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FA9-4F0B-BB23-DD29459E17A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14</c:v>
                </c:pt>
                <c:pt idx="1">
                  <c:v>243</c:v>
                </c:pt>
                <c:pt idx="2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9-4F0B-BB23-DD29459E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F7-4D66-986A-85B5756096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F7-4D66-986A-85B5756096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F7-4D66-986A-85B5756096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26</c:v>
                </c:pt>
                <c:pt idx="1">
                  <c:v>80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7-4D66-986A-85B575609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41-4C8D-ABE0-F99F7E4D62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41-4C8D-ABE0-F99F7E4D6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2438</c:v>
                </c:pt>
                <c:pt idx="1">
                  <c:v>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41-4C8D-ABE0-F99F7E4D6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1015</c:v>
              </c:pt>
              <c:pt idx="1">
                <c:v>983</c:v>
              </c:pt>
              <c:pt idx="2">
                <c:v>10</c:v>
              </c:pt>
              <c:pt idx="3">
                <c:v>1</c:v>
              </c:pt>
              <c:pt idx="4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2EF5-4D15-9DB4-0372D5B9F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406</c:v>
              </c:pt>
              <c:pt idx="1">
                <c:v>833</c:v>
              </c:pt>
              <c:pt idx="2">
                <c:v>35</c:v>
              </c:pt>
              <c:pt idx="3">
                <c:v>9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522-48E3-87C5-B6055491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12</c:v>
              </c:pt>
              <c:pt idx="2">
                <c:v>2</c:v>
              </c:pt>
              <c:pt idx="3">
                <c:v>3</c:v>
              </c:pt>
              <c:pt idx="4">
                <c:v>19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F59-4FFD-8151-1EB91BA7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24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3A7-46BF-A163-DDC1F6300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880</c:v>
              </c:pt>
              <c:pt idx="1">
                <c:v>20</c:v>
              </c:pt>
              <c:pt idx="2">
                <c:v>292</c:v>
              </c:pt>
              <c:pt idx="3">
                <c:v>20</c:v>
              </c:pt>
              <c:pt idx="4">
                <c:v>19</c:v>
              </c:pt>
              <c:pt idx="5">
                <c:v>3</c:v>
              </c:pt>
              <c:pt idx="6">
                <c:v>12</c:v>
              </c:pt>
              <c:pt idx="7">
                <c:v>410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985-48BB-BF03-7145E79C2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Curatela</c:v>
                </c:pt>
                <c:pt idx="4">
                  <c:v>Defensor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92</c:v>
              </c:pt>
              <c:pt idx="1">
                <c:v>100</c:v>
              </c:pt>
              <c:pt idx="2">
                <c:v>18</c:v>
              </c:pt>
              <c:pt idx="3">
                <c:v>143</c:v>
              </c:pt>
              <c:pt idx="4">
                <c:v>17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A41C-4594-926A-9C2CA2B6B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1988</c:v>
              </c:pt>
              <c:pt idx="1">
                <c:v>574</c:v>
              </c:pt>
              <c:pt idx="2">
                <c:v>602</c:v>
              </c:pt>
              <c:pt idx="3">
                <c:v>217</c:v>
              </c:pt>
              <c:pt idx="4">
                <c:v>144</c:v>
              </c:pt>
              <c:pt idx="5">
                <c:v>2807</c:v>
              </c:pt>
              <c:pt idx="6">
                <c:v>107</c:v>
              </c:pt>
              <c:pt idx="7">
                <c:v>284</c:v>
              </c:pt>
              <c:pt idx="8">
                <c:v>167</c:v>
              </c:pt>
              <c:pt idx="9">
                <c:v>310</c:v>
              </c:pt>
              <c:pt idx="10">
                <c:v>2810</c:v>
              </c:pt>
              <c:pt idx="11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6D32-47AA-8F1A-A751CBC84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CF-40E2-87FA-220087C721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CF-40E2-87FA-220087C721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CF-40E2-87FA-220087C721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</c:v>
                </c:pt>
                <c:pt idx="1">
                  <c:v>19</c:v>
                </c:pt>
                <c:pt idx="2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CF-40E2-87FA-220087C7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352</c:v>
              </c:pt>
              <c:pt idx="1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0E23-4D17-BA70-6F2A1440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23</c:v>
              </c:pt>
              <c:pt idx="2">
                <c:v>52</c:v>
              </c:pt>
              <c:pt idx="3">
                <c:v>322</c:v>
              </c:pt>
              <c:pt idx="4">
                <c:v>29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7C98-454E-827C-385E1F8F1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93</c:v>
              </c:pt>
              <c:pt idx="1">
                <c:v>145</c:v>
              </c:pt>
              <c:pt idx="2">
                <c:v>435</c:v>
              </c:pt>
              <c:pt idx="3">
                <c:v>56</c:v>
              </c:pt>
              <c:pt idx="4">
                <c:v>81</c:v>
              </c:pt>
              <c:pt idx="5">
                <c:v>68</c:v>
              </c:pt>
              <c:pt idx="6">
                <c:v>226</c:v>
              </c:pt>
            </c:numLit>
          </c:val>
          <c:extLst>
            <c:ext xmlns:c16="http://schemas.microsoft.com/office/drawing/2014/chart" uri="{C3380CC4-5D6E-409C-BE32-E72D297353CC}">
              <c16:uniqueId val="{00000000-B2F3-482A-BC6D-9040E8823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</c:v>
              </c:pt>
              <c:pt idx="1">
                <c:v>286</c:v>
              </c:pt>
              <c:pt idx="2">
                <c:v>51</c:v>
              </c:pt>
              <c:pt idx="3">
                <c:v>51</c:v>
              </c:pt>
              <c:pt idx="4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EFB5-4738-9037-EACDEF9C0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Falsedades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</c:v>
              </c:pt>
              <c:pt idx="2">
                <c:v>9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A5-4874-B592-9C53E34D8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DB-4073-836A-FFF7B51BE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ED6-4750-BC61-170D5D57A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BA4-4173-B20E-7D7A4EC0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S / 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8357-45EC-A86B-53BBA60E8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7</c:v>
              </c:pt>
              <c:pt idx="2">
                <c:v>1</c:v>
              </c:pt>
              <c:pt idx="3">
                <c:v>10</c:v>
              </c:pt>
              <c:pt idx="4">
                <c:v>33</c:v>
              </c:pt>
              <c:pt idx="5">
                <c:v>10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C04-4046-A3DC-D3124ED9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B3-4570-9124-1FF1DBF148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B3-4570-9124-1FF1DBF148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397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B3-4570-9124-1FF1DBF14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90</c:v>
              </c:pt>
              <c:pt idx="1">
                <c:v>70</c:v>
              </c:pt>
              <c:pt idx="2">
                <c:v>57</c:v>
              </c:pt>
              <c:pt idx="3">
                <c:v>245</c:v>
              </c:pt>
              <c:pt idx="4">
                <c:v>410</c:v>
              </c:pt>
              <c:pt idx="5">
                <c:v>95</c:v>
              </c:pt>
              <c:pt idx="6">
                <c:v>70</c:v>
              </c:pt>
              <c:pt idx="7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D2BA-44A8-8B1D-6EA195F84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60-41D3-8586-6F4B73F52D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60-41D3-8586-6F4B73F52D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F60-41D3-8586-6F4B73F52D8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F60-41D3-8586-6F4B73F52D8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60-41D3-8586-6F4B73F52D8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0-41D3-8586-6F4B73F52D8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0-41D3-8586-6F4B73F52D8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0-41D3-8586-6F4B73F52D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60-41D3-8586-6F4B73F52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F3-4641-92EF-3C8BF2451F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F3-4641-92EF-3C8BF2451F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F3-4641-92EF-3C8BF2451F5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9F3-4641-92EF-3C8BF2451F5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9F3-4641-92EF-3C8BF2451F5C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F3-4641-92EF-3C8BF2451F5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F3-4641-92EF-3C8BF2451F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F3-4641-92EF-3C8BF2451F5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F3-4641-92EF-3C8BF2451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</c:v>
                </c:pt>
                <c:pt idx="1">
                  <c:v>6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F3-4641-92EF-3C8BF2451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363</c:v>
              </c:pt>
              <c:pt idx="1">
                <c:v>49</c:v>
              </c:pt>
              <c:pt idx="2">
                <c:v>3</c:v>
              </c:pt>
              <c:pt idx="3">
                <c:v>139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0649-4712-881C-AF16DD109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152</c:v>
              </c:pt>
              <c:pt idx="1">
                <c:v>6</c:v>
              </c:pt>
              <c:pt idx="2">
                <c:v>4</c:v>
              </c:pt>
              <c:pt idx="3">
                <c:v>114</c:v>
              </c:pt>
              <c:pt idx="4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192B-400C-B924-74169E79F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23</c:v>
              </c:pt>
              <c:pt idx="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4B54-47C4-85C2-EE582647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184</c:v>
              </c:pt>
              <c:pt idx="1">
                <c:v>4</c:v>
              </c:pt>
              <c:pt idx="2">
                <c:v>1</c:v>
              </c:pt>
              <c:pt idx="3">
                <c:v>46</c:v>
              </c:pt>
              <c:pt idx="4">
                <c:v>59</c:v>
              </c:pt>
              <c:pt idx="5">
                <c:v>9</c:v>
              </c:pt>
              <c:pt idx="6">
                <c:v>4</c:v>
              </c:pt>
              <c:pt idx="7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2A9C-46CD-AD68-41B94B08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</c:v>
              </c:pt>
              <c:pt idx="2">
                <c:v>5</c:v>
              </c:pt>
              <c:pt idx="3">
                <c:v>4</c:v>
              </c:pt>
              <c:pt idx="4">
                <c:v>4</c:v>
              </c:pt>
              <c:pt idx="5">
                <c:v>9</c:v>
              </c:pt>
              <c:pt idx="6">
                <c:v>1</c:v>
              </c:pt>
              <c:pt idx="7">
                <c:v>6</c:v>
              </c:pt>
              <c:pt idx="8">
                <c:v>3</c:v>
              </c:pt>
              <c:pt idx="9">
                <c:v>2</c:v>
              </c:pt>
              <c:pt idx="10">
                <c:v>47</c:v>
              </c:pt>
              <c:pt idx="11">
                <c:v>7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635-4F1B-B6B4-A15BE03FD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98-4E1C-9647-7DF338A2BF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98-4E1C-9647-7DF338A2BF3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98-4E1C-9647-7DF338A2B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98-4E1C-9647-7DF338A2B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27-4F41-A6C0-458FCCE7DE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27-4F41-A6C0-458FCCE7DE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27-4F41-A6C0-458FCCE7DE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A27-4F41-A6C0-458FCCE7DE3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27-4F41-A6C0-458FCCE7DE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27-4F41-A6C0-458FCCE7DE3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27-4F41-A6C0-458FCCE7DE3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27-4F41-A6C0-458FCCE7DE3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45-475E-A0F0-4712A64005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45-475E-A0F0-4712A64005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404</c:v>
                </c:pt>
                <c:pt idx="1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5-475E-A0F0-4712A6400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60</c:v>
              </c:pt>
              <c:pt idx="1">
                <c:v>2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CF4-4985-8408-9C279B232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B6A-452A-BCCD-2CC5BCAB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</c:v>
              </c:pt>
              <c:pt idx="1">
                <c:v>5</c:v>
              </c:pt>
              <c:pt idx="2">
                <c:v>17</c:v>
              </c:pt>
              <c:pt idx="3">
                <c:v>7</c:v>
              </c:pt>
              <c:pt idx="4">
                <c:v>2</c:v>
              </c:pt>
              <c:pt idx="5">
                <c:v>5</c:v>
              </c:pt>
              <c:pt idx="6">
                <c:v>5</c:v>
              </c:pt>
              <c:pt idx="7">
                <c:v>1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530-4363-B603-C28440F9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06-46F9-B64C-22363DEBFE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06-46F9-B64C-22363DEBFE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237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06-46F9-B64C-22363DEB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36-4647-94EE-7762DCD2EB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36-4647-94EE-7762DCD2EB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36-4647-94EE-7762DCD2EB0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D36-4647-94EE-7762DCD2EB0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36-4647-94EE-7762DCD2EB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</c:v>
                </c:pt>
                <c:pt idx="1">
                  <c:v>135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36-4647-94EE-7762DCD2E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226</c:v>
              </c:pt>
              <c:pt idx="1">
                <c:v>231</c:v>
              </c:pt>
              <c:pt idx="2">
                <c:v>1</c:v>
              </c:pt>
              <c:pt idx="3">
                <c:v>18</c:v>
              </c:pt>
              <c:pt idx="4">
                <c:v>10</c:v>
              </c:pt>
              <c:pt idx="5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8F19-4C65-A9AB-DAA2900E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136</c:v>
              </c:pt>
              <c:pt idx="1">
                <c:v>86</c:v>
              </c:pt>
              <c:pt idx="2">
                <c:v>2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BC00-4664-ADA6-6FFD79E7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E159-4636-92B3-961048F6C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48-4E59-8E42-CB482F7FE3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48-4E59-8E42-CB482F7FE3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399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48-4E59-8E42-CB482F7FE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ACA0-442C-A426-933B38151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841-4FD3-AD85-7789D7F2C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FC1-4E9F-9E97-5C9D1063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140</c:v>
              </c:pt>
              <c:pt idx="2">
                <c:v>5</c:v>
              </c:pt>
              <c:pt idx="3">
                <c:v>17</c:v>
              </c:pt>
              <c:pt idx="4">
                <c:v>114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1DE-4232-93FE-108C6B9AB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184</c:v>
              </c:pt>
              <c:pt idx="2">
                <c:v>5</c:v>
              </c:pt>
              <c:pt idx="3">
                <c:v>15</c:v>
              </c:pt>
              <c:pt idx="4">
                <c:v>143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092-4CC9-8CEE-A0398C734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186</c:v>
              </c:pt>
              <c:pt idx="2">
                <c:v>4</c:v>
              </c:pt>
              <c:pt idx="3">
                <c:v>1</c:v>
              </c:pt>
              <c:pt idx="4">
                <c:v>7</c:v>
              </c:pt>
              <c:pt idx="5">
                <c:v>120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4B-44BA-AD04-DB08F3F4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B731-4F7D-8702-305A07FA3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21</c:v>
              </c:pt>
              <c:pt idx="2">
                <c:v>6</c:v>
              </c:pt>
              <c:pt idx="3">
                <c:v>4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9EF0-41D9-9B40-24B8EC499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BD8-426C-920B-26A9732C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217</c:v>
              </c:pt>
              <c:pt idx="1">
                <c:v>14</c:v>
              </c:pt>
              <c:pt idx="2">
                <c:v>23</c:v>
              </c:pt>
              <c:pt idx="3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0-B3C9-4651-830B-5A72493ED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5E-4EA8-BA24-3D68CF3CF1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5E-4EA8-BA24-3D68CF3CF1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5E-4EA8-BA24-3D68CF3CF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86BC-4322-8E14-D6D544D58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27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9DBC-44C7-A226-62D3C7ED4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B61E-40EA-99B2-BFACCE286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Medio ambiente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944-404B-8B03-02E5175F2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F4-4684-9E83-A4F73BB277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F4-4684-9E83-A4F73BB277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F4-4684-9E83-A4F73BB27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EF-4363-B0B0-A2BC0A8DB2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EF-4363-B0B0-A2BC0A8DB2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EF-4363-B0B0-A2BC0A8DB2F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EF-4363-B0B0-A2BC0A8DB2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EF-4363-B0B0-A2BC0A8DB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36-4B82-829D-FE91337DFD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36-4B82-829D-FE91337DFD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178</c:v>
                </c:pt>
                <c:pt idx="1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6-4B82-829D-FE91337D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4" Type="http://schemas.openxmlformats.org/officeDocument/2006/relationships/chart" Target="../charts/chart46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9A66D08-7EBD-420C-8D15-0BD160893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40708D5-A132-47D7-89E5-7F720467D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685EC47-FA8B-4EF1-9C80-E1C87A1AE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02A4DC6-20A2-41CE-87BA-16BE320F2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7D78B5E-0A57-4971-AF73-918398BF9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67A9139-2EBC-44AE-8DE9-73E4D122C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4B9728F-A971-4BB8-849B-C35068988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D5ACAD2-9E93-4080-B1B9-C112724DB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C3A2E8A-8DA9-4AAC-810F-B4A965681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F431560-A74D-4285-8F37-C3F73D152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D7260D5-3F1E-4D78-87AD-1935D1C91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E1CB08B-75E1-403C-B13D-2FDB0FAEB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9D7EF07-01AD-2B73-060D-8A727AD03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184150</xdr:colOff>
      <xdr:row>6</xdr:row>
      <xdr:rowOff>200025</xdr:rowOff>
    </xdr:from>
    <xdr:to>
      <xdr:col>21</xdr:col>
      <xdr:colOff>628650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272750A-3CC8-0845-D743-BAF5C0E8A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203200</xdr:colOff>
      <xdr:row>7</xdr:row>
      <xdr:rowOff>123825</xdr:rowOff>
    </xdr:from>
    <xdr:to>
      <xdr:col>53</xdr:col>
      <xdr:colOff>327025</xdr:colOff>
      <xdr:row>17</xdr:row>
      <xdr:rowOff>28575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0F66A3B-DC1F-C015-DAE7-D350DDAE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9A9FFCE-6A91-D5D0-CDCB-24EC32CCC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5151F56-E372-8C89-252C-137D8A856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8F5655D-E4B1-75C0-D0F9-042044FD5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608D52A-929F-D1C1-3F31-230A75698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A15B661-1164-10C8-4D7E-1E45D113C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CCC4B94-69E6-19F9-8435-6FE8A2A09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A7A95A3-4E06-3952-32F7-E16C2C3E7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08AD32B-E405-9BC2-408D-271A3290F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E312C3C-F345-5EFD-6854-A7E9D5CBA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55F4E2A-A22B-4A1D-3BA5-B5062CDA5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6843585-4DD3-5075-7337-E5B942879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C93851E2-B95F-8D2A-D679-2EE0DF6FF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9BFAEFC-B045-A012-DD16-4D18C17B6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C1EFF99-58C8-5304-F1D9-C2781DD64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8E8AB6B-01D6-A638-9492-A001C2871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25</xdr:row>
      <xdr:rowOff>24765</xdr:rowOff>
    </xdr:from>
    <xdr:to>
      <xdr:col>21</xdr:col>
      <xdr:colOff>954405</xdr:colOff>
      <xdr:row>41</xdr:row>
      <xdr:rowOff>17145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F95F39-0D28-47FE-ACF7-40F6727BF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66F860-9084-47E9-8FC8-A3C04EA6E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A5B84AF-A2FC-7FB1-7DF6-5B59C7CD8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9A9EFF6-DF2A-2F56-E8B0-D9B4579DC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3175</xdr:colOff>
      <xdr:row>8</xdr:row>
      <xdr:rowOff>177800</xdr:rowOff>
    </xdr:from>
    <xdr:to>
      <xdr:col>13</xdr:col>
      <xdr:colOff>1371600</xdr:colOff>
      <xdr:row>23</xdr:row>
      <xdr:rowOff>41275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2BB23C1-4FE2-881E-B9C2-E2FEA1F63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955B07F-900D-D75C-16BB-9C21D2D0C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1E3F1FD1-B998-A0A6-D62E-2231C57A4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AAE59DC-EFD7-4058-AC8D-88FAC4EF7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B9E3709-D9F8-47B8-94DA-3C1DAD963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900698D-72A8-3255-D99C-B0B8AD9CD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3D81C3A-BCCD-7601-47E6-A7246CDA8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9E9B28C-2AC1-6825-9143-16F4A6468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C7CA710-6089-429E-90E0-65A974C0A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305A19C-8DA8-46F8-92DC-17F124C7C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8070F3E-11BB-C0F4-0FE1-4FD3FF2DD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82111FC-E107-CDED-6D7F-13666264D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189022F-17CA-4067-B92B-4567D9D6E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E9B6485-0818-4821-BE43-58273DF9C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243383F-FD2E-7077-D496-9585260C6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3F42913-A059-EDB7-063A-7E5724B0D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2E7A6A93-B4AF-5F20-025A-103E28583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0634B639-5504-3A11-C14A-50BDA34FD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121C12B-EF26-3937-FFDF-37601A330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EF33555-1B76-D286-9C06-422930156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BEE0FF4-466B-FEE3-521C-BF0757997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6F42138-76A7-8C29-57E8-FC934CA67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3FA8DA9-4B78-3946-13D8-9C295C62E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AA6AB23D-5675-D077-69B1-63516EE69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C1C26EB-7668-347B-3BD8-292C38DA2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3CAE35C-F7E0-77CE-8E13-259B1247C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37FAD7C-7C3A-7164-78FB-D2A96FD26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F0ED1FF-77D2-FF1C-8691-892E3F6FF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2B5D4F8-FABB-0F20-03F4-6F31CD571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1" t="s">
        <v>1</v>
      </c>
      <c r="B3" s="171"/>
      <c r="C3" s="171"/>
      <c r="D3" s="171"/>
      <c r="E3" s="171"/>
      <c r="F3" s="171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wqbnTBhv8R4xS+ORX/VgysFM1TurS0b9yGD4c25njY1VMejHYr4WvpnEyUZEQzMG/VantDh9on06hsVSrmhlhQ==" saltValue="yySbeWjhbZRFp5mohAbuk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7"/>
      <c r="C5" s="14">
        <v>3</v>
      </c>
      <c r="D5" s="14">
        <v>0</v>
      </c>
      <c r="E5" s="23">
        <v>3</v>
      </c>
    </row>
    <row r="6" spans="1:5" x14ac:dyDescent="0.25">
      <c r="A6" s="21" t="s">
        <v>1185</v>
      </c>
      <c r="B6" s="17"/>
      <c r="C6" s="14">
        <v>6</v>
      </c>
      <c r="D6" s="14">
        <v>0</v>
      </c>
      <c r="E6" s="23">
        <v>6</v>
      </c>
    </row>
    <row r="7" spans="1:5" x14ac:dyDescent="0.25">
      <c r="A7" s="21" t="s">
        <v>1186</v>
      </c>
      <c r="B7" s="17"/>
      <c r="C7" s="16"/>
      <c r="D7" s="16"/>
      <c r="E7" s="22"/>
    </row>
    <row r="8" spans="1:5" x14ac:dyDescent="0.25">
      <c r="A8" s="21" t="s">
        <v>1187</v>
      </c>
      <c r="B8" s="17"/>
      <c r="C8" s="14">
        <v>0</v>
      </c>
      <c r="D8" s="14">
        <v>0</v>
      </c>
      <c r="E8" s="23">
        <v>0</v>
      </c>
    </row>
    <row r="9" spans="1:5" x14ac:dyDescent="0.25">
      <c r="A9" s="21" t="s">
        <v>615</v>
      </c>
      <c r="B9" s="17"/>
      <c r="C9" s="16"/>
      <c r="D9" s="16"/>
      <c r="E9" s="22"/>
    </row>
    <row r="10" spans="1:5" x14ac:dyDescent="0.25">
      <c r="A10" s="21" t="s">
        <v>1188</v>
      </c>
      <c r="B10" s="17"/>
      <c r="C10" s="16"/>
      <c r="D10" s="16"/>
      <c r="E10" s="22"/>
    </row>
    <row r="11" spans="1:5" x14ac:dyDescent="0.25">
      <c r="A11" s="195" t="s">
        <v>956</v>
      </c>
      <c r="B11" s="196"/>
      <c r="C11" s="30">
        <v>9</v>
      </c>
      <c r="D11" s="30">
        <v>0</v>
      </c>
      <c r="E11" s="30">
        <v>9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7"/>
      <c r="C14" s="22"/>
    </row>
    <row r="15" spans="1:5" x14ac:dyDescent="0.25">
      <c r="A15" s="21" t="s">
        <v>1191</v>
      </c>
      <c r="B15" s="17"/>
      <c r="C15" s="22"/>
    </row>
    <row r="16" spans="1:5" x14ac:dyDescent="0.25">
      <c r="A16" s="21" t="s">
        <v>1192</v>
      </c>
      <c r="B16" s="17"/>
      <c r="C16" s="22"/>
    </row>
    <row r="17" spans="1:3" x14ac:dyDescent="0.25">
      <c r="A17" s="195" t="s">
        <v>956</v>
      </c>
      <c r="B17" s="196"/>
      <c r="C17" s="46"/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7"/>
      <c r="C21" s="23">
        <v>3</v>
      </c>
    </row>
    <row r="22" spans="1:3" x14ac:dyDescent="0.25">
      <c r="A22" s="21" t="s">
        <v>1185</v>
      </c>
      <c r="B22" s="17"/>
      <c r="C22" s="23">
        <v>1</v>
      </c>
    </row>
    <row r="23" spans="1:3" x14ac:dyDescent="0.25">
      <c r="A23" s="21" t="s">
        <v>1186</v>
      </c>
      <c r="B23" s="17"/>
      <c r="C23" s="22"/>
    </row>
    <row r="24" spans="1:3" x14ac:dyDescent="0.25">
      <c r="A24" s="21" t="s">
        <v>1187</v>
      </c>
      <c r="B24" s="17"/>
      <c r="C24" s="23">
        <v>5</v>
      </c>
    </row>
    <row r="25" spans="1:3" x14ac:dyDescent="0.25">
      <c r="A25" s="21" t="s">
        <v>615</v>
      </c>
      <c r="B25" s="17"/>
      <c r="C25" s="23">
        <v>3</v>
      </c>
    </row>
    <row r="26" spans="1:3" x14ac:dyDescent="0.25">
      <c r="A26" s="21" t="s">
        <v>1188</v>
      </c>
      <c r="B26" s="17"/>
      <c r="C26" s="23">
        <v>11</v>
      </c>
    </row>
    <row r="27" spans="1:3" x14ac:dyDescent="0.25">
      <c r="A27" s="195" t="s">
        <v>956</v>
      </c>
      <c r="B27" s="196"/>
      <c r="C27" s="30">
        <v>23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7"/>
      <c r="C31" s="23">
        <v>1</v>
      </c>
    </row>
    <row r="32" spans="1:3" x14ac:dyDescent="0.25">
      <c r="A32" s="21" t="s">
        <v>1029</v>
      </c>
      <c r="B32" s="17"/>
      <c r="C32" s="22"/>
    </row>
    <row r="33" spans="1:3" x14ac:dyDescent="0.25">
      <c r="A33" s="21" t="s">
        <v>1194</v>
      </c>
      <c r="B33" s="17"/>
      <c r="C33" s="23">
        <v>27</v>
      </c>
    </row>
    <row r="34" spans="1:3" x14ac:dyDescent="0.25">
      <c r="A34" s="21" t="s">
        <v>1127</v>
      </c>
      <c r="B34" s="17"/>
      <c r="C34" s="23">
        <v>2</v>
      </c>
    </row>
    <row r="35" spans="1:3" x14ac:dyDescent="0.25">
      <c r="A35" s="21" t="s">
        <v>1195</v>
      </c>
      <c r="B35" s="17"/>
      <c r="C35" s="22"/>
    </row>
    <row r="36" spans="1:3" x14ac:dyDescent="0.25">
      <c r="A36" s="21" t="s">
        <v>1031</v>
      </c>
      <c r="B36" s="17"/>
      <c r="C36" s="22"/>
    </row>
    <row r="37" spans="1:3" x14ac:dyDescent="0.25">
      <c r="A37" s="21" t="s">
        <v>1032</v>
      </c>
      <c r="B37" s="17"/>
      <c r="C37" s="22"/>
    </row>
    <row r="38" spans="1:3" x14ac:dyDescent="0.25">
      <c r="A38" s="21" t="s">
        <v>1090</v>
      </c>
      <c r="B38" s="17"/>
      <c r="C38" s="22"/>
    </row>
    <row r="39" spans="1:3" x14ac:dyDescent="0.25">
      <c r="A39" s="21" t="s">
        <v>1091</v>
      </c>
      <c r="B39" s="17"/>
      <c r="C39" s="22"/>
    </row>
    <row r="40" spans="1:3" x14ac:dyDescent="0.25">
      <c r="A40" s="195" t="s">
        <v>956</v>
      </c>
      <c r="B40" s="196"/>
      <c r="C40" s="30">
        <v>30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7"/>
      <c r="C44" s="23">
        <v>1</v>
      </c>
    </row>
    <row r="45" spans="1:3" x14ac:dyDescent="0.25">
      <c r="A45" s="21" t="s">
        <v>1185</v>
      </c>
      <c r="B45" s="17"/>
      <c r="C45" s="22"/>
    </row>
    <row r="46" spans="1:3" x14ac:dyDescent="0.25">
      <c r="A46" s="21" t="s">
        <v>1186</v>
      </c>
      <c r="B46" s="17"/>
      <c r="C46" s="22"/>
    </row>
    <row r="47" spans="1:3" x14ac:dyDescent="0.25">
      <c r="A47" s="21" t="s">
        <v>1187</v>
      </c>
      <c r="B47" s="17"/>
      <c r="C47" s="23">
        <v>3</v>
      </c>
    </row>
    <row r="48" spans="1:3" x14ac:dyDescent="0.25">
      <c r="A48" s="21" t="s">
        <v>615</v>
      </c>
      <c r="B48" s="17"/>
      <c r="C48" s="22"/>
    </row>
    <row r="49" spans="1:3" x14ac:dyDescent="0.25">
      <c r="A49" s="21" t="s">
        <v>1188</v>
      </c>
      <c r="B49" s="17"/>
      <c r="C49" s="23">
        <v>3</v>
      </c>
    </row>
    <row r="50" spans="1:3" x14ac:dyDescent="0.25">
      <c r="A50" s="195" t="s">
        <v>956</v>
      </c>
      <c r="B50" s="196"/>
      <c r="C50" s="30">
        <v>7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8" t="s">
        <v>1184</v>
      </c>
      <c r="B53" s="13" t="s">
        <v>81</v>
      </c>
      <c r="C53" s="22"/>
    </row>
    <row r="54" spans="1:3" x14ac:dyDescent="0.25">
      <c r="A54" s="180"/>
      <c r="B54" s="13" t="s">
        <v>82</v>
      </c>
      <c r="C54" s="23">
        <v>1</v>
      </c>
    </row>
    <row r="55" spans="1:3" x14ac:dyDescent="0.25">
      <c r="A55" s="178" t="s">
        <v>1185</v>
      </c>
      <c r="B55" s="13" t="s">
        <v>81</v>
      </c>
      <c r="C55" s="22"/>
    </row>
    <row r="56" spans="1:3" x14ac:dyDescent="0.25">
      <c r="A56" s="180"/>
      <c r="B56" s="13" t="s">
        <v>82</v>
      </c>
      <c r="C56" s="22"/>
    </row>
    <row r="57" spans="1:3" x14ac:dyDescent="0.25">
      <c r="A57" s="178" t="s">
        <v>1186</v>
      </c>
      <c r="B57" s="13" t="s">
        <v>81</v>
      </c>
      <c r="C57" s="22"/>
    </row>
    <row r="58" spans="1:3" x14ac:dyDescent="0.25">
      <c r="A58" s="180"/>
      <c r="B58" s="13" t="s">
        <v>82</v>
      </c>
      <c r="C58" s="22"/>
    </row>
    <row r="59" spans="1:3" x14ac:dyDescent="0.25">
      <c r="A59" s="178" t="s">
        <v>1187</v>
      </c>
      <c r="B59" s="13" t="s">
        <v>81</v>
      </c>
      <c r="C59" s="23">
        <v>1</v>
      </c>
    </row>
    <row r="60" spans="1:3" x14ac:dyDescent="0.25">
      <c r="A60" s="180"/>
      <c r="B60" s="13" t="s">
        <v>82</v>
      </c>
      <c r="C60" s="22"/>
    </row>
    <row r="61" spans="1:3" x14ac:dyDescent="0.25">
      <c r="A61" s="178" t="s">
        <v>615</v>
      </c>
      <c r="B61" s="13" t="s">
        <v>81</v>
      </c>
      <c r="C61" s="22"/>
    </row>
    <row r="62" spans="1:3" x14ac:dyDescent="0.25">
      <c r="A62" s="180"/>
      <c r="B62" s="13" t="s">
        <v>82</v>
      </c>
      <c r="C62" s="22"/>
    </row>
    <row r="63" spans="1:3" x14ac:dyDescent="0.25">
      <c r="A63" s="178" t="s">
        <v>1188</v>
      </c>
      <c r="B63" s="13" t="s">
        <v>81</v>
      </c>
      <c r="C63" s="23">
        <v>4</v>
      </c>
    </row>
    <row r="64" spans="1:3" x14ac:dyDescent="0.25">
      <c r="A64" s="180"/>
      <c r="B64" s="13" t="s">
        <v>82</v>
      </c>
      <c r="C64" s="22"/>
    </row>
    <row r="65" spans="1:3" x14ac:dyDescent="0.25">
      <c r="A65" s="195" t="s">
        <v>956</v>
      </c>
      <c r="B65" s="196"/>
      <c r="C65" s="30">
        <v>6</v>
      </c>
    </row>
    <row r="66" spans="1:3" x14ac:dyDescent="0.25">
      <c r="A66" s="6"/>
    </row>
  </sheetData>
  <sheetProtection algorithmName="SHA-512" hashValue="VbV7XgK7nuWZ4Ucf08/vwDsv1gyxXeAhv9NpBjASSqN14IWKOO5Uk1027M52R8/PhzdkWCpPrJPPpQa6j85jSg==" saltValue="3RYUOQV5pj6tM4K74SkDO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7" t="s">
        <v>1202</v>
      </c>
      <c r="B5" s="36" t="s">
        <v>1203</v>
      </c>
      <c r="C5" s="16"/>
      <c r="D5" s="16"/>
      <c r="E5" s="16"/>
      <c r="F5" s="22"/>
    </row>
    <row r="6" spans="1:6" x14ac:dyDescent="0.25">
      <c r="A6" s="189"/>
      <c r="B6" s="36" t="s">
        <v>1204</v>
      </c>
      <c r="C6" s="16"/>
      <c r="D6" s="16"/>
      <c r="E6" s="16"/>
      <c r="F6" s="22"/>
    </row>
    <row r="7" spans="1:6" x14ac:dyDescent="0.25">
      <c r="A7" s="35" t="s">
        <v>1205</v>
      </c>
      <c r="B7" s="36" t="s">
        <v>1206</v>
      </c>
      <c r="C7" s="16"/>
      <c r="D7" s="16"/>
      <c r="E7" s="16"/>
      <c r="F7" s="22"/>
    </row>
    <row r="8" spans="1:6" ht="22.5" x14ac:dyDescent="0.25">
      <c r="A8" s="187" t="s">
        <v>1207</v>
      </c>
      <c r="B8" s="36" t="s">
        <v>1208</v>
      </c>
      <c r="C8" s="42">
        <v>0</v>
      </c>
      <c r="D8" s="42">
        <v>0</v>
      </c>
      <c r="E8" s="42">
        <v>2</v>
      </c>
      <c r="F8" s="37">
        <v>0</v>
      </c>
    </row>
    <row r="9" spans="1:6" x14ac:dyDescent="0.25">
      <c r="A9" s="188"/>
      <c r="B9" s="36" t="s">
        <v>1209</v>
      </c>
      <c r="C9" s="16"/>
      <c r="D9" s="16"/>
      <c r="E9" s="16"/>
      <c r="F9" s="22"/>
    </row>
    <row r="10" spans="1:6" ht="22.5" x14ac:dyDescent="0.25">
      <c r="A10" s="189"/>
      <c r="B10" s="36" t="s">
        <v>1210</v>
      </c>
      <c r="C10" s="42">
        <v>1</v>
      </c>
      <c r="D10" s="42">
        <v>0</v>
      </c>
      <c r="E10" s="42">
        <v>0</v>
      </c>
      <c r="F10" s="37">
        <v>0</v>
      </c>
    </row>
    <row r="11" spans="1:6" ht="22.5" x14ac:dyDescent="0.25">
      <c r="A11" s="187" t="s">
        <v>1211</v>
      </c>
      <c r="B11" s="36" t="s">
        <v>1212</v>
      </c>
      <c r="C11" s="16"/>
      <c r="D11" s="16"/>
      <c r="E11" s="16"/>
      <c r="F11" s="22"/>
    </row>
    <row r="12" spans="1:6" x14ac:dyDescent="0.25">
      <c r="A12" s="188"/>
      <c r="B12" s="36" t="s">
        <v>1213</v>
      </c>
      <c r="C12" s="16"/>
      <c r="D12" s="16"/>
      <c r="E12" s="16"/>
      <c r="F12" s="22"/>
    </row>
    <row r="13" spans="1:6" ht="22.5" x14ac:dyDescent="0.25">
      <c r="A13" s="189"/>
      <c r="B13" s="36" t="s">
        <v>1214</v>
      </c>
      <c r="C13" s="16"/>
      <c r="D13" s="16"/>
      <c r="E13" s="16"/>
      <c r="F13" s="22"/>
    </row>
    <row r="14" spans="1:6" ht="22.5" x14ac:dyDescent="0.25">
      <c r="A14" s="35" t="s">
        <v>1215</v>
      </c>
      <c r="B14" s="36" t="s">
        <v>1216</v>
      </c>
      <c r="C14" s="16"/>
      <c r="D14" s="16"/>
      <c r="E14" s="16"/>
      <c r="F14" s="22"/>
    </row>
    <row r="15" spans="1:6" x14ac:dyDescent="0.25">
      <c r="A15" s="187" t="s">
        <v>1217</v>
      </c>
      <c r="B15" s="36" t="s">
        <v>1218</v>
      </c>
      <c r="C15" s="42">
        <v>6</v>
      </c>
      <c r="D15" s="42">
        <v>24</v>
      </c>
      <c r="E15" s="42">
        <v>5</v>
      </c>
      <c r="F15" s="37">
        <v>0</v>
      </c>
    </row>
    <row r="16" spans="1:6" x14ac:dyDescent="0.25">
      <c r="A16" s="188"/>
      <c r="B16" s="36" t="s">
        <v>1219</v>
      </c>
      <c r="C16" s="16"/>
      <c r="D16" s="16"/>
      <c r="E16" s="16"/>
      <c r="F16" s="22"/>
    </row>
    <row r="17" spans="1:6" x14ac:dyDescent="0.25">
      <c r="A17" s="188"/>
      <c r="B17" s="36" t="s">
        <v>1220</v>
      </c>
      <c r="C17" s="16"/>
      <c r="D17" s="16"/>
      <c r="E17" s="16"/>
      <c r="F17" s="22"/>
    </row>
    <row r="18" spans="1:6" x14ac:dyDescent="0.25">
      <c r="A18" s="188"/>
      <c r="B18" s="36" t="s">
        <v>1221</v>
      </c>
      <c r="C18" s="16"/>
      <c r="D18" s="16"/>
      <c r="E18" s="16"/>
      <c r="F18" s="22"/>
    </row>
    <row r="19" spans="1:6" ht="22.5" x14ac:dyDescent="0.25">
      <c r="A19" s="189"/>
      <c r="B19" s="36" t="s">
        <v>1222</v>
      </c>
      <c r="C19" s="16"/>
      <c r="D19" s="16"/>
      <c r="E19" s="16"/>
      <c r="F19" s="22"/>
    </row>
    <row r="20" spans="1:6" x14ac:dyDescent="0.25">
      <c r="A20" s="35" t="s">
        <v>1223</v>
      </c>
      <c r="B20" s="36" t="s">
        <v>1224</v>
      </c>
      <c r="C20" s="16"/>
      <c r="D20" s="16"/>
      <c r="E20" s="16"/>
      <c r="F20" s="22"/>
    </row>
    <row r="21" spans="1:6" x14ac:dyDescent="0.25">
      <c r="A21" s="35" t="s">
        <v>1225</v>
      </c>
      <c r="B21" s="36" t="s">
        <v>1226</v>
      </c>
      <c r="C21" s="16"/>
      <c r="D21" s="16"/>
      <c r="E21" s="16"/>
      <c r="F21" s="22"/>
    </row>
    <row r="22" spans="1:6" x14ac:dyDescent="0.25">
      <c r="A22" s="185" t="s">
        <v>956</v>
      </c>
      <c r="B22" s="186"/>
      <c r="C22" s="43">
        <v>7</v>
      </c>
      <c r="D22" s="43">
        <v>24</v>
      </c>
      <c r="E22" s="43">
        <v>7</v>
      </c>
      <c r="F22" s="43">
        <v>0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7"/>
      <c r="C25" s="22"/>
    </row>
    <row r="26" spans="1:6" x14ac:dyDescent="0.25">
      <c r="A26" s="40" t="s">
        <v>114</v>
      </c>
      <c r="B26" s="17"/>
      <c r="C26" s="22"/>
    </row>
    <row r="27" spans="1:6" x14ac:dyDescent="0.25">
      <c r="A27" s="40" t="s">
        <v>1060</v>
      </c>
      <c r="B27" s="17"/>
      <c r="C27" s="22"/>
    </row>
    <row r="28" spans="1:6" x14ac:dyDescent="0.25">
      <c r="A28" s="185" t="s">
        <v>956</v>
      </c>
      <c r="B28" s="186"/>
      <c r="C28" s="46"/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7"/>
      <c r="C32" s="37">
        <v>2</v>
      </c>
    </row>
    <row r="33" spans="1:3" x14ac:dyDescent="0.25">
      <c r="A33" s="40" t="s">
        <v>1229</v>
      </c>
      <c r="B33" s="17"/>
      <c r="C33" s="37">
        <v>5</v>
      </c>
    </row>
    <row r="34" spans="1:3" x14ac:dyDescent="0.25">
      <c r="A34" s="40" t="s">
        <v>82</v>
      </c>
      <c r="B34" s="17"/>
      <c r="C34" s="37">
        <v>1</v>
      </c>
    </row>
    <row r="35" spans="1:3" x14ac:dyDescent="0.25">
      <c r="A35" s="185" t="s">
        <v>956</v>
      </c>
      <c r="B35" s="186"/>
      <c r="C35" s="43">
        <v>8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7"/>
      <c r="C39" s="37">
        <v>56</v>
      </c>
    </row>
    <row r="40" spans="1:3" x14ac:dyDescent="0.25">
      <c r="A40" s="40" t="s">
        <v>1232</v>
      </c>
      <c r="B40" s="17"/>
      <c r="C40" s="37">
        <v>8</v>
      </c>
    </row>
    <row r="41" spans="1:3" x14ac:dyDescent="0.25">
      <c r="A41" s="185" t="s">
        <v>956</v>
      </c>
      <c r="B41" s="186"/>
      <c r="C41" s="43">
        <v>64</v>
      </c>
    </row>
    <row r="42" spans="1:3" x14ac:dyDescent="0.25">
      <c r="A42" s="6"/>
    </row>
  </sheetData>
  <sheetProtection algorithmName="SHA-512" hashValue="nCcsxBw20bqIFLvzi+HnFWr1WcvPBh2OE1IPTh1XuKWBiMSjXijbtHtIjUlAGooBD90pL3XmTBxJENMink3Lgg==" saltValue="xSK/n37r7N0cAlpJBN+CD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7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2" t="s">
        <v>1235</v>
      </c>
      <c r="B5" s="13" t="s">
        <v>1236</v>
      </c>
      <c r="C5" s="14">
        <v>335</v>
      </c>
      <c r="D5" s="14">
        <v>371</v>
      </c>
      <c r="E5" s="15">
        <v>-9.7035040431266803E-2</v>
      </c>
    </row>
    <row r="6" spans="1:5" x14ac:dyDescent="0.25">
      <c r="A6" s="174"/>
      <c r="B6" s="13" t="s">
        <v>1237</v>
      </c>
      <c r="C6" s="14">
        <v>62</v>
      </c>
      <c r="D6" s="14">
        <v>92</v>
      </c>
      <c r="E6" s="15">
        <v>-0.32608695652173902</v>
      </c>
    </row>
    <row r="7" spans="1:5" x14ac:dyDescent="0.25">
      <c r="A7" s="173"/>
      <c r="B7" s="13" t="s">
        <v>1238</v>
      </c>
      <c r="C7" s="14">
        <v>11</v>
      </c>
      <c r="D7" s="14">
        <v>25</v>
      </c>
      <c r="E7" s="15">
        <v>-0.56000000000000005</v>
      </c>
    </row>
    <row r="8" spans="1:5" x14ac:dyDescent="0.25">
      <c r="A8" s="3"/>
    </row>
    <row r="9" spans="1:5" x14ac:dyDescent="0.25">
      <c r="A9" s="47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2" t="s">
        <v>1240</v>
      </c>
      <c r="B11" s="13" t="s">
        <v>1241</v>
      </c>
      <c r="C11" s="14">
        <v>7</v>
      </c>
      <c r="D11" s="14">
        <v>1</v>
      </c>
      <c r="E11" s="15">
        <v>6</v>
      </c>
    </row>
    <row r="12" spans="1:5" x14ac:dyDescent="0.25">
      <c r="A12" s="174"/>
      <c r="B12" s="13" t="s">
        <v>1242</v>
      </c>
      <c r="C12" s="14">
        <v>14</v>
      </c>
      <c r="D12" s="14">
        <v>10</v>
      </c>
      <c r="E12" s="15">
        <v>0.4</v>
      </c>
    </row>
    <row r="13" spans="1:5" x14ac:dyDescent="0.25">
      <c r="A13" s="174"/>
      <c r="B13" s="13" t="s">
        <v>1243</v>
      </c>
      <c r="C13" s="14">
        <v>11</v>
      </c>
      <c r="D13" s="14">
        <v>102</v>
      </c>
      <c r="E13" s="15">
        <v>-0.89215686274509798</v>
      </c>
    </row>
    <row r="14" spans="1:5" x14ac:dyDescent="0.25">
      <c r="A14" s="174"/>
      <c r="B14" s="13" t="s">
        <v>1244</v>
      </c>
      <c r="C14" s="14">
        <v>127</v>
      </c>
      <c r="D14" s="14">
        <v>108</v>
      </c>
      <c r="E14" s="15">
        <v>0.17592592592592601</v>
      </c>
    </row>
    <row r="15" spans="1:5" x14ac:dyDescent="0.25">
      <c r="A15" s="174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4"/>
      <c r="B16" s="13" t="s">
        <v>1246</v>
      </c>
      <c r="C16" s="14">
        <v>30</v>
      </c>
      <c r="D16" s="14">
        <v>0</v>
      </c>
      <c r="E16" s="15">
        <v>30</v>
      </c>
    </row>
    <row r="17" spans="1:5" x14ac:dyDescent="0.25">
      <c r="A17" s="174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4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3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25">
      <c r="A20" s="3"/>
    </row>
    <row r="21" spans="1:5" x14ac:dyDescent="0.25">
      <c r="A21" s="47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2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4"/>
      <c r="B24" s="13" t="s">
        <v>1253</v>
      </c>
      <c r="C24" s="14">
        <v>9</v>
      </c>
      <c r="D24" s="14">
        <v>0</v>
      </c>
      <c r="E24" s="15">
        <v>9</v>
      </c>
    </row>
    <row r="25" spans="1:5" x14ac:dyDescent="0.25">
      <c r="A25" s="174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3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7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2" t="s">
        <v>1256</v>
      </c>
      <c r="B30" s="13" t="s">
        <v>1257</v>
      </c>
      <c r="C30" s="14">
        <v>0</v>
      </c>
      <c r="D30" s="14">
        <v>2</v>
      </c>
      <c r="E30" s="15">
        <v>-1</v>
      </c>
    </row>
    <row r="31" spans="1:5" x14ac:dyDescent="0.25">
      <c r="A31" s="174"/>
      <c r="B31" s="13" t="s">
        <v>1258</v>
      </c>
      <c r="C31" s="14">
        <v>2</v>
      </c>
      <c r="D31" s="14">
        <v>1</v>
      </c>
      <c r="E31" s="15">
        <v>1</v>
      </c>
    </row>
    <row r="32" spans="1:5" x14ac:dyDescent="0.25">
      <c r="A32" s="173"/>
      <c r="B32" s="13" t="s">
        <v>1259</v>
      </c>
      <c r="C32" s="14">
        <v>5</v>
      </c>
      <c r="D32" s="14">
        <v>0</v>
      </c>
      <c r="E32" s="15">
        <v>5</v>
      </c>
    </row>
    <row r="33" spans="1:1" x14ac:dyDescent="0.25">
      <c r="A33" s="6"/>
    </row>
  </sheetData>
  <sheetProtection algorithmName="SHA-512" hashValue="si53gVE1faxPH+YCadzmo+VXtebIf3meM9aL3O4virARFaIUzVQqqLsz8uNhaDk2qyk+DrwIvdEHPE2KjPa6yQ==" saltValue="41WYOOLRf6TiPGA/tfsIh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7" t="s">
        <v>1261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2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25">
      <c r="A6" s="174"/>
      <c r="B6" s="13" t="s">
        <v>1264</v>
      </c>
      <c r="C6" s="14">
        <v>0</v>
      </c>
      <c r="D6" s="14">
        <v>1</v>
      </c>
      <c r="E6" s="15">
        <v>-1</v>
      </c>
    </row>
    <row r="7" spans="1:5" x14ac:dyDescent="0.25">
      <c r="A7" s="174"/>
      <c r="B7" s="13" t="s">
        <v>1265</v>
      </c>
      <c r="C7" s="14">
        <v>3</v>
      </c>
      <c r="D7" s="14">
        <v>1</v>
      </c>
      <c r="E7" s="15">
        <v>2</v>
      </c>
    </row>
    <row r="8" spans="1:5" x14ac:dyDescent="0.25">
      <c r="A8" s="174"/>
      <c r="B8" s="13" t="s">
        <v>1266</v>
      </c>
      <c r="C8" s="14">
        <v>5</v>
      </c>
      <c r="D8" s="14">
        <v>3</v>
      </c>
      <c r="E8" s="15">
        <v>0.66666666666666696</v>
      </c>
    </row>
    <row r="9" spans="1:5" x14ac:dyDescent="0.25">
      <c r="A9" s="174"/>
      <c r="B9" s="13" t="s">
        <v>1267</v>
      </c>
      <c r="C9" s="14">
        <v>0</v>
      </c>
      <c r="D9" s="14">
        <v>0</v>
      </c>
      <c r="E9" s="15">
        <v>0</v>
      </c>
    </row>
    <row r="10" spans="1:5" x14ac:dyDescent="0.25">
      <c r="A10" s="174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25">
      <c r="A11" s="174"/>
      <c r="B11" s="13" t="s">
        <v>1269</v>
      </c>
      <c r="C11" s="14">
        <v>1</v>
      </c>
      <c r="D11" s="14">
        <v>3</v>
      </c>
      <c r="E11" s="15">
        <v>-0.66666666666666696</v>
      </c>
    </row>
    <row r="12" spans="1:5" x14ac:dyDescent="0.25">
      <c r="A12" s="174"/>
      <c r="B12" s="13" t="s">
        <v>1270</v>
      </c>
      <c r="C12" s="14">
        <v>5</v>
      </c>
      <c r="D12" s="14">
        <v>0</v>
      </c>
      <c r="E12" s="15">
        <v>5</v>
      </c>
    </row>
    <row r="13" spans="1:5" x14ac:dyDescent="0.25">
      <c r="A13" s="174"/>
      <c r="B13" s="13" t="s">
        <v>1271</v>
      </c>
      <c r="C13" s="14">
        <v>1</v>
      </c>
      <c r="D13" s="14">
        <v>0</v>
      </c>
      <c r="E13" s="15">
        <v>1</v>
      </c>
    </row>
    <row r="14" spans="1:5" x14ac:dyDescent="0.25">
      <c r="A14" s="174"/>
      <c r="B14" s="13" t="s">
        <v>1272</v>
      </c>
      <c r="C14" s="14">
        <v>5</v>
      </c>
      <c r="D14" s="14">
        <v>1</v>
      </c>
      <c r="E14" s="15">
        <v>4</v>
      </c>
    </row>
    <row r="15" spans="1:5" x14ac:dyDescent="0.25">
      <c r="A15" s="174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25">
      <c r="A16" s="173"/>
      <c r="B16" s="13" t="s">
        <v>111</v>
      </c>
      <c r="C16" s="14">
        <v>51</v>
      </c>
      <c r="D16" s="14">
        <v>8</v>
      </c>
      <c r="E16" s="15">
        <v>5.375</v>
      </c>
    </row>
    <row r="17" spans="1:1" x14ac:dyDescent="0.25">
      <c r="A17" s="6"/>
    </row>
  </sheetData>
  <sheetProtection algorithmName="SHA-512" hashValue="gyj1DTNqIvN2loRIG+UmZbYRb+s+pAPjbO40jaiEHIHIOyXYqsPPTkNwZvu01YkW/ThWrdjL8JDUheWigt6KQw==" saltValue="Tg+c2dQunum4k8/8O5shD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2" t="s">
        <v>1275</v>
      </c>
    </row>
    <row r="4" spans="1:5" x14ac:dyDescent="0.25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25">
      <c r="A5" s="35" t="s">
        <v>1276</v>
      </c>
      <c r="B5" s="41" t="s">
        <v>1277</v>
      </c>
      <c r="C5" s="16"/>
      <c r="D5" s="42">
        <v>20</v>
      </c>
      <c r="E5" s="49">
        <v>0</v>
      </c>
    </row>
    <row r="6" spans="1:5" x14ac:dyDescent="0.25">
      <c r="A6" s="35" t="s">
        <v>1278</v>
      </c>
      <c r="B6" s="41" t="s">
        <v>1279</v>
      </c>
      <c r="C6" s="16"/>
      <c r="D6" s="42">
        <v>85</v>
      </c>
      <c r="E6" s="49">
        <v>0</v>
      </c>
    </row>
    <row r="7" spans="1:5" ht="22.5" x14ac:dyDescent="0.25">
      <c r="A7" s="35" t="s">
        <v>1280</v>
      </c>
      <c r="B7" s="41" t="s">
        <v>1281</v>
      </c>
      <c r="C7" s="16"/>
      <c r="D7" s="42">
        <v>102</v>
      </c>
      <c r="E7" s="49">
        <v>0</v>
      </c>
    </row>
    <row r="8" spans="1:5" ht="22.5" x14ac:dyDescent="0.25">
      <c r="A8" s="35" t="s">
        <v>1282</v>
      </c>
      <c r="B8" s="41" t="s">
        <v>1283</v>
      </c>
      <c r="C8" s="42">
        <v>3</v>
      </c>
      <c r="D8" s="42">
        <v>29</v>
      </c>
      <c r="E8" s="49">
        <v>-0.89655172413793105</v>
      </c>
    </row>
    <row r="9" spans="1:5" ht="22.5" x14ac:dyDescent="0.25">
      <c r="A9" s="35" t="s">
        <v>1284</v>
      </c>
      <c r="B9" s="41" t="s">
        <v>1285</v>
      </c>
      <c r="C9" s="16"/>
      <c r="D9" s="42">
        <v>17</v>
      </c>
      <c r="E9" s="49">
        <v>0</v>
      </c>
    </row>
    <row r="10" spans="1:5" ht="22.5" x14ac:dyDescent="0.25">
      <c r="A10" s="35" t="s">
        <v>1286</v>
      </c>
      <c r="B10" s="41" t="s">
        <v>1287</v>
      </c>
      <c r="C10" s="16"/>
      <c r="D10" s="42">
        <v>1</v>
      </c>
      <c r="E10" s="49">
        <v>0</v>
      </c>
    </row>
    <row r="11" spans="1:5" ht="22.5" x14ac:dyDescent="0.25">
      <c r="A11" s="35" t="s">
        <v>1288</v>
      </c>
      <c r="B11" s="17"/>
      <c r="C11" s="16"/>
      <c r="D11" s="42">
        <v>56</v>
      </c>
      <c r="E11" s="49">
        <v>0</v>
      </c>
    </row>
    <row r="12" spans="1:5" x14ac:dyDescent="0.25">
      <c r="A12" s="35" t="s">
        <v>1289</v>
      </c>
      <c r="B12" s="17"/>
      <c r="C12" s="16"/>
      <c r="D12" s="42">
        <v>157</v>
      </c>
      <c r="E12" s="49">
        <v>0</v>
      </c>
    </row>
    <row r="13" spans="1:5" x14ac:dyDescent="0.25">
      <c r="A13" s="187" t="s">
        <v>1290</v>
      </c>
      <c r="B13" s="41" t="s">
        <v>1291</v>
      </c>
      <c r="C13" s="16"/>
      <c r="D13" s="42">
        <v>3</v>
      </c>
      <c r="E13" s="49">
        <v>0</v>
      </c>
    </row>
    <row r="14" spans="1:5" x14ac:dyDescent="0.25">
      <c r="A14" s="189"/>
      <c r="B14" s="41" t="s">
        <v>1292</v>
      </c>
      <c r="C14" s="16"/>
      <c r="D14" s="16"/>
      <c r="E14" s="49">
        <v>0</v>
      </c>
    </row>
    <row r="15" spans="1:5" x14ac:dyDescent="0.25">
      <c r="A15" s="32" t="s">
        <v>1293</v>
      </c>
    </row>
    <row r="16" spans="1:5" x14ac:dyDescent="0.25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25">
      <c r="A17" s="190" t="s">
        <v>1294</v>
      </c>
      <c r="B17" s="41" t="s">
        <v>1295</v>
      </c>
      <c r="C17" s="16"/>
      <c r="D17" s="16"/>
      <c r="E17" s="22"/>
    </row>
    <row r="18" spans="1:5" x14ac:dyDescent="0.25">
      <c r="A18" s="191"/>
      <c r="B18" s="41" t="s">
        <v>1296</v>
      </c>
      <c r="C18" s="42">
        <v>126</v>
      </c>
      <c r="D18" s="42">
        <v>235</v>
      </c>
      <c r="E18" s="37">
        <v>5</v>
      </c>
    </row>
    <row r="19" spans="1:5" x14ac:dyDescent="0.25">
      <c r="A19" s="191"/>
      <c r="B19" s="41" t="s">
        <v>1297</v>
      </c>
      <c r="C19" s="16"/>
      <c r="D19" s="16"/>
      <c r="E19" s="22"/>
    </row>
    <row r="20" spans="1:5" x14ac:dyDescent="0.25">
      <c r="A20" s="191"/>
      <c r="B20" s="41" t="s">
        <v>1298</v>
      </c>
      <c r="C20" s="42">
        <v>1</v>
      </c>
      <c r="D20" s="42">
        <v>0</v>
      </c>
      <c r="E20" s="37">
        <v>0</v>
      </c>
    </row>
    <row r="21" spans="1:5" x14ac:dyDescent="0.25">
      <c r="A21" s="191"/>
      <c r="B21" s="41" t="s">
        <v>1299</v>
      </c>
      <c r="C21" s="16"/>
      <c r="D21" s="16"/>
      <c r="E21" s="22"/>
    </row>
    <row r="22" spans="1:5" x14ac:dyDescent="0.25">
      <c r="A22" s="191"/>
      <c r="B22" s="41" t="s">
        <v>980</v>
      </c>
      <c r="C22" s="42">
        <v>202</v>
      </c>
      <c r="D22" s="42">
        <v>407</v>
      </c>
      <c r="E22" s="37">
        <v>0</v>
      </c>
    </row>
    <row r="23" spans="1:5" x14ac:dyDescent="0.25">
      <c r="A23" s="191"/>
      <c r="B23" s="41" t="s">
        <v>1300</v>
      </c>
      <c r="C23" s="42">
        <v>0</v>
      </c>
      <c r="D23" s="42">
        <v>2</v>
      </c>
      <c r="E23" s="37">
        <v>0</v>
      </c>
    </row>
    <row r="24" spans="1:5" x14ac:dyDescent="0.25">
      <c r="A24" s="191"/>
      <c r="B24" s="41" t="s">
        <v>1301</v>
      </c>
      <c r="C24" s="42">
        <v>0</v>
      </c>
      <c r="D24" s="42">
        <v>1</v>
      </c>
      <c r="E24" s="37">
        <v>0</v>
      </c>
    </row>
    <row r="25" spans="1:5" x14ac:dyDescent="0.25">
      <c r="A25" s="191"/>
      <c r="B25" s="41" t="s">
        <v>1302</v>
      </c>
      <c r="C25" s="42">
        <v>5</v>
      </c>
      <c r="D25" s="42">
        <v>14</v>
      </c>
      <c r="E25" s="37">
        <v>3</v>
      </c>
    </row>
    <row r="26" spans="1:5" x14ac:dyDescent="0.25">
      <c r="A26" s="191"/>
      <c r="B26" s="41" t="s">
        <v>1303</v>
      </c>
      <c r="C26" s="42">
        <v>301</v>
      </c>
      <c r="D26" s="42">
        <v>5</v>
      </c>
      <c r="E26" s="37">
        <v>350</v>
      </c>
    </row>
    <row r="27" spans="1:5" x14ac:dyDescent="0.25">
      <c r="A27" s="191"/>
      <c r="B27" s="41" t="s">
        <v>1304</v>
      </c>
      <c r="C27" s="42">
        <v>1</v>
      </c>
      <c r="D27" s="42">
        <v>0</v>
      </c>
      <c r="E27" s="37">
        <v>0</v>
      </c>
    </row>
    <row r="28" spans="1:5" x14ac:dyDescent="0.25">
      <c r="A28" s="191"/>
      <c r="B28" s="41" t="s">
        <v>1305</v>
      </c>
      <c r="C28" s="42">
        <v>167</v>
      </c>
      <c r="D28" s="42">
        <v>199</v>
      </c>
      <c r="E28" s="37">
        <v>1</v>
      </c>
    </row>
    <row r="29" spans="1:5" x14ac:dyDescent="0.25">
      <c r="A29" s="191"/>
      <c r="B29" s="41" t="s">
        <v>1306</v>
      </c>
      <c r="C29" s="42">
        <v>238</v>
      </c>
      <c r="D29" s="42">
        <v>206</v>
      </c>
      <c r="E29" s="37">
        <v>64</v>
      </c>
    </row>
    <row r="30" spans="1:5" x14ac:dyDescent="0.25">
      <c r="A30" s="192"/>
      <c r="B30" s="41" t="s">
        <v>1307</v>
      </c>
      <c r="C30" s="16"/>
      <c r="D30" s="16"/>
      <c r="E30" s="22"/>
    </row>
    <row r="31" spans="1:5" x14ac:dyDescent="0.25">
      <c r="A31" s="6"/>
    </row>
  </sheetData>
  <sheetProtection algorithmName="SHA-512" hashValue="4N5HJCiBt6eX/Xe/qkRqeVznrYg3gQNqmg9o2UWBFihqIAq7q2uIajssV9Wtxjv47GSAmhAfQYX6dv2nIjrXQA==" saltValue="2+akGLPL6uKk7OP8xeEMo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30FE-26B1-44BE-9D98-99664EAD7373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3" width="6.140625" style="100" customWidth="1"/>
    <col min="74" max="74" width="6.7109375" style="100" customWidth="1"/>
    <col min="75" max="75" width="2.710937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7109375" style="100" customWidth="1"/>
    <col min="83" max="83" width="17" style="100" customWidth="1"/>
    <col min="84" max="85" width="21.140625" style="100" customWidth="1"/>
    <col min="86" max="88" width="11.42578125" style="100"/>
    <col min="89" max="89" width="2.7109375" style="100" customWidth="1"/>
    <col min="90" max="90" width="15.140625" style="100" customWidth="1"/>
    <col min="91" max="91" width="8.285156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199" t="s">
        <v>1430</v>
      </c>
      <c r="D1" s="199"/>
      <c r="E1" s="199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1431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3"/>
    </row>
    <row r="3" spans="1:93" s="102" customFormat="1" ht="11.25" x14ac:dyDescent="0.25">
      <c r="Z3" s="197" t="s">
        <v>1432</v>
      </c>
      <c r="AA3" s="197"/>
      <c r="AB3" s="197"/>
      <c r="AC3" s="197"/>
      <c r="AH3" s="197" t="s">
        <v>1433</v>
      </c>
      <c r="AI3" s="197"/>
      <c r="AJ3" s="197"/>
      <c r="AK3" s="197"/>
      <c r="AV3" s="198" t="s">
        <v>1059</v>
      </c>
      <c r="AW3" s="198"/>
      <c r="AX3" s="198"/>
      <c r="AY3" s="198"/>
      <c r="AZ3" s="198"/>
      <c r="BA3" s="198"/>
      <c r="CL3" s="103"/>
    </row>
    <row r="4" spans="1:93" s="104" customFormat="1" ht="21.75" customHeight="1" x14ac:dyDescent="0.25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1434</v>
      </c>
      <c r="R4" s="197"/>
      <c r="S4" s="197"/>
      <c r="T4" s="197"/>
      <c r="U4" s="197"/>
      <c r="V4" s="197"/>
      <c r="AP4" s="197" t="s">
        <v>1435</v>
      </c>
      <c r="AQ4" s="197"/>
      <c r="AR4" s="197"/>
      <c r="BE4" s="197" t="s">
        <v>1059</v>
      </c>
      <c r="BF4" s="197"/>
      <c r="BG4" s="197"/>
      <c r="BK4" s="201" t="s">
        <v>1436</v>
      </c>
      <c r="BL4" s="200" t="s">
        <v>1437</v>
      </c>
      <c r="BM4" s="200" t="s">
        <v>1438</v>
      </c>
      <c r="BN4" s="200" t="s">
        <v>174</v>
      </c>
      <c r="BO4" s="200" t="s">
        <v>1439</v>
      </c>
      <c r="BP4" s="200" t="s">
        <v>1440</v>
      </c>
      <c r="BQ4" s="200" t="s">
        <v>1441</v>
      </c>
      <c r="BR4" s="200" t="s">
        <v>209</v>
      </c>
      <c r="BS4" s="202" t="s">
        <v>1442</v>
      </c>
      <c r="BT4" s="202" t="s">
        <v>1443</v>
      </c>
      <c r="BU4" s="202" t="s">
        <v>289</v>
      </c>
      <c r="BV4" s="203"/>
      <c r="BY4" s="204" t="s">
        <v>168</v>
      </c>
      <c r="BZ4" s="204"/>
      <c r="CA4" s="204"/>
      <c r="CF4" s="197" t="s">
        <v>1444</v>
      </c>
      <c r="CG4" s="197"/>
      <c r="CL4" s="197" t="s">
        <v>48</v>
      </c>
      <c r="CM4" s="197"/>
      <c r="CN4" s="197"/>
      <c r="CO4" s="197"/>
    </row>
    <row r="5" spans="1:93" s="104" customFormat="1" ht="14.25" customHeight="1" x14ac:dyDescent="0.25">
      <c r="Z5" s="108" t="s">
        <v>1445</v>
      </c>
      <c r="AA5" s="109" t="s">
        <v>1446</v>
      </c>
      <c r="AB5" s="109" t="s">
        <v>81</v>
      </c>
      <c r="AC5" s="110" t="s">
        <v>81</v>
      </c>
      <c r="AH5" s="108" t="s">
        <v>1445</v>
      </c>
      <c r="AI5" s="109" t="s">
        <v>1446</v>
      </c>
      <c r="AJ5" s="109" t="s">
        <v>81</v>
      </c>
      <c r="AK5" s="110" t="s">
        <v>81</v>
      </c>
      <c r="AV5" s="201" t="s">
        <v>1447</v>
      </c>
      <c r="AW5" s="200" t="s">
        <v>1448</v>
      </c>
      <c r="AX5" s="200" t="s">
        <v>1449</v>
      </c>
      <c r="AY5" s="200" t="s">
        <v>109</v>
      </c>
      <c r="AZ5" s="200" t="s">
        <v>110</v>
      </c>
      <c r="BA5" s="202" t="s">
        <v>111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3"/>
    </row>
    <row r="6" spans="1:93" s="104" customFormat="1" ht="14.25" customHeight="1" x14ac:dyDescent="0.25">
      <c r="C6" s="111" t="s">
        <v>20</v>
      </c>
      <c r="D6" s="112" t="s">
        <v>1450</v>
      </c>
      <c r="E6" s="111" t="s">
        <v>24</v>
      </c>
      <c r="I6" s="113" t="s">
        <v>49</v>
      </c>
      <c r="J6" s="112" t="s">
        <v>1451</v>
      </c>
      <c r="K6" s="112" t="s">
        <v>63</v>
      </c>
      <c r="L6" s="112" t="s">
        <v>65</v>
      </c>
      <c r="M6" s="114" t="s">
        <v>1452</v>
      </c>
      <c r="N6" s="115" t="s">
        <v>1453</v>
      </c>
      <c r="O6" s="115"/>
      <c r="Q6" s="113" t="s">
        <v>1454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1351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201"/>
      <c r="AW6" s="200"/>
      <c r="AX6" s="200"/>
      <c r="AY6" s="200"/>
      <c r="AZ6" s="200"/>
      <c r="BA6" s="202"/>
      <c r="BE6" s="113" t="s">
        <v>113</v>
      </c>
      <c r="BF6" s="112" t="s">
        <v>114</v>
      </c>
      <c r="BG6" s="114" t="s">
        <v>1463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3"/>
      <c r="BY6" s="113" t="s">
        <v>1436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25">
      <c r="C7" s="120">
        <f>DatosGenerales!C8</f>
        <v>10339</v>
      </c>
      <c r="D7" s="121">
        <f>SUM(DatosGenerales!C15:C19)</f>
        <v>2195</v>
      </c>
      <c r="E7" s="120">
        <f>SUM(DatosGenerales!C12:C14)</f>
        <v>7332</v>
      </c>
      <c r="I7" s="122">
        <f>DatosGenerales!C31</f>
        <v>481</v>
      </c>
      <c r="J7" s="121">
        <f>DatosGenerales!C32</f>
        <v>6</v>
      </c>
      <c r="K7" s="120">
        <f>SUM(DatosGenerales!C33:C34)</f>
        <v>19</v>
      </c>
      <c r="L7" s="121">
        <f>DatosGenerales!C36</f>
        <v>406</v>
      </c>
      <c r="M7" s="120">
        <f>DatosGenerales!C95</f>
        <v>397</v>
      </c>
      <c r="N7" s="123">
        <f>L7-M7</f>
        <v>9</v>
      </c>
      <c r="O7" s="123"/>
      <c r="Q7" s="122">
        <f>DatosGenerales!C36</f>
        <v>406</v>
      </c>
      <c r="R7" s="121">
        <f>DatosGenerales!C49</f>
        <v>833</v>
      </c>
      <c r="S7" s="121">
        <f>DatosGenerales!C50</f>
        <v>35</v>
      </c>
      <c r="T7" s="121">
        <f>DatosGenerales!C62</f>
        <v>9</v>
      </c>
      <c r="U7" s="121">
        <f>DatosGenerales!C78</f>
        <v>2</v>
      </c>
      <c r="V7" s="124">
        <f>SUM(Q7:U7)</f>
        <v>1285</v>
      </c>
      <c r="Z7" s="122">
        <f>SUM(DatosGenerales!C106,DatosGenerales!C107,DatosGenerales!C109)</f>
        <v>404</v>
      </c>
      <c r="AA7" s="121">
        <f>SUM(DatosGenerales!C108,DatosGenerales!C110)</f>
        <v>225</v>
      </c>
      <c r="AB7" s="121">
        <f>DatosGenerales!C106</f>
        <v>399</v>
      </c>
      <c r="AC7" s="124">
        <f>DatosGenerales!C107</f>
        <v>4</v>
      </c>
      <c r="AH7" s="122">
        <f>SUM(DatosGenerales!C115,DatosGenerales!C116,DatosGenerales!C118)</f>
        <v>21</v>
      </c>
      <c r="AI7" s="121">
        <f>SUM(DatosGenerales!C117,DatosGenerales!C119)</f>
        <v>22</v>
      </c>
      <c r="AJ7" s="121">
        <f>DatosGenerales!C115</f>
        <v>10</v>
      </c>
      <c r="AK7" s="124">
        <f>DatosGenerales!C116</f>
        <v>11</v>
      </c>
      <c r="AP7" s="122">
        <f>SUM(DatosGenerales!C135:C136)</f>
        <v>73</v>
      </c>
      <c r="AQ7" s="121">
        <f>SUM(DatosGenerales!C137:C138)</f>
        <v>0</v>
      </c>
      <c r="AR7" s="124">
        <f>SUM(DatosGenerales!C139:C140)</f>
        <v>1</v>
      </c>
      <c r="AV7" s="122">
        <f>DatosGenerales!C145</f>
        <v>6</v>
      </c>
      <c r="AW7" s="121">
        <f>DatosGenerales!C146</f>
        <v>12</v>
      </c>
      <c r="AX7" s="121">
        <f>DatosGenerales!C147</f>
        <v>2</v>
      </c>
      <c r="AY7" s="121">
        <f>DatosGenerales!C148</f>
        <v>3</v>
      </c>
      <c r="AZ7" s="121">
        <f>DatosGenerales!C149</f>
        <v>19</v>
      </c>
      <c r="BA7" s="124">
        <f>DatosGenerales!C150</f>
        <v>5</v>
      </c>
      <c r="BE7" s="122">
        <f>DatosGenerales!C151</f>
        <v>15</v>
      </c>
      <c r="BF7" s="121">
        <f>DatosGenerales!C152</f>
        <v>24</v>
      </c>
      <c r="BG7" s="124">
        <f>DatosGenerales!C154</f>
        <v>10</v>
      </c>
      <c r="BK7" s="122">
        <f>SUM(DatosGenerales!C297:C311)</f>
        <v>880</v>
      </c>
      <c r="BL7" s="121">
        <f>SUM(DatosGenerales!C294:C296)</f>
        <v>20</v>
      </c>
      <c r="BM7" s="121">
        <f>SUM(DatosGenerales!C312:C344)</f>
        <v>292</v>
      </c>
      <c r="BN7" s="121">
        <f>SUM(DatosGenerales!C289)</f>
        <v>20</v>
      </c>
      <c r="BO7" s="121">
        <f>SUM(DatosGenerales!C356:C364)</f>
        <v>19</v>
      </c>
      <c r="BP7" s="121">
        <f>SUM(DatosGenerales!C286:C288)</f>
        <v>0</v>
      </c>
      <c r="BQ7" s="121">
        <f>SUM(DatosGenerales!C345:C355)</f>
        <v>3</v>
      </c>
      <c r="BR7" s="121">
        <f>SUM(DatosGenerales!C290:C292)</f>
        <v>12</v>
      </c>
      <c r="BS7" s="124">
        <f>SUM(DatosGenerales!C283:C285)</f>
        <v>410</v>
      </c>
      <c r="BT7" s="124">
        <f>SUM(DatosGenerales!C293)</f>
        <v>0</v>
      </c>
      <c r="BU7" s="124">
        <f>SUM(DatosGenerales!C365:C377)</f>
        <v>3</v>
      </c>
      <c r="BY7" s="122">
        <f>DatosGenerales!C246</f>
        <v>26</v>
      </c>
      <c r="BZ7" s="121">
        <f>DatosGenerales!C247</f>
        <v>80</v>
      </c>
      <c r="CA7" s="124">
        <f>DatosGenerales!C248</f>
        <v>65</v>
      </c>
      <c r="CF7" s="122">
        <f>DatosDiscapacidad!C5</f>
        <v>0</v>
      </c>
      <c r="CG7" s="124">
        <f>DatosDiscapacidad!C11</f>
        <v>0</v>
      </c>
      <c r="CM7" s="122">
        <f>DatosGenerales!C40</f>
        <v>2438</v>
      </c>
      <c r="CN7" s="124">
        <f>DatosGenerales!C41</f>
        <v>1174</v>
      </c>
    </row>
    <row r="8" spans="1:93" x14ac:dyDescent="0.25">
      <c r="B8" s="125"/>
    </row>
    <row r="11" spans="1:93" x14ac:dyDescent="0.25">
      <c r="R11" s="100" t="s">
        <v>1467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4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25">
      <c r="BK51" s="131" t="s">
        <v>1472</v>
      </c>
      <c r="BL51" s="131" t="s">
        <v>1472</v>
      </c>
      <c r="BM51" s="130"/>
    </row>
    <row r="52" spans="63:74" x14ac:dyDescent="0.25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32">
        <f>SUM(DatosGenerales!C310,DatosGenerales!C299,DatosGenerales!C308)</f>
        <v>178</v>
      </c>
      <c r="BL53" s="132">
        <f>SUM(DatosGenerales!C311,DatosGenerales!C300,DatosGenerales!C309)</f>
        <v>271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25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25">
      <c r="BK66" s="132">
        <f>SUM(DatosGenerales!C310:C311)</f>
        <v>14</v>
      </c>
      <c r="BL66" s="132">
        <f>SUM(DatosGenerales!C299:C300)</f>
        <v>243</v>
      </c>
      <c r="BM66" s="132">
        <f>SUM(DatosGenerales!C308:C309)</f>
        <v>192</v>
      </c>
      <c r="BN66" s="132"/>
      <c r="BO66" s="119"/>
      <c r="BP66" s="119"/>
      <c r="BQ66" s="119"/>
      <c r="BR66" s="119"/>
      <c r="BS66" s="119"/>
    </row>
  </sheetData>
  <sheetProtection algorithmName="SHA-512" hashValue="iCR5vk3ayuAuRYp1mkYTpBFETFHRakQPNcK8WK38IJJ4aaGij7d5IaiMvtM5HstORUYMTq2aBjqnoS53C1TfNg==" saltValue="oEMqbcJLBgqGXMDE0mBTD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5B47D-243A-44DA-9C90-E17A9722B378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rHvBKGgEUVZrQs1mOiqflIDD0hRXmIkSdc/XjZM0mtlKLShtQ8aABITIb1NlSORtJgZ/afb/jzD+/rlmQEPHyA==" saltValue="kylHf5a+3Ma67itjf9u0T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641D-5C80-4068-9449-F37E439B068C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11.42578125" style="100" hidden="1" customWidth="1"/>
    <col min="51" max="16384" width="11.42578125" style="100"/>
  </cols>
  <sheetData>
    <row r="1" spans="1:50" ht="19.7" customHeight="1" x14ac:dyDescent="0.25">
      <c r="A1" s="98"/>
      <c r="B1" s="99"/>
      <c r="C1" s="206" t="s">
        <v>1492</v>
      </c>
      <c r="D1" s="206"/>
      <c r="E1" s="206"/>
      <c r="F1" s="206"/>
      <c r="G1" s="206"/>
      <c r="H1" s="206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97" t="s">
        <v>1003</v>
      </c>
      <c r="D4" s="197"/>
      <c r="E4" s="197"/>
      <c r="F4" s="197"/>
      <c r="G4" s="197"/>
      <c r="H4" s="197"/>
      <c r="I4" s="100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1356</v>
      </c>
      <c r="AQ4" s="197"/>
      <c r="AR4" s="197"/>
      <c r="AS4" s="197"/>
      <c r="AT4" s="197"/>
      <c r="AU4" s="197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2"/>
      <c r="AN6" s="102"/>
    </row>
    <row r="7" spans="1:50" s="104" customFormat="1" ht="20.85" customHeight="1" x14ac:dyDescent="0.25">
      <c r="C7" s="205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7"/>
      <c r="M7" s="208"/>
      <c r="N7" s="208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1357</v>
      </c>
      <c r="AQ7" s="106" t="s">
        <v>1358</v>
      </c>
      <c r="AR7" s="106" t="s">
        <v>1359</v>
      </c>
      <c r="AS7" s="106" t="s">
        <v>1360</v>
      </c>
      <c r="AT7" s="106" t="s">
        <v>1021</v>
      </c>
      <c r="AU7" s="139" t="s">
        <v>1361</v>
      </c>
      <c r="AW7" s="140" t="s">
        <v>1357</v>
      </c>
      <c r="AX7" s="141">
        <f>DatosMenores!C69</f>
        <v>0</v>
      </c>
    </row>
    <row r="8" spans="1:50" s="119" customFormat="1" ht="14.85" customHeight="1" x14ac:dyDescent="0.25">
      <c r="C8" s="205"/>
      <c r="D8" s="121">
        <f>DatosMenores!C56</f>
        <v>363</v>
      </c>
      <c r="E8" s="121">
        <f>DatosMenores!C57</f>
        <v>49</v>
      </c>
      <c r="F8" s="121">
        <f>DatosMenores!C58</f>
        <v>3</v>
      </c>
      <c r="G8" s="121">
        <f>DatosMenores!C59</f>
        <v>139</v>
      </c>
      <c r="H8" s="120">
        <f>DatosMenores!C60</f>
        <v>20</v>
      </c>
      <c r="I8" s="100"/>
      <c r="L8" s="120">
        <f>DatosMenores!C48</f>
        <v>8</v>
      </c>
      <c r="M8" s="121">
        <f>DatosMenores!C49</f>
        <v>23</v>
      </c>
      <c r="N8" s="121">
        <f>DatosMenores!C50</f>
        <v>85</v>
      </c>
      <c r="O8" s="121">
        <f>DatosMenores!C51</f>
        <v>0</v>
      </c>
      <c r="P8" s="120">
        <f>DatosMenores!C52</f>
        <v>0</v>
      </c>
      <c r="S8" s="120">
        <f>DatosMenores!C28</f>
        <v>184</v>
      </c>
      <c r="T8" s="121">
        <f>SUM(DatosMenores!C29:C32)</f>
        <v>4</v>
      </c>
      <c r="U8" s="121">
        <f>DatosMenores!C33</f>
        <v>1</v>
      </c>
      <c r="V8" s="121">
        <f>DatosMenores!C34</f>
        <v>46</v>
      </c>
      <c r="W8" s="121">
        <f>DatosMenores!C35</f>
        <v>59</v>
      </c>
      <c r="X8" s="121">
        <f>DatosMenores!C36</f>
        <v>0</v>
      </c>
      <c r="Y8" s="121">
        <f>DatosMenores!C38</f>
        <v>9</v>
      </c>
      <c r="Z8" s="121">
        <f>DatosMenores!C37</f>
        <v>4</v>
      </c>
      <c r="AA8" s="120">
        <f>DatosMenores!C39</f>
        <v>30</v>
      </c>
      <c r="AC8" s="102"/>
      <c r="AE8" s="122">
        <f>DatosMenores!C5</f>
        <v>0</v>
      </c>
      <c r="AF8" s="121">
        <f>DatosMenores!C6</f>
        <v>12</v>
      </c>
      <c r="AG8" s="121">
        <f>DatosMenores!C7</f>
        <v>0</v>
      </c>
      <c r="AH8" s="121">
        <f>DatosMenores!C8</f>
        <v>1</v>
      </c>
      <c r="AI8" s="121">
        <f>DatosMenores!C9</f>
        <v>5</v>
      </c>
      <c r="AJ8" s="120">
        <f>DatosMenores!C10</f>
        <v>4</v>
      </c>
      <c r="AK8" s="121">
        <f>DatosMenores!C11</f>
        <v>4</v>
      </c>
      <c r="AL8" s="121">
        <f>DatosMenores!C12</f>
        <v>9</v>
      </c>
      <c r="AM8" s="120">
        <f>DatosMenores!C13</f>
        <v>1</v>
      </c>
      <c r="AN8" s="102"/>
      <c r="AP8" s="122">
        <f>DatosMenores!C69</f>
        <v>0</v>
      </c>
      <c r="AQ8" s="122">
        <f>DatosMenores!C70</f>
        <v>0</v>
      </c>
      <c r="AR8" s="121">
        <f>DatosMenores!C71</f>
        <v>0</v>
      </c>
      <c r="AS8" s="121">
        <f>DatosMenores!C74</f>
        <v>0</v>
      </c>
      <c r="AT8" s="121">
        <f>DatosMenores!C75</f>
        <v>0</v>
      </c>
      <c r="AU8" s="120">
        <f>DatosMenores!C76</f>
        <v>0</v>
      </c>
      <c r="AW8" s="140" t="s">
        <v>1358</v>
      </c>
      <c r="AX8" s="141">
        <f>DatosMenores!C70</f>
        <v>0</v>
      </c>
    </row>
    <row r="9" spans="1:50" ht="14.85" customHeight="1" x14ac:dyDescent="0.25">
      <c r="B9" s="125"/>
      <c r="C9" s="205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1359</v>
      </c>
      <c r="AX9" s="141">
        <f>DatosMenores!C71</f>
        <v>0</v>
      </c>
    </row>
    <row r="10" spans="1:50" ht="29.85" customHeight="1" x14ac:dyDescent="0.25">
      <c r="C10" s="205"/>
      <c r="D10" s="120">
        <f>DatosMenores!C61</f>
        <v>152</v>
      </c>
      <c r="E10" s="121">
        <f>DatosMenores!C62</f>
        <v>6</v>
      </c>
      <c r="F10" s="124">
        <f>DatosMenores!C63</f>
        <v>4</v>
      </c>
      <c r="G10" s="124">
        <f>DatosMenores!C64</f>
        <v>114</v>
      </c>
      <c r="H10" s="124">
        <f>DatosMenores!C65</f>
        <v>50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1362</v>
      </c>
      <c r="AR10" s="106" t="s">
        <v>1363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6</v>
      </c>
      <c r="AH11" s="121">
        <f>DatosMenores!C17</f>
        <v>3</v>
      </c>
      <c r="AI11" s="121">
        <f>DatosMenores!C18</f>
        <v>2</v>
      </c>
      <c r="AJ11" s="121">
        <f>DatosMenores!C20</f>
        <v>7</v>
      </c>
      <c r="AK11" s="121">
        <f>DatosMenores!C21</f>
        <v>2</v>
      </c>
      <c r="AL11" s="120">
        <f>DatosMenores!C19</f>
        <v>47</v>
      </c>
      <c r="AP11" s="122">
        <f>DatosMenores!C78</f>
        <v>0</v>
      </c>
      <c r="AQ11" s="121">
        <f>DatosMenores!C77</f>
        <v>0</v>
      </c>
      <c r="AR11" s="121">
        <f>DatosMenores!C79</f>
        <v>0</v>
      </c>
      <c r="AS11" s="122">
        <f>DatosMenores!C72</f>
        <v>0</v>
      </c>
      <c r="AT11" s="120">
        <f>DatosMenores!C73</f>
        <v>0</v>
      </c>
      <c r="AW11" s="140" t="s">
        <v>1500</v>
      </c>
      <c r="AX11" s="141">
        <f>DatosMenores!C73</f>
        <v>0</v>
      </c>
    </row>
    <row r="12" spans="1:50" ht="12.75" customHeight="1" x14ac:dyDescent="0.25">
      <c r="AW12" s="140" t="s">
        <v>1360</v>
      </c>
      <c r="AX12" s="141">
        <f>DatosMenores!C74</f>
        <v>0</v>
      </c>
    </row>
    <row r="13" spans="1:50" ht="12.75" customHeight="1" x14ac:dyDescent="0.25">
      <c r="AW13" s="140" t="s">
        <v>1021</v>
      </c>
      <c r="AX13" s="141">
        <f>DatosMenores!C75</f>
        <v>0</v>
      </c>
    </row>
    <row r="14" spans="1:50" ht="12.75" customHeight="1" x14ac:dyDescent="0.25">
      <c r="AW14" s="140" t="s">
        <v>1361</v>
      </c>
      <c r="AX14" s="141">
        <f>DatosMenores!C76</f>
        <v>0</v>
      </c>
    </row>
    <row r="15" spans="1:50" ht="12.75" customHeight="1" x14ac:dyDescent="0.25">
      <c r="AW15" s="140" t="s">
        <v>1362</v>
      </c>
      <c r="AX15" s="141">
        <f>DatosMenores!C77</f>
        <v>0</v>
      </c>
    </row>
    <row r="16" spans="1:50" ht="12.75" customHeight="1" x14ac:dyDescent="0.25">
      <c r="AW16" s="140" t="s">
        <v>265</v>
      </c>
      <c r="AX16" s="141">
        <f>DatosMenores!C78</f>
        <v>0</v>
      </c>
    </row>
    <row r="17" spans="49:50" ht="12.75" customHeight="1" x14ac:dyDescent="0.25">
      <c r="AW17" s="140" t="s">
        <v>1363</v>
      </c>
      <c r="AX17" s="141">
        <f>DatosMenores!C79</f>
        <v>0</v>
      </c>
    </row>
  </sheetData>
  <sheetProtection algorithmName="SHA-512" hashValue="ca9TtwXpQvmdkqEqPSncWPP6FV6LY+h+pb+TeG220gXZqkxiUcJyPUNJDJAygJNWDbp7pldO1sRRV+Vs5vwx6g==" saltValue="KdNUava7aDxk6VsC5ShQZ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DDFCD-DB68-4826-9D6D-DAE46BC0872B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0" t="s">
        <v>1501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1507</v>
      </c>
      <c r="D4" s="155">
        <f>DatosViolenciaDoméstica!C5</f>
        <v>9</v>
      </c>
      <c r="F4" s="154" t="s">
        <v>1508</v>
      </c>
      <c r="G4" s="156">
        <f>DatosViolenciaDoméstica!E67</f>
        <v>6</v>
      </c>
      <c r="H4" s="157"/>
    </row>
    <row r="5" spans="1:30" x14ac:dyDescent="0.2">
      <c r="C5" s="154" t="s">
        <v>13</v>
      </c>
      <c r="D5" s="155">
        <f>DatosViolenciaDoméstica!C6</f>
        <v>82</v>
      </c>
      <c r="F5" s="154" t="s">
        <v>1509</v>
      </c>
      <c r="G5" s="158">
        <f>DatosViolenciaDoméstica!F67</f>
        <v>10</v>
      </c>
      <c r="H5" s="157"/>
    </row>
    <row r="6" spans="1:30" x14ac:dyDescent="0.2">
      <c r="C6" s="154" t="s">
        <v>1510</v>
      </c>
      <c r="D6" s="155">
        <f>DatosViolenciaDoméstica!C7</f>
        <v>20</v>
      </c>
    </row>
    <row r="7" spans="1:30" x14ac:dyDescent="0.2">
      <c r="C7" s="154" t="s">
        <v>60</v>
      </c>
      <c r="D7" s="155">
        <f>DatosViolenciaDoméstica!C8</f>
        <v>0</v>
      </c>
    </row>
    <row r="8" spans="1:30" x14ac:dyDescent="0.2">
      <c r="C8" s="154" t="s">
        <v>1511</v>
      </c>
      <c r="D8" s="155">
        <f>DatosViolenciaDoméstica!C9</f>
        <v>0</v>
      </c>
    </row>
    <row r="9" spans="1:30" x14ac:dyDescent="0.2">
      <c r="C9" s="154" t="s">
        <v>1512</v>
      </c>
      <c r="D9" s="155">
        <f>SUM(DatosViolenciaDoméstica!C10:C11)</f>
        <v>0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aYJbpIdfQdRVw7eqh6R57923bhTBzWqaAWyU1ELA8kJhSnYirR/axnQBW22f9QCKYbxRFIC4cugiWKgspLFDNQ==" saltValue="fvI2ozKUyNVJvqGwvZMeF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47A0E-AA70-4447-BF63-CCC9C1945220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0" t="s">
        <v>1513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13</v>
      </c>
      <c r="D4" s="155">
        <f>DatosViolenciaGénero!C7</f>
        <v>580</v>
      </c>
      <c r="F4" s="154" t="s">
        <v>1508</v>
      </c>
      <c r="G4" s="156">
        <f>DatosViolenciaGénero!E82</f>
        <v>55</v>
      </c>
      <c r="H4" s="157"/>
    </row>
    <row r="5" spans="1:30" x14ac:dyDescent="0.2">
      <c r="C5" s="154" t="s">
        <v>40</v>
      </c>
      <c r="D5" s="155">
        <f>DatosViolenciaGénero!C5</f>
        <v>62</v>
      </c>
      <c r="F5" s="154" t="s">
        <v>1509</v>
      </c>
      <c r="G5" s="156">
        <f>DatosViolenciaGénero!F82</f>
        <v>91</v>
      </c>
      <c r="H5" s="157"/>
    </row>
    <row r="6" spans="1:30" x14ac:dyDescent="0.2">
      <c r="C6" s="154" t="s">
        <v>1510</v>
      </c>
      <c r="D6" s="164">
        <f>DatosViolenciaGénero!C8</f>
        <v>264</v>
      </c>
    </row>
    <row r="7" spans="1:30" x14ac:dyDescent="0.2">
      <c r="C7" s="154" t="s">
        <v>60</v>
      </c>
      <c r="D7" s="164">
        <f>DatosViolenciaGénero!C9</f>
        <v>0</v>
      </c>
    </row>
    <row r="8" spans="1:30" x14ac:dyDescent="0.2">
      <c r="C8" s="154" t="s">
        <v>1514</v>
      </c>
      <c r="D8" s="155">
        <f>DatosViolenciaGénero!C11</f>
        <v>0</v>
      </c>
    </row>
    <row r="9" spans="1:30" x14ac:dyDescent="0.2">
      <c r="C9" s="154" t="s">
        <v>1515</v>
      </c>
      <c r="D9" s="155">
        <f>DatosViolenciaGénero!C12</f>
        <v>0</v>
      </c>
    </row>
    <row r="10" spans="1:30" x14ac:dyDescent="0.2">
      <c r="C10" s="154" t="s">
        <v>1507</v>
      </c>
      <c r="D10" s="164">
        <f>DatosViolenciaGénero!C6</f>
        <v>42</v>
      </c>
    </row>
    <row r="11" spans="1:30" x14ac:dyDescent="0.2">
      <c r="C11" s="154" t="s">
        <v>1511</v>
      </c>
      <c r="D11" s="164">
        <f>DatosViolenciaGénero!C10</f>
        <v>0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1oM8WYwhzpViAWuASfxqNi8hsNTG7FTnpvadrsGl+p68QUmAEjxBHBkMRAWBPiWuQCO2+VTepdR7Kzm6UskeRg==" saltValue="T85hRiYKJqmwEVfFIU8Pk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2" t="s">
        <v>18</v>
      </c>
      <c r="B7" s="13" t="s">
        <v>19</v>
      </c>
      <c r="C7" s="14">
        <v>2580</v>
      </c>
      <c r="D7" s="14">
        <v>2260</v>
      </c>
      <c r="E7" s="15">
        <v>0.14159292035398199</v>
      </c>
    </row>
    <row r="8" spans="1:5" x14ac:dyDescent="0.25">
      <c r="A8" s="174"/>
      <c r="B8" s="13" t="s">
        <v>20</v>
      </c>
      <c r="C8" s="14">
        <v>10339</v>
      </c>
      <c r="D8" s="14">
        <v>10333</v>
      </c>
      <c r="E8" s="15">
        <v>5.8066389238362504E-4</v>
      </c>
    </row>
    <row r="9" spans="1:5" x14ac:dyDescent="0.25">
      <c r="A9" s="174"/>
      <c r="B9" s="13" t="s">
        <v>21</v>
      </c>
      <c r="C9" s="14">
        <v>9101</v>
      </c>
      <c r="D9" s="14">
        <v>9268</v>
      </c>
      <c r="E9" s="15">
        <v>-1.80189900733707E-2</v>
      </c>
    </row>
    <row r="10" spans="1:5" x14ac:dyDescent="0.25">
      <c r="A10" s="174"/>
      <c r="B10" s="13" t="s">
        <v>22</v>
      </c>
      <c r="C10" s="14">
        <v>147</v>
      </c>
      <c r="D10" s="14">
        <v>140</v>
      </c>
      <c r="E10" s="15">
        <v>0.05</v>
      </c>
    </row>
    <row r="11" spans="1:5" x14ac:dyDescent="0.25">
      <c r="A11" s="173"/>
      <c r="B11" s="13" t="s">
        <v>23</v>
      </c>
      <c r="C11" s="14">
        <v>3162</v>
      </c>
      <c r="D11" s="14">
        <v>2276</v>
      </c>
      <c r="E11" s="15">
        <v>0.38927943760984202</v>
      </c>
    </row>
    <row r="12" spans="1:5" x14ac:dyDescent="0.25">
      <c r="A12" s="172" t="s">
        <v>24</v>
      </c>
      <c r="B12" s="13" t="s">
        <v>25</v>
      </c>
      <c r="C12" s="14">
        <v>3927</v>
      </c>
      <c r="D12" s="14">
        <v>3967</v>
      </c>
      <c r="E12" s="15">
        <v>-1.0083186286866601E-2</v>
      </c>
    </row>
    <row r="13" spans="1:5" x14ac:dyDescent="0.25">
      <c r="A13" s="174"/>
      <c r="B13" s="13" t="s">
        <v>26</v>
      </c>
      <c r="C13" s="14">
        <v>666</v>
      </c>
      <c r="D13" s="14">
        <v>876</v>
      </c>
      <c r="E13" s="15">
        <v>-0.23972602739726001</v>
      </c>
    </row>
    <row r="14" spans="1:5" x14ac:dyDescent="0.25">
      <c r="A14" s="173"/>
      <c r="B14" s="13" t="s">
        <v>27</v>
      </c>
      <c r="C14" s="14">
        <v>2739</v>
      </c>
      <c r="D14" s="14">
        <v>2944</v>
      </c>
      <c r="E14" s="15">
        <v>-6.9633152173912999E-2</v>
      </c>
    </row>
    <row r="15" spans="1:5" x14ac:dyDescent="0.25">
      <c r="A15" s="172" t="s">
        <v>28</v>
      </c>
      <c r="B15" s="13" t="s">
        <v>29</v>
      </c>
      <c r="C15" s="14">
        <v>1015</v>
      </c>
      <c r="D15" s="14">
        <v>1118</v>
      </c>
      <c r="E15" s="15">
        <v>-9.2128801431127005E-2</v>
      </c>
    </row>
    <row r="16" spans="1:5" x14ac:dyDescent="0.25">
      <c r="A16" s="174"/>
      <c r="B16" s="13" t="s">
        <v>30</v>
      </c>
      <c r="C16" s="14">
        <v>983</v>
      </c>
      <c r="D16" s="14">
        <v>1108</v>
      </c>
      <c r="E16" s="15">
        <v>-0.112815884476534</v>
      </c>
    </row>
    <row r="17" spans="1:5" x14ac:dyDescent="0.25">
      <c r="A17" s="174"/>
      <c r="B17" s="13" t="s">
        <v>31</v>
      </c>
      <c r="C17" s="14">
        <v>10</v>
      </c>
      <c r="D17" s="14">
        <v>8</v>
      </c>
      <c r="E17" s="15">
        <v>0.25</v>
      </c>
    </row>
    <row r="18" spans="1:5" x14ac:dyDescent="0.25">
      <c r="A18" s="174"/>
      <c r="B18" s="13" t="s">
        <v>32</v>
      </c>
      <c r="C18" s="14">
        <v>1</v>
      </c>
      <c r="D18" s="16"/>
      <c r="E18" s="15">
        <v>0</v>
      </c>
    </row>
    <row r="19" spans="1:5" x14ac:dyDescent="0.25">
      <c r="A19" s="173"/>
      <c r="B19" s="13" t="s">
        <v>33</v>
      </c>
      <c r="C19" s="14">
        <v>186</v>
      </c>
      <c r="D19" s="14">
        <v>228</v>
      </c>
      <c r="E19" s="15">
        <v>-0.18421052631578899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7"/>
      <c r="C23" s="16"/>
      <c r="D23" s="16"/>
      <c r="E23" s="15">
        <v>0</v>
      </c>
    </row>
    <row r="24" spans="1:5" x14ac:dyDescent="0.25">
      <c r="A24" s="12" t="s">
        <v>36</v>
      </c>
      <c r="B24" s="17"/>
      <c r="C24" s="16"/>
      <c r="D24" s="16"/>
      <c r="E24" s="15">
        <v>0</v>
      </c>
    </row>
    <row r="25" spans="1:5" x14ac:dyDescent="0.25">
      <c r="A25" s="12" t="s">
        <v>37</v>
      </c>
      <c r="B25" s="17"/>
      <c r="C25" s="14">
        <v>275</v>
      </c>
      <c r="D25" s="14">
        <v>193</v>
      </c>
      <c r="E25" s="15">
        <v>0.42487046632124298</v>
      </c>
    </row>
    <row r="26" spans="1:5" x14ac:dyDescent="0.25">
      <c r="A26" s="12" t="s">
        <v>38</v>
      </c>
      <c r="B26" s="17"/>
      <c r="C26" s="14">
        <v>328</v>
      </c>
      <c r="D26" s="14">
        <v>221</v>
      </c>
      <c r="E26" s="15">
        <v>0.48416289592760198</v>
      </c>
    </row>
    <row r="27" spans="1:5" x14ac:dyDescent="0.25">
      <c r="A27" s="12" t="s">
        <v>39</v>
      </c>
      <c r="B27" s="17"/>
      <c r="C27" s="14">
        <v>33</v>
      </c>
      <c r="D27" s="14">
        <v>13</v>
      </c>
      <c r="E27" s="15">
        <v>1.5384615384615401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481</v>
      </c>
      <c r="D31" s="14">
        <v>528</v>
      </c>
      <c r="E31" s="15">
        <v>-8.9015151515151505E-2</v>
      </c>
    </row>
    <row r="32" spans="1:5" x14ac:dyDescent="0.25">
      <c r="A32" s="172" t="s">
        <v>42</v>
      </c>
      <c r="B32" s="13" t="s">
        <v>43</v>
      </c>
      <c r="C32" s="14">
        <v>6</v>
      </c>
      <c r="D32" s="14">
        <v>9</v>
      </c>
      <c r="E32" s="15">
        <v>-0.33333333333333298</v>
      </c>
    </row>
    <row r="33" spans="1:5" x14ac:dyDescent="0.25">
      <c r="A33" s="174"/>
      <c r="B33" s="13" t="s">
        <v>44</v>
      </c>
      <c r="C33" s="14">
        <v>19</v>
      </c>
      <c r="D33" s="14">
        <v>18</v>
      </c>
      <c r="E33" s="15">
        <v>5.5555555555555601E-2</v>
      </c>
    </row>
    <row r="34" spans="1:5" x14ac:dyDescent="0.25">
      <c r="A34" s="174"/>
      <c r="B34" s="13" t="s">
        <v>45</v>
      </c>
      <c r="C34" s="16"/>
      <c r="D34" s="16"/>
      <c r="E34" s="15">
        <v>0</v>
      </c>
    </row>
    <row r="35" spans="1:5" x14ac:dyDescent="0.25">
      <c r="A35" s="174"/>
      <c r="B35" s="13" t="s">
        <v>46</v>
      </c>
      <c r="C35" s="14">
        <v>3</v>
      </c>
      <c r="D35" s="14">
        <v>6</v>
      </c>
      <c r="E35" s="15">
        <v>-0.5</v>
      </c>
    </row>
    <row r="36" spans="1:5" x14ac:dyDescent="0.25">
      <c r="A36" s="173"/>
      <c r="B36" s="13" t="s">
        <v>47</v>
      </c>
      <c r="C36" s="14">
        <v>406</v>
      </c>
      <c r="D36" s="14">
        <v>459</v>
      </c>
      <c r="E36" s="15">
        <v>-0.115468409586057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7"/>
      <c r="C40" s="14">
        <v>2438</v>
      </c>
      <c r="D40" s="14">
        <v>2344</v>
      </c>
      <c r="E40" s="15">
        <v>4.01023890784983E-2</v>
      </c>
    </row>
    <row r="41" spans="1:5" x14ac:dyDescent="0.25">
      <c r="A41" s="12" t="s">
        <v>50</v>
      </c>
      <c r="B41" s="17"/>
      <c r="C41" s="14">
        <v>1174</v>
      </c>
      <c r="D41" s="14">
        <v>1099</v>
      </c>
      <c r="E41" s="15">
        <v>6.8243858052775302E-2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2" t="s">
        <v>52</v>
      </c>
      <c r="B45" s="13" t="s">
        <v>19</v>
      </c>
      <c r="C45" s="14">
        <v>436</v>
      </c>
      <c r="D45" s="14">
        <v>302</v>
      </c>
      <c r="E45" s="15">
        <v>0.443708609271523</v>
      </c>
    </row>
    <row r="46" spans="1:5" x14ac:dyDescent="0.25">
      <c r="A46" s="174"/>
      <c r="B46" s="13" t="s">
        <v>53</v>
      </c>
      <c r="C46" s="14">
        <v>49</v>
      </c>
      <c r="D46" s="14">
        <v>54</v>
      </c>
      <c r="E46" s="15">
        <v>-9.2592592592592601E-2</v>
      </c>
    </row>
    <row r="47" spans="1:5" x14ac:dyDescent="0.25">
      <c r="A47" s="174"/>
      <c r="B47" s="13" t="s">
        <v>54</v>
      </c>
      <c r="C47" s="14">
        <v>983</v>
      </c>
      <c r="D47" s="14">
        <v>1108</v>
      </c>
      <c r="E47" s="15">
        <v>-0.112815884476534</v>
      </c>
    </row>
    <row r="48" spans="1:5" x14ac:dyDescent="0.25">
      <c r="A48" s="173"/>
      <c r="B48" s="13" t="s">
        <v>23</v>
      </c>
      <c r="C48" s="14">
        <v>244</v>
      </c>
      <c r="D48" s="14">
        <v>243</v>
      </c>
      <c r="E48" s="15">
        <v>4.11522633744856E-3</v>
      </c>
    </row>
    <row r="49" spans="1:5" x14ac:dyDescent="0.25">
      <c r="A49" s="172" t="s">
        <v>55</v>
      </c>
      <c r="B49" s="13" t="s">
        <v>56</v>
      </c>
      <c r="C49" s="14">
        <v>833</v>
      </c>
      <c r="D49" s="14">
        <v>905</v>
      </c>
      <c r="E49" s="15">
        <v>-7.9558011049723806E-2</v>
      </c>
    </row>
    <row r="50" spans="1:5" x14ac:dyDescent="0.25">
      <c r="A50" s="174"/>
      <c r="B50" s="13" t="s">
        <v>57</v>
      </c>
      <c r="C50" s="14">
        <v>35</v>
      </c>
      <c r="D50" s="14">
        <v>43</v>
      </c>
      <c r="E50" s="15">
        <v>-0.186046511627907</v>
      </c>
    </row>
    <row r="51" spans="1:5" x14ac:dyDescent="0.25">
      <c r="A51" s="174"/>
      <c r="B51" s="13" t="s">
        <v>58</v>
      </c>
      <c r="C51" s="14">
        <v>56</v>
      </c>
      <c r="D51" s="14">
        <v>67</v>
      </c>
      <c r="E51" s="15">
        <v>-0.164179104477612</v>
      </c>
    </row>
    <row r="52" spans="1:5" x14ac:dyDescent="0.25">
      <c r="A52" s="173"/>
      <c r="B52" s="13" t="s">
        <v>59</v>
      </c>
      <c r="C52" s="14">
        <v>18</v>
      </c>
      <c r="D52" s="14">
        <v>8</v>
      </c>
      <c r="E52" s="15">
        <v>1.25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2" t="s">
        <v>61</v>
      </c>
      <c r="B56" s="13" t="s">
        <v>54</v>
      </c>
      <c r="C56" s="14">
        <v>14</v>
      </c>
      <c r="D56" s="14">
        <v>11</v>
      </c>
      <c r="E56" s="15">
        <v>0.27272727272727298</v>
      </c>
    </row>
    <row r="57" spans="1:5" x14ac:dyDescent="0.25">
      <c r="A57" s="174"/>
      <c r="B57" s="13" t="s">
        <v>53</v>
      </c>
      <c r="C57" s="16"/>
      <c r="D57" s="16"/>
      <c r="E57" s="15">
        <v>0</v>
      </c>
    </row>
    <row r="58" spans="1:5" x14ac:dyDescent="0.25">
      <c r="A58" s="174"/>
      <c r="B58" s="13" t="s">
        <v>19</v>
      </c>
      <c r="C58" s="14">
        <v>9</v>
      </c>
      <c r="D58" s="14">
        <v>8</v>
      </c>
      <c r="E58" s="15">
        <v>0.125</v>
      </c>
    </row>
    <row r="59" spans="1:5" x14ac:dyDescent="0.25">
      <c r="A59" s="174"/>
      <c r="B59" s="13" t="s">
        <v>23</v>
      </c>
      <c r="C59" s="14">
        <v>10</v>
      </c>
      <c r="D59" s="14">
        <v>9</v>
      </c>
      <c r="E59" s="15">
        <v>0.11111111111111099</v>
      </c>
    </row>
    <row r="60" spans="1:5" x14ac:dyDescent="0.25">
      <c r="A60" s="174"/>
      <c r="B60" s="13" t="s">
        <v>62</v>
      </c>
      <c r="C60" s="14">
        <v>6</v>
      </c>
      <c r="D60" s="14">
        <v>6</v>
      </c>
      <c r="E60" s="15">
        <v>0</v>
      </c>
    </row>
    <row r="61" spans="1:5" x14ac:dyDescent="0.25">
      <c r="A61" s="173"/>
      <c r="B61" s="13" t="s">
        <v>63</v>
      </c>
      <c r="C61" s="16"/>
      <c r="D61" s="16"/>
      <c r="E61" s="15">
        <v>0</v>
      </c>
    </row>
    <row r="62" spans="1:5" x14ac:dyDescent="0.25">
      <c r="A62" s="172" t="s">
        <v>64</v>
      </c>
      <c r="B62" s="13" t="s">
        <v>65</v>
      </c>
      <c r="C62" s="14">
        <v>9</v>
      </c>
      <c r="D62" s="14">
        <v>11</v>
      </c>
      <c r="E62" s="15">
        <v>-0.18181818181818199</v>
      </c>
    </row>
    <row r="63" spans="1:5" x14ac:dyDescent="0.25">
      <c r="A63" s="174"/>
      <c r="B63" s="13" t="s">
        <v>58</v>
      </c>
      <c r="C63" s="16"/>
      <c r="D63" s="16"/>
      <c r="E63" s="15">
        <v>0</v>
      </c>
    </row>
    <row r="64" spans="1:5" x14ac:dyDescent="0.25">
      <c r="A64" s="173"/>
      <c r="B64" s="13" t="s">
        <v>66</v>
      </c>
      <c r="C64" s="14">
        <v>1</v>
      </c>
      <c r="D64" s="16"/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7"/>
      <c r="C68" s="16"/>
      <c r="D68" s="16"/>
      <c r="E68" s="15">
        <v>0</v>
      </c>
    </row>
    <row r="69" spans="1:5" x14ac:dyDescent="0.25">
      <c r="A69" s="12" t="s">
        <v>36</v>
      </c>
      <c r="B69" s="17"/>
      <c r="C69" s="16"/>
      <c r="D69" s="16"/>
      <c r="E69" s="15">
        <v>0</v>
      </c>
    </row>
    <row r="70" spans="1:5" x14ac:dyDescent="0.25">
      <c r="A70" s="12" t="s">
        <v>37</v>
      </c>
      <c r="B70" s="17"/>
      <c r="C70" s="14">
        <v>3</v>
      </c>
      <c r="D70" s="14">
        <v>1</v>
      </c>
      <c r="E70" s="15">
        <v>2</v>
      </c>
    </row>
    <row r="71" spans="1:5" x14ac:dyDescent="0.25">
      <c r="A71" s="12" t="s">
        <v>38</v>
      </c>
      <c r="B71" s="17"/>
      <c r="C71" s="14">
        <v>2</v>
      </c>
      <c r="D71" s="14">
        <v>2</v>
      </c>
      <c r="E71" s="15">
        <v>0</v>
      </c>
    </row>
    <row r="72" spans="1:5" x14ac:dyDescent="0.25">
      <c r="A72" s="12" t="s">
        <v>39</v>
      </c>
      <c r="B72" s="17"/>
      <c r="C72" s="14">
        <v>1</v>
      </c>
      <c r="D72" s="16"/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5"/>
      <c r="B76" s="13" t="s">
        <v>49</v>
      </c>
      <c r="C76" s="14">
        <v>3</v>
      </c>
      <c r="D76" s="16"/>
      <c r="E76" s="15">
        <v>0</v>
      </c>
    </row>
    <row r="77" spans="1:5" x14ac:dyDescent="0.25">
      <c r="A77" s="176"/>
      <c r="B77" s="13" t="s">
        <v>58</v>
      </c>
      <c r="C77" s="16"/>
      <c r="D77" s="16"/>
      <c r="E77" s="15">
        <v>0</v>
      </c>
    </row>
    <row r="78" spans="1:5" x14ac:dyDescent="0.25">
      <c r="A78" s="176"/>
      <c r="B78" s="13" t="s">
        <v>65</v>
      </c>
      <c r="C78" s="14">
        <v>2</v>
      </c>
      <c r="D78" s="14">
        <v>1</v>
      </c>
      <c r="E78" s="15">
        <v>1</v>
      </c>
    </row>
    <row r="79" spans="1:5" x14ac:dyDescent="0.25">
      <c r="A79" s="176"/>
      <c r="B79" s="13" t="s">
        <v>69</v>
      </c>
      <c r="C79" s="14">
        <v>1</v>
      </c>
      <c r="D79" s="14">
        <v>2</v>
      </c>
      <c r="E79" s="15">
        <v>-0.5</v>
      </c>
    </row>
    <row r="80" spans="1:5" x14ac:dyDescent="0.25">
      <c r="A80" s="177"/>
      <c r="B80" s="13" t="s">
        <v>70</v>
      </c>
      <c r="C80" s="16"/>
      <c r="D80" s="16"/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2" t="s">
        <v>72</v>
      </c>
      <c r="B84" s="13" t="s">
        <v>73</v>
      </c>
      <c r="C84" s="14">
        <v>1174</v>
      </c>
      <c r="D84" s="14">
        <v>1099</v>
      </c>
      <c r="E84" s="15">
        <v>6.8243858052775302E-2</v>
      </c>
    </row>
    <row r="85" spans="1:5" x14ac:dyDescent="0.25">
      <c r="A85" s="173"/>
      <c r="B85" s="13" t="s">
        <v>74</v>
      </c>
      <c r="C85" s="14">
        <v>764</v>
      </c>
      <c r="D85" s="14">
        <v>570</v>
      </c>
      <c r="E85" s="15">
        <v>0.34035087719298202</v>
      </c>
    </row>
    <row r="86" spans="1:5" x14ac:dyDescent="0.25">
      <c r="A86" s="172" t="s">
        <v>75</v>
      </c>
      <c r="B86" s="13" t="s">
        <v>73</v>
      </c>
      <c r="C86" s="14">
        <v>716</v>
      </c>
      <c r="D86" s="14">
        <v>767</v>
      </c>
      <c r="E86" s="15">
        <v>-6.6492829204693599E-2</v>
      </c>
    </row>
    <row r="87" spans="1:5" x14ac:dyDescent="0.25">
      <c r="A87" s="173"/>
      <c r="B87" s="13" t="s">
        <v>74</v>
      </c>
      <c r="C87" s="14">
        <v>324</v>
      </c>
      <c r="D87" s="14">
        <v>366</v>
      </c>
      <c r="E87" s="15">
        <v>-0.114754098360656</v>
      </c>
    </row>
    <row r="88" spans="1:5" x14ac:dyDescent="0.25">
      <c r="A88" s="172" t="s">
        <v>76</v>
      </c>
      <c r="B88" s="13" t="s">
        <v>73</v>
      </c>
      <c r="C88" s="14">
        <v>49</v>
      </c>
      <c r="D88" s="14">
        <v>50</v>
      </c>
      <c r="E88" s="15">
        <v>-0.02</v>
      </c>
    </row>
    <row r="89" spans="1:5" x14ac:dyDescent="0.25">
      <c r="A89" s="173"/>
      <c r="B89" s="13" t="s">
        <v>74</v>
      </c>
      <c r="C89" s="14">
        <v>19</v>
      </c>
      <c r="D89" s="14">
        <v>19</v>
      </c>
      <c r="E89" s="15">
        <v>0</v>
      </c>
    </row>
    <row r="90" spans="1:5" x14ac:dyDescent="0.25">
      <c r="A90" s="172" t="s">
        <v>77</v>
      </c>
      <c r="B90" s="13" t="s">
        <v>73</v>
      </c>
      <c r="C90" s="16"/>
      <c r="D90" s="16"/>
      <c r="E90" s="15">
        <v>0</v>
      </c>
    </row>
    <row r="91" spans="1:5" x14ac:dyDescent="0.25">
      <c r="A91" s="173"/>
      <c r="B91" s="13" t="s">
        <v>74</v>
      </c>
      <c r="C91" s="16"/>
      <c r="D91" s="16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7"/>
      <c r="C95" s="14">
        <v>397</v>
      </c>
      <c r="D95" s="14">
        <v>452</v>
      </c>
      <c r="E95" s="15">
        <v>-0.12168141592920299</v>
      </c>
    </row>
    <row r="96" spans="1:5" x14ac:dyDescent="0.25">
      <c r="A96" s="12" t="s">
        <v>79</v>
      </c>
      <c r="B96" s="17"/>
      <c r="C96" s="16"/>
      <c r="D96" s="16"/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7"/>
      <c r="C100" s="14">
        <v>792</v>
      </c>
      <c r="D100" s="14">
        <v>709</v>
      </c>
      <c r="E100" s="15">
        <v>0.11706629055007001</v>
      </c>
    </row>
    <row r="101" spans="1:5" x14ac:dyDescent="0.25">
      <c r="A101" s="12" t="s">
        <v>82</v>
      </c>
      <c r="B101" s="17"/>
      <c r="C101" s="14">
        <v>314</v>
      </c>
      <c r="D101" s="14">
        <v>333</v>
      </c>
      <c r="E101" s="15">
        <v>-5.7057057057057103E-2</v>
      </c>
    </row>
    <row r="102" spans="1:5" x14ac:dyDescent="0.25">
      <c r="A102" s="12" t="s">
        <v>79</v>
      </c>
      <c r="B102" s="17"/>
      <c r="C102" s="14">
        <v>2</v>
      </c>
      <c r="D102" s="14">
        <v>1</v>
      </c>
      <c r="E102" s="15">
        <v>1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2" t="s">
        <v>81</v>
      </c>
      <c r="B106" s="13" t="s">
        <v>84</v>
      </c>
      <c r="C106" s="14">
        <v>399</v>
      </c>
      <c r="D106" s="14">
        <v>443</v>
      </c>
      <c r="E106" s="15">
        <v>-9.9322799097065498E-2</v>
      </c>
    </row>
    <row r="107" spans="1:5" x14ac:dyDescent="0.25">
      <c r="A107" s="174"/>
      <c r="B107" s="13" t="s">
        <v>85</v>
      </c>
      <c r="C107" s="14">
        <v>4</v>
      </c>
      <c r="D107" s="14">
        <v>20</v>
      </c>
      <c r="E107" s="15">
        <v>-0.8</v>
      </c>
    </row>
    <row r="108" spans="1:5" x14ac:dyDescent="0.25">
      <c r="A108" s="173"/>
      <c r="B108" s="13" t="s">
        <v>86</v>
      </c>
      <c r="C108" s="14">
        <v>132</v>
      </c>
      <c r="D108" s="14">
        <v>149</v>
      </c>
      <c r="E108" s="15">
        <v>-0.114093959731544</v>
      </c>
    </row>
    <row r="109" spans="1:5" x14ac:dyDescent="0.25">
      <c r="A109" s="172" t="s">
        <v>82</v>
      </c>
      <c r="B109" s="13" t="s">
        <v>87</v>
      </c>
      <c r="C109" s="14">
        <v>1</v>
      </c>
      <c r="D109" s="14">
        <v>3</v>
      </c>
      <c r="E109" s="15">
        <v>-0.66666666666666696</v>
      </c>
    </row>
    <row r="110" spans="1:5" x14ac:dyDescent="0.25">
      <c r="A110" s="173"/>
      <c r="B110" s="13" t="s">
        <v>86</v>
      </c>
      <c r="C110" s="14">
        <v>93</v>
      </c>
      <c r="D110" s="14">
        <v>130</v>
      </c>
      <c r="E110" s="15">
        <v>-0.28461538461538499</v>
      </c>
    </row>
    <row r="111" spans="1:5" x14ac:dyDescent="0.25">
      <c r="A111" s="12" t="s">
        <v>79</v>
      </c>
      <c r="B111" s="17"/>
      <c r="C111" s="14">
        <v>15</v>
      </c>
      <c r="D111" s="14">
        <v>16</v>
      </c>
      <c r="E111" s="15">
        <v>-6.25E-2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2" t="s">
        <v>81</v>
      </c>
      <c r="B115" s="13" t="s">
        <v>84</v>
      </c>
      <c r="C115" s="14">
        <v>10</v>
      </c>
      <c r="D115" s="14">
        <v>9</v>
      </c>
      <c r="E115" s="15">
        <v>0.11111111111111099</v>
      </c>
    </row>
    <row r="116" spans="1:5" x14ac:dyDescent="0.25">
      <c r="A116" s="174"/>
      <c r="B116" s="13" t="s">
        <v>85</v>
      </c>
      <c r="C116" s="14">
        <v>11</v>
      </c>
      <c r="D116" s="14">
        <v>13</v>
      </c>
      <c r="E116" s="15">
        <v>-0.15384615384615399</v>
      </c>
    </row>
    <row r="117" spans="1:5" x14ac:dyDescent="0.25">
      <c r="A117" s="173"/>
      <c r="B117" s="13" t="s">
        <v>86</v>
      </c>
      <c r="C117" s="14">
        <v>10</v>
      </c>
      <c r="D117" s="14">
        <v>18</v>
      </c>
      <c r="E117" s="15">
        <v>-0.44444444444444398</v>
      </c>
    </row>
    <row r="118" spans="1:5" x14ac:dyDescent="0.25">
      <c r="A118" s="172" t="s">
        <v>82</v>
      </c>
      <c r="B118" s="13" t="s">
        <v>87</v>
      </c>
      <c r="C118" s="16"/>
      <c r="D118" s="16"/>
      <c r="E118" s="15">
        <v>0</v>
      </c>
    </row>
    <row r="119" spans="1:5" x14ac:dyDescent="0.25">
      <c r="A119" s="173"/>
      <c r="B119" s="13" t="s">
        <v>86</v>
      </c>
      <c r="C119" s="14">
        <v>12</v>
      </c>
      <c r="D119" s="14">
        <v>12</v>
      </c>
      <c r="E119" s="15">
        <v>0</v>
      </c>
    </row>
    <row r="120" spans="1:5" x14ac:dyDescent="0.25">
      <c r="A120" s="12" t="s">
        <v>79</v>
      </c>
      <c r="B120" s="17"/>
      <c r="C120" s="14">
        <v>1</v>
      </c>
      <c r="D120" s="14">
        <v>2</v>
      </c>
      <c r="E120" s="15">
        <v>-0.5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2" t="s">
        <v>90</v>
      </c>
      <c r="B124" s="13" t="s">
        <v>91</v>
      </c>
      <c r="C124" s="16"/>
      <c r="D124" s="16"/>
      <c r="E124" s="15">
        <v>0</v>
      </c>
    </row>
    <row r="125" spans="1:5" x14ac:dyDescent="0.25">
      <c r="A125" s="173"/>
      <c r="B125" s="13" t="s">
        <v>92</v>
      </c>
      <c r="C125" s="16"/>
      <c r="D125" s="16"/>
      <c r="E125" s="15">
        <v>0</v>
      </c>
    </row>
    <row r="126" spans="1:5" x14ac:dyDescent="0.25">
      <c r="A126" s="172" t="s">
        <v>93</v>
      </c>
      <c r="B126" s="13" t="s">
        <v>91</v>
      </c>
      <c r="C126" s="14">
        <v>578</v>
      </c>
      <c r="D126" s="14">
        <v>488</v>
      </c>
      <c r="E126" s="15">
        <v>0.18442622950819701</v>
      </c>
    </row>
    <row r="127" spans="1:5" x14ac:dyDescent="0.25">
      <c r="A127" s="173"/>
      <c r="B127" s="13" t="s">
        <v>92</v>
      </c>
      <c r="C127" s="14">
        <v>907</v>
      </c>
      <c r="D127" s="14">
        <v>837</v>
      </c>
      <c r="E127" s="15">
        <v>8.3632019115890105E-2</v>
      </c>
    </row>
    <row r="128" spans="1:5" x14ac:dyDescent="0.25">
      <c r="A128" s="172" t="s">
        <v>94</v>
      </c>
      <c r="B128" s="13" t="s">
        <v>91</v>
      </c>
      <c r="C128" s="14">
        <v>2301</v>
      </c>
      <c r="D128" s="14">
        <v>2292</v>
      </c>
      <c r="E128" s="15">
        <v>3.9267015706806298E-3</v>
      </c>
    </row>
    <row r="129" spans="1:5" x14ac:dyDescent="0.25">
      <c r="A129" s="173"/>
      <c r="B129" s="13" t="s">
        <v>92</v>
      </c>
      <c r="C129" s="14">
        <v>4804</v>
      </c>
      <c r="D129" s="14">
        <v>4970</v>
      </c>
      <c r="E129" s="15">
        <v>-3.3400402414486899E-2</v>
      </c>
    </row>
    <row r="130" spans="1:5" x14ac:dyDescent="0.25">
      <c r="A130" s="172" t="s">
        <v>95</v>
      </c>
      <c r="B130" s="13" t="s">
        <v>91</v>
      </c>
      <c r="C130" s="14">
        <v>578</v>
      </c>
      <c r="D130" s="14">
        <v>488</v>
      </c>
      <c r="E130" s="15">
        <v>0.18442622950819701</v>
      </c>
    </row>
    <row r="131" spans="1:5" x14ac:dyDescent="0.25">
      <c r="A131" s="173"/>
      <c r="B131" s="13" t="s">
        <v>92</v>
      </c>
      <c r="C131" s="14">
        <v>907</v>
      </c>
      <c r="D131" s="14">
        <v>837</v>
      </c>
      <c r="E131" s="15">
        <v>8.3632019115890105E-2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2" t="s">
        <v>97</v>
      </c>
      <c r="B135" s="13" t="s">
        <v>98</v>
      </c>
      <c r="C135" s="14">
        <v>73</v>
      </c>
      <c r="D135" s="14">
        <v>73</v>
      </c>
      <c r="E135" s="15">
        <v>0</v>
      </c>
    </row>
    <row r="136" spans="1:5" x14ac:dyDescent="0.25">
      <c r="A136" s="173"/>
      <c r="B136" s="13" t="s">
        <v>99</v>
      </c>
      <c r="C136" s="16"/>
      <c r="D136" s="16"/>
      <c r="E136" s="15">
        <v>0</v>
      </c>
    </row>
    <row r="137" spans="1:5" x14ac:dyDescent="0.25">
      <c r="A137" s="172" t="s">
        <v>100</v>
      </c>
      <c r="B137" s="13" t="s">
        <v>98</v>
      </c>
      <c r="C137" s="16"/>
      <c r="D137" s="16"/>
      <c r="E137" s="15">
        <v>0</v>
      </c>
    </row>
    <row r="138" spans="1:5" x14ac:dyDescent="0.25">
      <c r="A138" s="173"/>
      <c r="B138" s="13" t="s">
        <v>99</v>
      </c>
      <c r="C138" s="16"/>
      <c r="D138" s="16"/>
      <c r="E138" s="15">
        <v>0</v>
      </c>
    </row>
    <row r="139" spans="1:5" x14ac:dyDescent="0.25">
      <c r="A139" s="172" t="s">
        <v>101</v>
      </c>
      <c r="B139" s="13" t="s">
        <v>98</v>
      </c>
      <c r="C139" s="14">
        <v>1</v>
      </c>
      <c r="D139" s="16"/>
      <c r="E139" s="15">
        <v>0</v>
      </c>
    </row>
    <row r="140" spans="1:5" x14ac:dyDescent="0.25">
      <c r="A140" s="173"/>
      <c r="B140" s="13" t="s">
        <v>102</v>
      </c>
      <c r="C140" s="16"/>
      <c r="D140" s="16"/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7"/>
      <c r="C144" s="14">
        <v>47</v>
      </c>
      <c r="D144" s="14">
        <v>31</v>
      </c>
      <c r="E144" s="15">
        <v>0.51612903225806495</v>
      </c>
    </row>
    <row r="145" spans="1:5" x14ac:dyDescent="0.25">
      <c r="A145" s="172" t="s">
        <v>105</v>
      </c>
      <c r="B145" s="13" t="s">
        <v>106</v>
      </c>
      <c r="C145" s="14">
        <v>6</v>
      </c>
      <c r="D145" s="16"/>
      <c r="E145" s="15">
        <v>0</v>
      </c>
    </row>
    <row r="146" spans="1:5" x14ac:dyDescent="0.25">
      <c r="A146" s="174"/>
      <c r="B146" s="13" t="s">
        <v>107</v>
      </c>
      <c r="C146" s="14">
        <v>12</v>
      </c>
      <c r="D146" s="14">
        <v>6</v>
      </c>
      <c r="E146" s="15">
        <v>1</v>
      </c>
    </row>
    <row r="147" spans="1:5" x14ac:dyDescent="0.25">
      <c r="A147" s="174"/>
      <c r="B147" s="13" t="s">
        <v>108</v>
      </c>
      <c r="C147" s="14">
        <v>2</v>
      </c>
      <c r="D147" s="14">
        <v>3</v>
      </c>
      <c r="E147" s="15">
        <v>-0.33333333333333298</v>
      </c>
    </row>
    <row r="148" spans="1:5" x14ac:dyDescent="0.25">
      <c r="A148" s="174"/>
      <c r="B148" s="13" t="s">
        <v>109</v>
      </c>
      <c r="C148" s="14">
        <v>3</v>
      </c>
      <c r="D148" s="16"/>
      <c r="E148" s="15">
        <v>0</v>
      </c>
    </row>
    <row r="149" spans="1:5" x14ac:dyDescent="0.25">
      <c r="A149" s="174"/>
      <c r="B149" s="13" t="s">
        <v>110</v>
      </c>
      <c r="C149" s="14">
        <v>19</v>
      </c>
      <c r="D149" s="14">
        <v>21</v>
      </c>
      <c r="E149" s="15">
        <v>-9.5238095238095205E-2</v>
      </c>
    </row>
    <row r="150" spans="1:5" x14ac:dyDescent="0.25">
      <c r="A150" s="173"/>
      <c r="B150" s="13" t="s">
        <v>111</v>
      </c>
      <c r="C150" s="14">
        <v>5</v>
      </c>
      <c r="D150" s="14">
        <v>1</v>
      </c>
      <c r="E150" s="15">
        <v>4</v>
      </c>
    </row>
    <row r="151" spans="1:5" x14ac:dyDescent="0.25">
      <c r="A151" s="172" t="s">
        <v>112</v>
      </c>
      <c r="B151" s="13" t="s">
        <v>113</v>
      </c>
      <c r="C151" s="14">
        <v>15</v>
      </c>
      <c r="D151" s="14">
        <v>11</v>
      </c>
      <c r="E151" s="15">
        <v>0.36363636363636398</v>
      </c>
    </row>
    <row r="152" spans="1:5" x14ac:dyDescent="0.25">
      <c r="A152" s="173"/>
      <c r="B152" s="13" t="s">
        <v>114</v>
      </c>
      <c r="C152" s="14">
        <v>24</v>
      </c>
      <c r="D152" s="14">
        <v>22</v>
      </c>
      <c r="E152" s="15">
        <v>9.0909090909090898E-2</v>
      </c>
    </row>
    <row r="153" spans="1:5" x14ac:dyDescent="0.25">
      <c r="A153" s="172" t="s">
        <v>115</v>
      </c>
      <c r="B153" s="13" t="s">
        <v>19</v>
      </c>
      <c r="C153" s="14">
        <v>2</v>
      </c>
      <c r="D153" s="14">
        <v>4</v>
      </c>
      <c r="E153" s="15">
        <v>-0.5</v>
      </c>
    </row>
    <row r="154" spans="1:5" x14ac:dyDescent="0.25">
      <c r="A154" s="173"/>
      <c r="B154" s="13" t="s">
        <v>23</v>
      </c>
      <c r="C154" s="14">
        <v>10</v>
      </c>
      <c r="D154" s="14">
        <v>2</v>
      </c>
      <c r="E154" s="15">
        <v>4</v>
      </c>
    </row>
    <row r="155" spans="1:5" x14ac:dyDescent="0.25">
      <c r="A155" s="12" t="s">
        <v>116</v>
      </c>
      <c r="B155" s="17"/>
      <c r="C155" s="16"/>
      <c r="D155" s="16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2" t="s">
        <v>118</v>
      </c>
      <c r="B159" s="13" t="s">
        <v>119</v>
      </c>
      <c r="C159" s="14">
        <v>440</v>
      </c>
      <c r="D159" s="14">
        <v>450</v>
      </c>
      <c r="E159" s="15">
        <v>-2.2222222222222199E-2</v>
      </c>
    </row>
    <row r="160" spans="1:5" x14ac:dyDescent="0.25">
      <c r="A160" s="174"/>
      <c r="B160" s="13" t="s">
        <v>120</v>
      </c>
      <c r="C160" s="14">
        <v>134</v>
      </c>
      <c r="D160" s="14">
        <v>166</v>
      </c>
      <c r="E160" s="15">
        <v>-0.19277108433734899</v>
      </c>
    </row>
    <row r="161" spans="1:5" x14ac:dyDescent="0.25">
      <c r="A161" s="174"/>
      <c r="B161" s="13" t="s">
        <v>121</v>
      </c>
      <c r="C161" s="14">
        <v>100</v>
      </c>
      <c r="D161" s="14">
        <v>70</v>
      </c>
      <c r="E161" s="15">
        <v>0.42857142857142799</v>
      </c>
    </row>
    <row r="162" spans="1:5" x14ac:dyDescent="0.25">
      <c r="A162" s="174"/>
      <c r="B162" s="13" t="s">
        <v>122</v>
      </c>
      <c r="C162" s="14">
        <v>64</v>
      </c>
      <c r="D162" s="14">
        <v>80</v>
      </c>
      <c r="E162" s="15">
        <v>-0.2</v>
      </c>
    </row>
    <row r="163" spans="1:5" x14ac:dyDescent="0.25">
      <c r="A163" s="174"/>
      <c r="B163" s="13" t="s">
        <v>123</v>
      </c>
      <c r="C163" s="16"/>
      <c r="D163" s="16"/>
      <c r="E163" s="15">
        <v>0</v>
      </c>
    </row>
    <row r="164" spans="1:5" x14ac:dyDescent="0.25">
      <c r="A164" s="174"/>
      <c r="B164" s="13" t="s">
        <v>124</v>
      </c>
      <c r="C164" s="16"/>
      <c r="D164" s="16"/>
      <c r="E164" s="15">
        <v>0</v>
      </c>
    </row>
    <row r="165" spans="1:5" x14ac:dyDescent="0.25">
      <c r="A165" s="174"/>
      <c r="B165" s="13" t="s">
        <v>125</v>
      </c>
      <c r="C165" s="14">
        <v>201</v>
      </c>
      <c r="D165" s="14">
        <v>264</v>
      </c>
      <c r="E165" s="15">
        <v>-0.23863636363636401</v>
      </c>
    </row>
    <row r="166" spans="1:5" x14ac:dyDescent="0.25">
      <c r="A166" s="174"/>
      <c r="B166" s="13" t="s">
        <v>126</v>
      </c>
      <c r="C166" s="14">
        <v>2</v>
      </c>
      <c r="D166" s="14">
        <v>1</v>
      </c>
      <c r="E166" s="15">
        <v>1</v>
      </c>
    </row>
    <row r="167" spans="1:5" x14ac:dyDescent="0.25">
      <c r="A167" s="174"/>
      <c r="B167" s="13" t="s">
        <v>127</v>
      </c>
      <c r="C167" s="14">
        <v>181</v>
      </c>
      <c r="D167" s="14">
        <v>212</v>
      </c>
      <c r="E167" s="15">
        <v>-0.14622641509434001</v>
      </c>
    </row>
    <row r="168" spans="1:5" x14ac:dyDescent="0.25">
      <c r="A168" s="174"/>
      <c r="B168" s="13" t="s">
        <v>128</v>
      </c>
      <c r="C168" s="14">
        <v>350</v>
      </c>
      <c r="D168" s="14">
        <v>393</v>
      </c>
      <c r="E168" s="15">
        <v>-0.10941475826972</v>
      </c>
    </row>
    <row r="169" spans="1:5" x14ac:dyDescent="0.25">
      <c r="A169" s="174"/>
      <c r="B169" s="13" t="s">
        <v>129</v>
      </c>
      <c r="C169" s="14">
        <v>50</v>
      </c>
      <c r="D169" s="14">
        <v>64</v>
      </c>
      <c r="E169" s="15">
        <v>-0.21875</v>
      </c>
    </row>
    <row r="170" spans="1:5" x14ac:dyDescent="0.25">
      <c r="A170" s="174"/>
      <c r="B170" s="13" t="s">
        <v>130</v>
      </c>
      <c r="C170" s="14">
        <v>688</v>
      </c>
      <c r="D170" s="14">
        <v>735</v>
      </c>
      <c r="E170" s="15">
        <v>-6.3945578231292502E-2</v>
      </c>
    </row>
    <row r="171" spans="1:5" x14ac:dyDescent="0.25">
      <c r="A171" s="174"/>
      <c r="B171" s="13" t="s">
        <v>131</v>
      </c>
      <c r="C171" s="14">
        <v>5</v>
      </c>
      <c r="D171" s="14">
        <v>3</v>
      </c>
      <c r="E171" s="15">
        <v>0.66666666666666696</v>
      </c>
    </row>
    <row r="172" spans="1:5" x14ac:dyDescent="0.25">
      <c r="A172" s="174"/>
      <c r="B172" s="13" t="s">
        <v>132</v>
      </c>
      <c r="C172" s="14">
        <v>1</v>
      </c>
      <c r="D172" s="16"/>
      <c r="E172" s="15">
        <v>0</v>
      </c>
    </row>
    <row r="173" spans="1:5" x14ac:dyDescent="0.25">
      <c r="A173" s="174"/>
      <c r="B173" s="13" t="s">
        <v>133</v>
      </c>
      <c r="C173" s="14">
        <v>3</v>
      </c>
      <c r="D173" s="14">
        <v>8</v>
      </c>
      <c r="E173" s="15">
        <v>-0.625</v>
      </c>
    </row>
    <row r="174" spans="1:5" x14ac:dyDescent="0.25">
      <c r="A174" s="174"/>
      <c r="B174" s="13" t="s">
        <v>134</v>
      </c>
      <c r="C174" s="16"/>
      <c r="D174" s="16"/>
      <c r="E174" s="15">
        <v>0</v>
      </c>
    </row>
    <row r="175" spans="1:5" x14ac:dyDescent="0.25">
      <c r="A175" s="174"/>
      <c r="B175" s="13" t="s">
        <v>135</v>
      </c>
      <c r="C175" s="16"/>
      <c r="D175" s="16"/>
      <c r="E175" s="15">
        <v>0</v>
      </c>
    </row>
    <row r="176" spans="1:5" x14ac:dyDescent="0.25">
      <c r="A176" s="174"/>
      <c r="B176" s="13" t="s">
        <v>136</v>
      </c>
      <c r="C176" s="16"/>
      <c r="D176" s="14">
        <v>1</v>
      </c>
      <c r="E176" s="15">
        <v>0</v>
      </c>
    </row>
    <row r="177" spans="1:5" x14ac:dyDescent="0.25">
      <c r="A177" s="174"/>
      <c r="B177" s="13" t="s">
        <v>137</v>
      </c>
      <c r="C177" s="14">
        <v>10</v>
      </c>
      <c r="D177" s="14">
        <v>21</v>
      </c>
      <c r="E177" s="15">
        <v>-0.52380952380952395</v>
      </c>
    </row>
    <row r="178" spans="1:5" x14ac:dyDescent="0.25">
      <c r="A178" s="174"/>
      <c r="B178" s="13" t="s">
        <v>138</v>
      </c>
      <c r="C178" s="16"/>
      <c r="D178" s="14">
        <v>2</v>
      </c>
      <c r="E178" s="15">
        <v>0</v>
      </c>
    </row>
    <row r="179" spans="1:5" x14ac:dyDescent="0.25">
      <c r="A179" s="174"/>
      <c r="B179" s="13" t="s">
        <v>139</v>
      </c>
      <c r="C179" s="14">
        <v>500</v>
      </c>
      <c r="D179" s="14">
        <v>529</v>
      </c>
      <c r="E179" s="15">
        <v>-5.4820415879017002E-2</v>
      </c>
    </row>
    <row r="180" spans="1:5" x14ac:dyDescent="0.25">
      <c r="A180" s="174"/>
      <c r="B180" s="13" t="s">
        <v>140</v>
      </c>
      <c r="C180" s="16"/>
      <c r="D180" s="16"/>
      <c r="E180" s="15">
        <v>0</v>
      </c>
    </row>
    <row r="181" spans="1:5" x14ac:dyDescent="0.25">
      <c r="A181" s="174"/>
      <c r="B181" s="13" t="s">
        <v>141</v>
      </c>
      <c r="C181" s="14">
        <v>3</v>
      </c>
      <c r="D181" s="14">
        <v>5</v>
      </c>
      <c r="E181" s="15">
        <v>-0.4</v>
      </c>
    </row>
    <row r="182" spans="1:5" x14ac:dyDescent="0.25">
      <c r="A182" s="174"/>
      <c r="B182" s="13" t="s">
        <v>142</v>
      </c>
      <c r="C182" s="14">
        <v>17</v>
      </c>
      <c r="D182" s="14">
        <v>21</v>
      </c>
      <c r="E182" s="15">
        <v>-0.19047619047618999</v>
      </c>
    </row>
    <row r="183" spans="1:5" x14ac:dyDescent="0.25">
      <c r="A183" s="174"/>
      <c r="B183" s="13" t="s">
        <v>143</v>
      </c>
      <c r="C183" s="16"/>
      <c r="D183" s="16"/>
      <c r="E183" s="15">
        <v>0</v>
      </c>
    </row>
    <row r="184" spans="1:5" x14ac:dyDescent="0.25">
      <c r="A184" s="174"/>
      <c r="B184" s="13" t="s">
        <v>144</v>
      </c>
      <c r="C184" s="14">
        <v>1</v>
      </c>
      <c r="D184" s="14">
        <v>2</v>
      </c>
      <c r="E184" s="15">
        <v>-0.5</v>
      </c>
    </row>
    <row r="185" spans="1:5" x14ac:dyDescent="0.25">
      <c r="A185" s="174"/>
      <c r="B185" s="13" t="s">
        <v>145</v>
      </c>
      <c r="C185" s="16"/>
      <c r="D185" s="16"/>
      <c r="E185" s="15">
        <v>0</v>
      </c>
    </row>
    <row r="186" spans="1:5" x14ac:dyDescent="0.25">
      <c r="A186" s="174"/>
      <c r="B186" s="13" t="s">
        <v>146</v>
      </c>
      <c r="C186" s="14">
        <v>34</v>
      </c>
      <c r="D186" s="14">
        <v>35</v>
      </c>
      <c r="E186" s="15">
        <v>-2.8571428571428598E-2</v>
      </c>
    </row>
    <row r="187" spans="1:5" x14ac:dyDescent="0.25">
      <c r="A187" s="174"/>
      <c r="B187" s="13" t="s">
        <v>147</v>
      </c>
      <c r="C187" s="16"/>
      <c r="D187" s="16"/>
      <c r="E187" s="15">
        <v>0</v>
      </c>
    </row>
    <row r="188" spans="1:5" x14ac:dyDescent="0.25">
      <c r="A188" s="174"/>
      <c r="B188" s="13" t="s">
        <v>148</v>
      </c>
      <c r="C188" s="16"/>
      <c r="D188" s="14">
        <v>2</v>
      </c>
      <c r="E188" s="15">
        <v>0</v>
      </c>
    </row>
    <row r="189" spans="1:5" x14ac:dyDescent="0.25">
      <c r="A189" s="174"/>
      <c r="B189" s="13" t="s">
        <v>149</v>
      </c>
      <c r="C189" s="16"/>
      <c r="D189" s="16"/>
      <c r="E189" s="15">
        <v>0</v>
      </c>
    </row>
    <row r="190" spans="1:5" x14ac:dyDescent="0.25">
      <c r="A190" s="174"/>
      <c r="B190" s="13" t="s">
        <v>150</v>
      </c>
      <c r="C190" s="14">
        <v>33</v>
      </c>
      <c r="D190" s="14">
        <v>24</v>
      </c>
      <c r="E190" s="15">
        <v>0.375</v>
      </c>
    </row>
    <row r="191" spans="1:5" x14ac:dyDescent="0.25">
      <c r="A191" s="174"/>
      <c r="B191" s="13" t="s">
        <v>151</v>
      </c>
      <c r="C191" s="16"/>
      <c r="D191" s="14">
        <v>170</v>
      </c>
      <c r="E191" s="15">
        <v>0</v>
      </c>
    </row>
    <row r="192" spans="1:5" x14ac:dyDescent="0.25">
      <c r="A192" s="174"/>
      <c r="B192" s="13" t="s">
        <v>152</v>
      </c>
      <c r="C192" s="16"/>
      <c r="D192" s="16"/>
      <c r="E192" s="15">
        <v>0</v>
      </c>
    </row>
    <row r="193" spans="1:5" x14ac:dyDescent="0.25">
      <c r="A193" s="174"/>
      <c r="B193" s="13" t="s">
        <v>153</v>
      </c>
      <c r="C193" s="14">
        <v>709</v>
      </c>
      <c r="D193" s="14">
        <v>1388</v>
      </c>
      <c r="E193" s="15">
        <v>-0.48919308357348701</v>
      </c>
    </row>
    <row r="194" spans="1:5" x14ac:dyDescent="0.25">
      <c r="A194" s="174"/>
      <c r="B194" s="13" t="s">
        <v>154</v>
      </c>
      <c r="C194" s="16"/>
      <c r="D194" s="16"/>
      <c r="E194" s="15">
        <v>0</v>
      </c>
    </row>
    <row r="195" spans="1:5" x14ac:dyDescent="0.25">
      <c r="A195" s="174"/>
      <c r="B195" s="13" t="s">
        <v>155</v>
      </c>
      <c r="C195" s="14">
        <v>23</v>
      </c>
      <c r="D195" s="14">
        <v>23</v>
      </c>
      <c r="E195" s="15">
        <v>0</v>
      </c>
    </row>
    <row r="196" spans="1:5" x14ac:dyDescent="0.25">
      <c r="A196" s="174"/>
      <c r="B196" s="13" t="s">
        <v>156</v>
      </c>
      <c r="C196" s="14">
        <v>7</v>
      </c>
      <c r="D196" s="14">
        <v>3</v>
      </c>
      <c r="E196" s="15">
        <v>1.3333333333333299</v>
      </c>
    </row>
    <row r="197" spans="1:5" x14ac:dyDescent="0.25">
      <c r="A197" s="174"/>
      <c r="B197" s="13" t="s">
        <v>157</v>
      </c>
      <c r="C197" s="14">
        <v>76</v>
      </c>
      <c r="D197" s="14">
        <v>100</v>
      </c>
      <c r="E197" s="15">
        <v>-0.24</v>
      </c>
    </row>
    <row r="198" spans="1:5" x14ac:dyDescent="0.25">
      <c r="A198" s="174"/>
      <c r="B198" s="13" t="s">
        <v>158</v>
      </c>
      <c r="C198" s="16"/>
      <c r="D198" s="16"/>
      <c r="E198" s="15">
        <v>0</v>
      </c>
    </row>
    <row r="199" spans="1:5" x14ac:dyDescent="0.25">
      <c r="A199" s="174"/>
      <c r="B199" s="13" t="s">
        <v>159</v>
      </c>
      <c r="C199" s="16"/>
      <c r="D199" s="16"/>
      <c r="E199" s="15">
        <v>0</v>
      </c>
    </row>
    <row r="200" spans="1:5" x14ac:dyDescent="0.25">
      <c r="A200" s="173"/>
      <c r="B200" s="13" t="s">
        <v>160</v>
      </c>
      <c r="C200" s="16"/>
      <c r="D200" s="16"/>
      <c r="E200" s="15">
        <v>0</v>
      </c>
    </row>
    <row r="201" spans="1:5" x14ac:dyDescent="0.25">
      <c r="A201" s="172" t="s">
        <v>161</v>
      </c>
      <c r="B201" s="13" t="s">
        <v>162</v>
      </c>
      <c r="C201" s="14">
        <v>918</v>
      </c>
      <c r="D201" s="14">
        <v>881</v>
      </c>
      <c r="E201" s="15">
        <v>4.1997729852440401E-2</v>
      </c>
    </row>
    <row r="202" spans="1:5" x14ac:dyDescent="0.25">
      <c r="A202" s="174"/>
      <c r="B202" s="13" t="s">
        <v>120</v>
      </c>
      <c r="C202" s="14">
        <v>295</v>
      </c>
      <c r="D202" s="14">
        <v>295</v>
      </c>
      <c r="E202" s="15">
        <v>0</v>
      </c>
    </row>
    <row r="203" spans="1:5" x14ac:dyDescent="0.25">
      <c r="A203" s="174"/>
      <c r="B203" s="13" t="s">
        <v>163</v>
      </c>
      <c r="C203" s="14">
        <v>208</v>
      </c>
      <c r="D203" s="14">
        <v>122</v>
      </c>
      <c r="E203" s="15">
        <v>0.70491803278688503</v>
      </c>
    </row>
    <row r="204" spans="1:5" x14ac:dyDescent="0.25">
      <c r="A204" s="174"/>
      <c r="B204" s="13" t="s">
        <v>122</v>
      </c>
      <c r="C204" s="14">
        <v>127</v>
      </c>
      <c r="D204" s="14">
        <v>169</v>
      </c>
      <c r="E204" s="15">
        <v>-0.24852071005917201</v>
      </c>
    </row>
    <row r="205" spans="1:5" x14ac:dyDescent="0.25">
      <c r="A205" s="174"/>
      <c r="B205" s="13" t="s">
        <v>123</v>
      </c>
      <c r="C205" s="16"/>
      <c r="D205" s="16"/>
      <c r="E205" s="15">
        <v>0</v>
      </c>
    </row>
    <row r="206" spans="1:5" x14ac:dyDescent="0.25">
      <c r="A206" s="174"/>
      <c r="B206" s="13" t="s">
        <v>124</v>
      </c>
      <c r="C206" s="16"/>
      <c r="D206" s="14">
        <v>2</v>
      </c>
      <c r="E206" s="15">
        <v>0</v>
      </c>
    </row>
    <row r="207" spans="1:5" x14ac:dyDescent="0.25">
      <c r="A207" s="174"/>
      <c r="B207" s="13" t="s">
        <v>125</v>
      </c>
      <c r="C207" s="14">
        <v>416</v>
      </c>
      <c r="D207" s="14">
        <v>519</v>
      </c>
      <c r="E207" s="15">
        <v>-0.19845857418111701</v>
      </c>
    </row>
    <row r="208" spans="1:5" x14ac:dyDescent="0.25">
      <c r="A208" s="174"/>
      <c r="B208" s="13" t="s">
        <v>164</v>
      </c>
      <c r="C208" s="14">
        <v>4</v>
      </c>
      <c r="D208" s="14">
        <v>2</v>
      </c>
      <c r="E208" s="15">
        <v>1</v>
      </c>
    </row>
    <row r="209" spans="1:5" x14ac:dyDescent="0.25">
      <c r="A209" s="174"/>
      <c r="B209" s="13" t="s">
        <v>127</v>
      </c>
      <c r="C209" s="14">
        <v>375</v>
      </c>
      <c r="D209" s="14">
        <v>429</v>
      </c>
      <c r="E209" s="15">
        <v>-0.125874125874126</v>
      </c>
    </row>
    <row r="210" spans="1:5" x14ac:dyDescent="0.25">
      <c r="A210" s="174"/>
      <c r="B210" s="13" t="s">
        <v>165</v>
      </c>
      <c r="C210" s="14">
        <v>581</v>
      </c>
      <c r="D210" s="14">
        <v>672</v>
      </c>
      <c r="E210" s="15">
        <v>-0.13541666666666699</v>
      </c>
    </row>
    <row r="211" spans="1:5" x14ac:dyDescent="0.25">
      <c r="A211" s="174"/>
      <c r="B211" s="13" t="s">
        <v>129</v>
      </c>
      <c r="C211" s="14">
        <v>111</v>
      </c>
      <c r="D211" s="14">
        <v>116</v>
      </c>
      <c r="E211" s="15">
        <v>-4.31034482758621E-2</v>
      </c>
    </row>
    <row r="212" spans="1:5" x14ac:dyDescent="0.25">
      <c r="A212" s="174"/>
      <c r="B212" s="13" t="s">
        <v>130</v>
      </c>
      <c r="C212" s="14">
        <v>1106</v>
      </c>
      <c r="D212" s="14">
        <v>1243</v>
      </c>
      <c r="E212" s="15">
        <v>-0.110217216411907</v>
      </c>
    </row>
    <row r="213" spans="1:5" x14ac:dyDescent="0.25">
      <c r="A213" s="174"/>
      <c r="B213" s="13" t="s">
        <v>131</v>
      </c>
      <c r="C213" s="14">
        <v>8</v>
      </c>
      <c r="D213" s="14">
        <v>6</v>
      </c>
      <c r="E213" s="15">
        <v>0.33333333333333298</v>
      </c>
    </row>
    <row r="214" spans="1:5" x14ac:dyDescent="0.25">
      <c r="A214" s="174"/>
      <c r="B214" s="13" t="s">
        <v>132</v>
      </c>
      <c r="C214" s="14">
        <v>1</v>
      </c>
      <c r="D214" s="16"/>
      <c r="E214" s="15">
        <v>0</v>
      </c>
    </row>
    <row r="215" spans="1:5" x14ac:dyDescent="0.25">
      <c r="A215" s="174"/>
      <c r="B215" s="13" t="s">
        <v>133</v>
      </c>
      <c r="C215" s="14">
        <v>14</v>
      </c>
      <c r="D215" s="14">
        <v>16</v>
      </c>
      <c r="E215" s="15">
        <v>-0.125</v>
      </c>
    </row>
    <row r="216" spans="1:5" x14ac:dyDescent="0.25">
      <c r="A216" s="174"/>
      <c r="B216" s="13" t="s">
        <v>134</v>
      </c>
      <c r="C216" s="16"/>
      <c r="D216" s="16"/>
      <c r="E216" s="15">
        <v>0</v>
      </c>
    </row>
    <row r="217" spans="1:5" x14ac:dyDescent="0.25">
      <c r="A217" s="174"/>
      <c r="B217" s="13" t="s">
        <v>135</v>
      </c>
      <c r="C217" s="16"/>
      <c r="D217" s="16"/>
      <c r="E217" s="15">
        <v>0</v>
      </c>
    </row>
    <row r="218" spans="1:5" x14ac:dyDescent="0.25">
      <c r="A218" s="174"/>
      <c r="B218" s="13" t="s">
        <v>136</v>
      </c>
      <c r="C218" s="16"/>
      <c r="D218" s="16"/>
      <c r="E218" s="15">
        <v>0</v>
      </c>
    </row>
    <row r="219" spans="1:5" x14ac:dyDescent="0.25">
      <c r="A219" s="174"/>
      <c r="B219" s="13" t="s">
        <v>137</v>
      </c>
      <c r="C219" s="14">
        <v>19</v>
      </c>
      <c r="D219" s="14">
        <v>41</v>
      </c>
      <c r="E219" s="15">
        <v>-0.53658536585365801</v>
      </c>
    </row>
    <row r="220" spans="1:5" x14ac:dyDescent="0.25">
      <c r="A220" s="174"/>
      <c r="B220" s="13" t="s">
        <v>138</v>
      </c>
      <c r="C220" s="16"/>
      <c r="D220" s="14">
        <v>2</v>
      </c>
      <c r="E220" s="15">
        <v>0</v>
      </c>
    </row>
    <row r="221" spans="1:5" x14ac:dyDescent="0.25">
      <c r="A221" s="174"/>
      <c r="B221" s="13" t="s">
        <v>139</v>
      </c>
      <c r="C221" s="14">
        <v>1212</v>
      </c>
      <c r="D221" s="14">
        <v>1007</v>
      </c>
      <c r="E221" s="15">
        <v>0.20357497517378301</v>
      </c>
    </row>
    <row r="222" spans="1:5" x14ac:dyDescent="0.25">
      <c r="A222" s="174"/>
      <c r="B222" s="13" t="s">
        <v>166</v>
      </c>
      <c r="C222" s="16"/>
      <c r="D222" s="16"/>
      <c r="E222" s="15">
        <v>0</v>
      </c>
    </row>
    <row r="223" spans="1:5" x14ac:dyDescent="0.25">
      <c r="A223" s="174"/>
      <c r="B223" s="13" t="s">
        <v>141</v>
      </c>
      <c r="C223" s="14">
        <v>5</v>
      </c>
      <c r="D223" s="14">
        <v>14</v>
      </c>
      <c r="E223" s="15">
        <v>-0.64285714285714302</v>
      </c>
    </row>
    <row r="224" spans="1:5" x14ac:dyDescent="0.25">
      <c r="A224" s="174"/>
      <c r="B224" s="13" t="s">
        <v>142</v>
      </c>
      <c r="C224" s="14">
        <v>34</v>
      </c>
      <c r="D224" s="14">
        <v>51</v>
      </c>
      <c r="E224" s="15">
        <v>-0.33333333333333298</v>
      </c>
    </row>
    <row r="225" spans="1:5" x14ac:dyDescent="0.25">
      <c r="A225" s="174"/>
      <c r="B225" s="13" t="s">
        <v>143</v>
      </c>
      <c r="C225" s="16"/>
      <c r="D225" s="16"/>
      <c r="E225" s="15">
        <v>0</v>
      </c>
    </row>
    <row r="226" spans="1:5" x14ac:dyDescent="0.25">
      <c r="A226" s="174"/>
      <c r="B226" s="13" t="s">
        <v>144</v>
      </c>
      <c r="C226" s="14">
        <v>2</v>
      </c>
      <c r="D226" s="14">
        <v>15</v>
      </c>
      <c r="E226" s="15">
        <v>-0.86666666666666703</v>
      </c>
    </row>
    <row r="227" spans="1:5" x14ac:dyDescent="0.25">
      <c r="A227" s="174"/>
      <c r="B227" s="13" t="s">
        <v>167</v>
      </c>
      <c r="C227" s="16"/>
      <c r="D227" s="16"/>
      <c r="E227" s="15">
        <v>0</v>
      </c>
    </row>
    <row r="228" spans="1:5" x14ac:dyDescent="0.25">
      <c r="A228" s="174"/>
      <c r="B228" s="13" t="s">
        <v>146</v>
      </c>
      <c r="C228" s="14">
        <v>78</v>
      </c>
      <c r="D228" s="14">
        <v>57</v>
      </c>
      <c r="E228" s="15">
        <v>0.36842105263157898</v>
      </c>
    </row>
    <row r="229" spans="1:5" x14ac:dyDescent="0.25">
      <c r="A229" s="174"/>
      <c r="B229" s="13" t="s">
        <v>147</v>
      </c>
      <c r="C229" s="16"/>
      <c r="D229" s="16"/>
      <c r="E229" s="15">
        <v>0</v>
      </c>
    </row>
    <row r="230" spans="1:5" x14ac:dyDescent="0.25">
      <c r="A230" s="174"/>
      <c r="B230" s="13" t="s">
        <v>148</v>
      </c>
      <c r="C230" s="16"/>
      <c r="D230" s="14">
        <v>3</v>
      </c>
      <c r="E230" s="15">
        <v>0</v>
      </c>
    </row>
    <row r="231" spans="1:5" x14ac:dyDescent="0.25">
      <c r="A231" s="174"/>
      <c r="B231" s="13" t="s">
        <v>149</v>
      </c>
      <c r="C231" s="16"/>
      <c r="D231" s="16"/>
      <c r="E231" s="15">
        <v>0</v>
      </c>
    </row>
    <row r="232" spans="1:5" x14ac:dyDescent="0.25">
      <c r="A232" s="174"/>
      <c r="B232" s="13" t="s">
        <v>150</v>
      </c>
      <c r="C232" s="14">
        <v>70</v>
      </c>
      <c r="D232" s="14">
        <v>59</v>
      </c>
      <c r="E232" s="15">
        <v>0.186440677966102</v>
      </c>
    </row>
    <row r="233" spans="1:5" x14ac:dyDescent="0.25">
      <c r="A233" s="174"/>
      <c r="B233" s="13" t="s">
        <v>151</v>
      </c>
      <c r="C233" s="16"/>
      <c r="D233" s="16"/>
      <c r="E233" s="15">
        <v>0</v>
      </c>
    </row>
    <row r="234" spans="1:5" x14ac:dyDescent="0.25">
      <c r="A234" s="174"/>
      <c r="B234" s="13" t="s">
        <v>152</v>
      </c>
      <c r="C234" s="16"/>
      <c r="D234" s="16"/>
      <c r="E234" s="15">
        <v>0</v>
      </c>
    </row>
    <row r="235" spans="1:5" x14ac:dyDescent="0.25">
      <c r="A235" s="174"/>
      <c r="B235" s="13" t="s">
        <v>153</v>
      </c>
      <c r="C235" s="16"/>
      <c r="D235" s="16"/>
      <c r="E235" s="15">
        <v>0</v>
      </c>
    </row>
    <row r="236" spans="1:5" x14ac:dyDescent="0.25">
      <c r="A236" s="174"/>
      <c r="B236" s="13" t="s">
        <v>154</v>
      </c>
      <c r="C236" s="16"/>
      <c r="D236" s="16"/>
      <c r="E236" s="15">
        <v>0</v>
      </c>
    </row>
    <row r="237" spans="1:5" x14ac:dyDescent="0.25">
      <c r="A237" s="174"/>
      <c r="B237" s="13" t="s">
        <v>155</v>
      </c>
      <c r="C237" s="14">
        <v>62</v>
      </c>
      <c r="D237" s="14">
        <v>41</v>
      </c>
      <c r="E237" s="15">
        <v>0.51219512195121897</v>
      </c>
    </row>
    <row r="238" spans="1:5" x14ac:dyDescent="0.25">
      <c r="A238" s="174"/>
      <c r="B238" s="13" t="s">
        <v>156</v>
      </c>
      <c r="C238" s="14">
        <v>23</v>
      </c>
      <c r="D238" s="14">
        <v>13</v>
      </c>
      <c r="E238" s="15">
        <v>0.76923076923076905</v>
      </c>
    </row>
    <row r="239" spans="1:5" x14ac:dyDescent="0.25">
      <c r="A239" s="174"/>
      <c r="B239" s="13" t="s">
        <v>157</v>
      </c>
      <c r="C239" s="14">
        <v>163</v>
      </c>
      <c r="D239" s="14">
        <v>208</v>
      </c>
      <c r="E239" s="15">
        <v>-0.21634615384615399</v>
      </c>
    </row>
    <row r="240" spans="1:5" x14ac:dyDescent="0.25">
      <c r="A240" s="174"/>
      <c r="B240" s="13" t="s">
        <v>158</v>
      </c>
      <c r="C240" s="16"/>
      <c r="D240" s="16"/>
      <c r="E240" s="15">
        <v>0</v>
      </c>
    </row>
    <row r="241" spans="1:5" x14ac:dyDescent="0.25">
      <c r="A241" s="174"/>
      <c r="B241" s="13" t="s">
        <v>159</v>
      </c>
      <c r="C241" s="16"/>
      <c r="D241" s="16"/>
      <c r="E241" s="15">
        <v>0</v>
      </c>
    </row>
    <row r="242" spans="1:5" x14ac:dyDescent="0.25">
      <c r="A242" s="173"/>
      <c r="B242" s="13" t="s">
        <v>160</v>
      </c>
      <c r="C242" s="16"/>
      <c r="D242" s="16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7"/>
      <c r="C246" s="14">
        <v>26</v>
      </c>
      <c r="D246" s="14">
        <v>33</v>
      </c>
      <c r="E246" s="15">
        <v>-0.21212121212121199</v>
      </c>
    </row>
    <row r="247" spans="1:5" x14ac:dyDescent="0.25">
      <c r="A247" s="12" t="s">
        <v>170</v>
      </c>
      <c r="B247" s="17"/>
      <c r="C247" s="14">
        <v>80</v>
      </c>
      <c r="D247" s="14">
        <v>62</v>
      </c>
      <c r="E247" s="15">
        <v>0.29032258064516098</v>
      </c>
    </row>
    <row r="248" spans="1:5" x14ac:dyDescent="0.25">
      <c r="A248" s="12" t="s">
        <v>171</v>
      </c>
      <c r="B248" s="17"/>
      <c r="C248" s="14">
        <v>65</v>
      </c>
      <c r="D248" s="14">
        <v>111</v>
      </c>
      <c r="E248" s="15">
        <v>-0.41441441441441401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7"/>
      <c r="C252" s="14">
        <v>19</v>
      </c>
      <c r="D252" s="14">
        <v>29</v>
      </c>
      <c r="E252" s="15">
        <v>-0.34482758620689602</v>
      </c>
    </row>
    <row r="253" spans="1:5" x14ac:dyDescent="0.25">
      <c r="A253" s="172" t="s">
        <v>174</v>
      </c>
      <c r="B253" s="13" t="s">
        <v>175</v>
      </c>
      <c r="C253" s="16"/>
      <c r="D253" s="16"/>
      <c r="E253" s="15">
        <v>0</v>
      </c>
    </row>
    <row r="254" spans="1:5" x14ac:dyDescent="0.25">
      <c r="A254" s="174"/>
      <c r="B254" s="13" t="s">
        <v>176</v>
      </c>
      <c r="C254" s="16"/>
      <c r="D254" s="16"/>
      <c r="E254" s="15">
        <v>0</v>
      </c>
    </row>
    <row r="255" spans="1:5" x14ac:dyDescent="0.25">
      <c r="A255" s="173"/>
      <c r="B255" s="13" t="s">
        <v>177</v>
      </c>
      <c r="C255" s="14">
        <v>1</v>
      </c>
      <c r="D255" s="14">
        <v>2</v>
      </c>
      <c r="E255" s="15">
        <v>-0.5</v>
      </c>
    </row>
    <row r="256" spans="1:5" x14ac:dyDescent="0.25">
      <c r="A256" s="12" t="s">
        <v>178</v>
      </c>
      <c r="B256" s="17"/>
      <c r="C256" s="14">
        <v>5</v>
      </c>
      <c r="D256" s="14">
        <v>6</v>
      </c>
      <c r="E256" s="15">
        <v>-0.16666666666666699</v>
      </c>
    </row>
    <row r="257" spans="1:5" x14ac:dyDescent="0.25">
      <c r="A257" s="12" t="s">
        <v>179</v>
      </c>
      <c r="B257" s="17"/>
      <c r="C257" s="14">
        <v>10</v>
      </c>
      <c r="D257" s="14">
        <v>18</v>
      </c>
      <c r="E257" s="15">
        <v>-0.44444444444444398</v>
      </c>
    </row>
    <row r="258" spans="1:5" x14ac:dyDescent="0.25">
      <c r="A258" s="12" t="s">
        <v>111</v>
      </c>
      <c r="B258" s="17"/>
      <c r="C258" s="14">
        <v>64</v>
      </c>
      <c r="D258" s="14">
        <v>89</v>
      </c>
      <c r="E258" s="15">
        <v>-0.28089887640449401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7"/>
      <c r="C262" s="14">
        <v>23</v>
      </c>
      <c r="D262" s="14">
        <v>9</v>
      </c>
      <c r="E262" s="15">
        <v>1.55555555555556</v>
      </c>
    </row>
    <row r="263" spans="1:5" x14ac:dyDescent="0.25">
      <c r="A263" s="172" t="s">
        <v>69</v>
      </c>
      <c r="B263" s="13" t="s">
        <v>182</v>
      </c>
      <c r="C263" s="14">
        <v>34</v>
      </c>
      <c r="D263" s="14">
        <v>28</v>
      </c>
      <c r="E263" s="15">
        <v>0.214285714285714</v>
      </c>
    </row>
    <row r="264" spans="1:5" x14ac:dyDescent="0.25">
      <c r="A264" s="173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183</v>
      </c>
      <c r="B265" s="17"/>
      <c r="C265" s="14">
        <v>0</v>
      </c>
      <c r="D265" s="14">
        <v>0</v>
      </c>
      <c r="E265" s="15">
        <v>0</v>
      </c>
    </row>
    <row r="266" spans="1:5" x14ac:dyDescent="0.25">
      <c r="A266" s="12" t="s">
        <v>184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185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2" t="s">
        <v>187</v>
      </c>
      <c r="B271" s="13" t="s">
        <v>188</v>
      </c>
      <c r="C271" s="16"/>
      <c r="D271" s="16"/>
      <c r="E271" s="15">
        <v>0</v>
      </c>
    </row>
    <row r="272" spans="1:5" x14ac:dyDescent="0.25">
      <c r="A272" s="173"/>
      <c r="B272" s="13" t="s">
        <v>189</v>
      </c>
      <c r="C272" s="16"/>
      <c r="D272" s="14">
        <v>7</v>
      </c>
      <c r="E272" s="15">
        <v>0</v>
      </c>
    </row>
    <row r="273" spans="1:5" x14ac:dyDescent="0.25">
      <c r="A273" s="12" t="s">
        <v>190</v>
      </c>
      <c r="B273" s="17"/>
      <c r="C273" s="16"/>
      <c r="D273" s="14">
        <v>1</v>
      </c>
      <c r="E273" s="15">
        <v>0</v>
      </c>
    </row>
    <row r="274" spans="1:5" x14ac:dyDescent="0.25">
      <c r="A274" s="12" t="s">
        <v>191</v>
      </c>
      <c r="B274" s="17"/>
      <c r="C274" s="16"/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7"/>
      <c r="C278" s="14">
        <v>0</v>
      </c>
      <c r="D278" s="16"/>
      <c r="E278" s="15">
        <v>0</v>
      </c>
    </row>
    <row r="279" spans="1:5" x14ac:dyDescent="0.25">
      <c r="A279" s="12" t="s">
        <v>194</v>
      </c>
      <c r="B279" s="17"/>
      <c r="C279" s="14">
        <v>0</v>
      </c>
      <c r="D279" s="16"/>
      <c r="E279" s="15">
        <v>0</v>
      </c>
    </row>
    <row r="280" spans="1:5" x14ac:dyDescent="0.25">
      <c r="A280" s="12" t="s">
        <v>195</v>
      </c>
      <c r="B280" s="17"/>
      <c r="C280" s="14">
        <v>0</v>
      </c>
      <c r="D280" s="16"/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8" t="s">
        <v>198</v>
      </c>
      <c r="B283" s="13" t="s">
        <v>199</v>
      </c>
      <c r="C283" s="16"/>
      <c r="D283" s="16"/>
      <c r="E283" s="22"/>
    </row>
    <row r="284" spans="1:5" x14ac:dyDescent="0.25">
      <c r="A284" s="179"/>
      <c r="B284" s="13" t="s">
        <v>200</v>
      </c>
      <c r="C284" s="14">
        <v>400</v>
      </c>
      <c r="D284" s="14">
        <v>432</v>
      </c>
      <c r="E284" s="23">
        <v>0</v>
      </c>
    </row>
    <row r="285" spans="1:5" x14ac:dyDescent="0.25">
      <c r="A285" s="180"/>
      <c r="B285" s="13" t="s">
        <v>201</v>
      </c>
      <c r="C285" s="14">
        <v>10</v>
      </c>
      <c r="D285" s="14">
        <v>10</v>
      </c>
      <c r="E285" s="23">
        <v>0</v>
      </c>
    </row>
    <row r="286" spans="1:5" x14ac:dyDescent="0.25">
      <c r="A286" s="178" t="s">
        <v>202</v>
      </c>
      <c r="B286" s="13" t="s">
        <v>203</v>
      </c>
      <c r="C286" s="16"/>
      <c r="D286" s="16"/>
      <c r="E286" s="22"/>
    </row>
    <row r="287" spans="1:5" x14ac:dyDescent="0.25">
      <c r="A287" s="179"/>
      <c r="B287" s="13" t="s">
        <v>204</v>
      </c>
      <c r="C287" s="16"/>
      <c r="D287" s="16"/>
      <c r="E287" s="22"/>
    </row>
    <row r="288" spans="1:5" x14ac:dyDescent="0.25">
      <c r="A288" s="180"/>
      <c r="B288" s="13" t="s">
        <v>205</v>
      </c>
      <c r="C288" s="16"/>
      <c r="D288" s="16"/>
      <c r="E288" s="22"/>
    </row>
    <row r="289" spans="1:5" x14ac:dyDescent="0.25">
      <c r="A289" s="21" t="s">
        <v>206</v>
      </c>
      <c r="B289" s="13" t="s">
        <v>207</v>
      </c>
      <c r="C289" s="14">
        <v>20</v>
      </c>
      <c r="D289" s="14">
        <v>43</v>
      </c>
      <c r="E289" s="23">
        <v>26</v>
      </c>
    </row>
    <row r="290" spans="1:5" x14ac:dyDescent="0.25">
      <c r="A290" s="178" t="s">
        <v>208</v>
      </c>
      <c r="B290" s="13" t="s">
        <v>209</v>
      </c>
      <c r="C290" s="14">
        <v>2</v>
      </c>
      <c r="D290" s="14">
        <v>1</v>
      </c>
      <c r="E290" s="23">
        <v>1</v>
      </c>
    </row>
    <row r="291" spans="1:5" x14ac:dyDescent="0.25">
      <c r="A291" s="179"/>
      <c r="B291" s="13" t="s">
        <v>210</v>
      </c>
      <c r="C291" s="16"/>
      <c r="D291" s="16"/>
      <c r="E291" s="22"/>
    </row>
    <row r="292" spans="1:5" x14ac:dyDescent="0.25">
      <c r="A292" s="180"/>
      <c r="B292" s="13" t="s">
        <v>211</v>
      </c>
      <c r="C292" s="14">
        <v>10</v>
      </c>
      <c r="D292" s="14">
        <v>17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6"/>
      <c r="D293" s="16"/>
      <c r="E293" s="22"/>
    </row>
    <row r="294" spans="1:5" x14ac:dyDescent="0.25">
      <c r="A294" s="178" t="s">
        <v>214</v>
      </c>
      <c r="B294" s="13" t="s">
        <v>205</v>
      </c>
      <c r="C294" s="14">
        <v>1</v>
      </c>
      <c r="D294" s="14">
        <v>0</v>
      </c>
      <c r="E294" s="23">
        <v>0</v>
      </c>
    </row>
    <row r="295" spans="1:5" x14ac:dyDescent="0.25">
      <c r="A295" s="179"/>
      <c r="B295" s="13" t="s">
        <v>215</v>
      </c>
      <c r="C295" s="14">
        <v>10</v>
      </c>
      <c r="D295" s="14">
        <v>14</v>
      </c>
      <c r="E295" s="23">
        <v>8</v>
      </c>
    </row>
    <row r="296" spans="1:5" x14ac:dyDescent="0.25">
      <c r="A296" s="180"/>
      <c r="B296" s="13" t="s">
        <v>216</v>
      </c>
      <c r="C296" s="14">
        <v>9</v>
      </c>
      <c r="D296" s="14">
        <v>22</v>
      </c>
      <c r="E296" s="23">
        <v>0</v>
      </c>
    </row>
    <row r="297" spans="1:5" x14ac:dyDescent="0.25">
      <c r="A297" s="178" t="s">
        <v>217</v>
      </c>
      <c r="B297" s="13" t="s">
        <v>218</v>
      </c>
      <c r="C297" s="16"/>
      <c r="D297" s="16"/>
      <c r="E297" s="22"/>
    </row>
    <row r="298" spans="1:5" x14ac:dyDescent="0.25">
      <c r="A298" s="179"/>
      <c r="B298" s="13" t="s">
        <v>219</v>
      </c>
      <c r="C298" s="16"/>
      <c r="D298" s="16"/>
      <c r="E298" s="22"/>
    </row>
    <row r="299" spans="1:5" x14ac:dyDescent="0.25">
      <c r="A299" s="179"/>
      <c r="B299" s="13" t="s">
        <v>220</v>
      </c>
      <c r="C299" s="14">
        <v>84</v>
      </c>
      <c r="D299" s="14">
        <v>148</v>
      </c>
      <c r="E299" s="23">
        <v>54</v>
      </c>
    </row>
    <row r="300" spans="1:5" x14ac:dyDescent="0.25">
      <c r="A300" s="179"/>
      <c r="B300" s="13" t="s">
        <v>221</v>
      </c>
      <c r="C300" s="14">
        <v>159</v>
      </c>
      <c r="D300" s="14">
        <v>238</v>
      </c>
      <c r="E300" s="23">
        <v>0</v>
      </c>
    </row>
    <row r="301" spans="1:5" x14ac:dyDescent="0.25">
      <c r="A301" s="179"/>
      <c r="B301" s="13" t="s">
        <v>222</v>
      </c>
      <c r="C301" s="14">
        <v>156</v>
      </c>
      <c r="D301" s="14">
        <v>84</v>
      </c>
      <c r="E301" s="23">
        <v>11</v>
      </c>
    </row>
    <row r="302" spans="1:5" x14ac:dyDescent="0.25">
      <c r="A302" s="179"/>
      <c r="B302" s="13" t="s">
        <v>223</v>
      </c>
      <c r="C302" s="14">
        <v>136</v>
      </c>
      <c r="D302" s="14">
        <v>248</v>
      </c>
      <c r="E302" s="23">
        <v>91</v>
      </c>
    </row>
    <row r="303" spans="1:5" x14ac:dyDescent="0.25">
      <c r="A303" s="179"/>
      <c r="B303" s="13" t="s">
        <v>224</v>
      </c>
      <c r="C303" s="14">
        <v>29</v>
      </c>
      <c r="D303" s="14">
        <v>37</v>
      </c>
      <c r="E303" s="23">
        <v>0</v>
      </c>
    </row>
    <row r="304" spans="1:5" x14ac:dyDescent="0.25">
      <c r="A304" s="179"/>
      <c r="B304" s="13" t="s">
        <v>225</v>
      </c>
      <c r="C304" s="16"/>
      <c r="D304" s="16"/>
      <c r="E304" s="22"/>
    </row>
    <row r="305" spans="1:5" x14ac:dyDescent="0.25">
      <c r="A305" s="179"/>
      <c r="B305" s="13" t="s">
        <v>226</v>
      </c>
      <c r="C305" s="14">
        <v>109</v>
      </c>
      <c r="D305" s="14">
        <v>23</v>
      </c>
      <c r="E305" s="23">
        <v>65</v>
      </c>
    </row>
    <row r="306" spans="1:5" x14ac:dyDescent="0.25">
      <c r="A306" s="179"/>
      <c r="B306" s="13" t="s">
        <v>227</v>
      </c>
      <c r="C306" s="16"/>
      <c r="D306" s="16"/>
      <c r="E306" s="22"/>
    </row>
    <row r="307" spans="1:5" x14ac:dyDescent="0.25">
      <c r="A307" s="179"/>
      <c r="B307" s="13" t="s">
        <v>228</v>
      </c>
      <c r="C307" s="14">
        <v>1</v>
      </c>
      <c r="D307" s="14">
        <v>2</v>
      </c>
      <c r="E307" s="23">
        <v>0</v>
      </c>
    </row>
    <row r="308" spans="1:5" x14ac:dyDescent="0.25">
      <c r="A308" s="179"/>
      <c r="B308" s="13" t="s">
        <v>229</v>
      </c>
      <c r="C308" s="14">
        <v>92</v>
      </c>
      <c r="D308" s="14">
        <v>155</v>
      </c>
      <c r="E308" s="23">
        <v>44</v>
      </c>
    </row>
    <row r="309" spans="1:5" x14ac:dyDescent="0.25">
      <c r="A309" s="179"/>
      <c r="B309" s="13" t="s">
        <v>230</v>
      </c>
      <c r="C309" s="14">
        <v>100</v>
      </c>
      <c r="D309" s="14">
        <v>126</v>
      </c>
      <c r="E309" s="23">
        <v>0</v>
      </c>
    </row>
    <row r="310" spans="1:5" x14ac:dyDescent="0.25">
      <c r="A310" s="179"/>
      <c r="B310" s="13" t="s">
        <v>231</v>
      </c>
      <c r="C310" s="14">
        <v>2</v>
      </c>
      <c r="D310" s="14">
        <v>2</v>
      </c>
      <c r="E310" s="23">
        <v>0</v>
      </c>
    </row>
    <row r="311" spans="1:5" x14ac:dyDescent="0.25">
      <c r="A311" s="180"/>
      <c r="B311" s="13" t="s">
        <v>232</v>
      </c>
      <c r="C311" s="14">
        <v>12</v>
      </c>
      <c r="D311" s="14">
        <v>15</v>
      </c>
      <c r="E311" s="23">
        <v>0</v>
      </c>
    </row>
    <row r="312" spans="1:5" x14ac:dyDescent="0.25">
      <c r="A312" s="178" t="s">
        <v>233</v>
      </c>
      <c r="B312" s="13" t="s">
        <v>234</v>
      </c>
      <c r="C312" s="16"/>
      <c r="D312" s="16"/>
      <c r="E312" s="22"/>
    </row>
    <row r="313" spans="1:5" x14ac:dyDescent="0.25">
      <c r="A313" s="179"/>
      <c r="B313" s="13" t="s">
        <v>235</v>
      </c>
      <c r="C313" s="16"/>
      <c r="D313" s="16"/>
      <c r="E313" s="22"/>
    </row>
    <row r="314" spans="1:5" x14ac:dyDescent="0.25">
      <c r="A314" s="179"/>
      <c r="B314" s="13" t="s">
        <v>236</v>
      </c>
      <c r="C314" s="16"/>
      <c r="D314" s="16"/>
      <c r="E314" s="22"/>
    </row>
    <row r="315" spans="1:5" x14ac:dyDescent="0.25">
      <c r="A315" s="179"/>
      <c r="B315" s="13" t="s">
        <v>237</v>
      </c>
      <c r="C315" s="16"/>
      <c r="D315" s="16"/>
      <c r="E315" s="22"/>
    </row>
    <row r="316" spans="1:5" x14ac:dyDescent="0.25">
      <c r="A316" s="179"/>
      <c r="B316" s="13" t="s">
        <v>238</v>
      </c>
      <c r="C316" s="14">
        <v>18</v>
      </c>
      <c r="D316" s="14">
        <v>33</v>
      </c>
      <c r="E316" s="23">
        <v>1</v>
      </c>
    </row>
    <row r="317" spans="1:5" x14ac:dyDescent="0.25">
      <c r="A317" s="179"/>
      <c r="B317" s="13" t="s">
        <v>239</v>
      </c>
      <c r="C317" s="16"/>
      <c r="D317" s="16"/>
      <c r="E317" s="22"/>
    </row>
    <row r="318" spans="1:5" x14ac:dyDescent="0.25">
      <c r="A318" s="179"/>
      <c r="B318" s="13" t="s">
        <v>240</v>
      </c>
      <c r="C318" s="16"/>
      <c r="D318" s="16"/>
      <c r="E318" s="22"/>
    </row>
    <row r="319" spans="1:5" x14ac:dyDescent="0.25">
      <c r="A319" s="179"/>
      <c r="B319" s="13" t="s">
        <v>241</v>
      </c>
      <c r="C319" s="14">
        <v>0</v>
      </c>
      <c r="D319" s="14">
        <v>0</v>
      </c>
      <c r="E319" s="23">
        <v>0</v>
      </c>
    </row>
    <row r="320" spans="1:5" x14ac:dyDescent="0.25">
      <c r="A320" s="179"/>
      <c r="B320" s="13" t="s">
        <v>242</v>
      </c>
      <c r="C320" s="14">
        <v>143</v>
      </c>
      <c r="D320" s="14">
        <v>313</v>
      </c>
      <c r="E320" s="23">
        <v>0</v>
      </c>
    </row>
    <row r="321" spans="1:5" x14ac:dyDescent="0.25">
      <c r="A321" s="179"/>
      <c r="B321" s="13" t="s">
        <v>243</v>
      </c>
      <c r="C321" s="14">
        <v>17</v>
      </c>
      <c r="D321" s="14">
        <v>32</v>
      </c>
      <c r="E321" s="23">
        <v>0</v>
      </c>
    </row>
    <row r="322" spans="1:5" x14ac:dyDescent="0.25">
      <c r="A322" s="179"/>
      <c r="B322" s="13" t="s">
        <v>244</v>
      </c>
      <c r="C322" s="14">
        <v>3</v>
      </c>
      <c r="D322" s="14">
        <v>15</v>
      </c>
      <c r="E322" s="23">
        <v>3</v>
      </c>
    </row>
    <row r="323" spans="1:5" x14ac:dyDescent="0.25">
      <c r="A323" s="179"/>
      <c r="B323" s="13" t="s">
        <v>245</v>
      </c>
      <c r="C323" s="16"/>
      <c r="D323" s="16"/>
      <c r="E323" s="22"/>
    </row>
    <row r="324" spans="1:5" x14ac:dyDescent="0.25">
      <c r="A324" s="179"/>
      <c r="B324" s="13" t="s">
        <v>246</v>
      </c>
      <c r="C324" s="16"/>
      <c r="D324" s="16"/>
      <c r="E324" s="22"/>
    </row>
    <row r="325" spans="1:5" x14ac:dyDescent="0.25">
      <c r="A325" s="179"/>
      <c r="B325" s="13" t="s">
        <v>247</v>
      </c>
      <c r="C325" s="14">
        <v>1</v>
      </c>
      <c r="D325" s="14">
        <v>0</v>
      </c>
      <c r="E325" s="23">
        <v>0</v>
      </c>
    </row>
    <row r="326" spans="1:5" x14ac:dyDescent="0.25">
      <c r="A326" s="179"/>
      <c r="B326" s="13" t="s">
        <v>248</v>
      </c>
      <c r="C326" s="14">
        <v>14</v>
      </c>
      <c r="D326" s="14">
        <v>32</v>
      </c>
      <c r="E326" s="23">
        <v>1</v>
      </c>
    </row>
    <row r="327" spans="1:5" x14ac:dyDescent="0.25">
      <c r="A327" s="179"/>
      <c r="B327" s="13" t="s">
        <v>249</v>
      </c>
      <c r="C327" s="16"/>
      <c r="D327" s="16"/>
      <c r="E327" s="22"/>
    </row>
    <row r="328" spans="1:5" x14ac:dyDescent="0.25">
      <c r="A328" s="179"/>
      <c r="B328" s="13" t="s">
        <v>250</v>
      </c>
      <c r="C328" s="14">
        <v>8</v>
      </c>
      <c r="D328" s="14">
        <v>6</v>
      </c>
      <c r="E328" s="23">
        <v>0</v>
      </c>
    </row>
    <row r="329" spans="1:5" x14ac:dyDescent="0.25">
      <c r="A329" s="179"/>
      <c r="B329" s="13" t="s">
        <v>251</v>
      </c>
      <c r="C329" s="14">
        <v>5</v>
      </c>
      <c r="D329" s="14">
        <v>9</v>
      </c>
      <c r="E329" s="23">
        <v>2</v>
      </c>
    </row>
    <row r="330" spans="1:5" x14ac:dyDescent="0.25">
      <c r="A330" s="179"/>
      <c r="B330" s="13" t="s">
        <v>252</v>
      </c>
      <c r="C330" s="14">
        <v>2</v>
      </c>
      <c r="D330" s="14">
        <v>1</v>
      </c>
      <c r="E330" s="23">
        <v>1</v>
      </c>
    </row>
    <row r="331" spans="1:5" x14ac:dyDescent="0.25">
      <c r="A331" s="179"/>
      <c r="B331" s="13" t="s">
        <v>253</v>
      </c>
      <c r="C331" s="14">
        <v>6</v>
      </c>
      <c r="D331" s="14">
        <v>9</v>
      </c>
      <c r="E331" s="23">
        <v>0</v>
      </c>
    </row>
    <row r="332" spans="1:5" x14ac:dyDescent="0.25">
      <c r="A332" s="179"/>
      <c r="B332" s="13" t="s">
        <v>254</v>
      </c>
      <c r="C332" s="16"/>
      <c r="D332" s="16"/>
      <c r="E332" s="22"/>
    </row>
    <row r="333" spans="1:5" x14ac:dyDescent="0.25">
      <c r="A333" s="179"/>
      <c r="B333" s="13" t="s">
        <v>255</v>
      </c>
      <c r="C333" s="16"/>
      <c r="D333" s="16"/>
      <c r="E333" s="22"/>
    </row>
    <row r="334" spans="1:5" x14ac:dyDescent="0.25">
      <c r="A334" s="179"/>
      <c r="B334" s="13" t="s">
        <v>256</v>
      </c>
      <c r="C334" s="14">
        <v>0</v>
      </c>
      <c r="D334" s="14">
        <v>1</v>
      </c>
      <c r="E334" s="23">
        <v>0</v>
      </c>
    </row>
    <row r="335" spans="1:5" x14ac:dyDescent="0.25">
      <c r="A335" s="179"/>
      <c r="B335" s="13" t="s">
        <v>257</v>
      </c>
      <c r="C335" s="14">
        <v>10</v>
      </c>
      <c r="D335" s="14">
        <v>12</v>
      </c>
      <c r="E335" s="23">
        <v>3</v>
      </c>
    </row>
    <row r="336" spans="1:5" x14ac:dyDescent="0.25">
      <c r="A336" s="179"/>
      <c r="B336" s="13" t="s">
        <v>258</v>
      </c>
      <c r="C336" s="14">
        <v>62</v>
      </c>
      <c r="D336" s="14">
        <v>46</v>
      </c>
      <c r="E336" s="23">
        <v>37</v>
      </c>
    </row>
    <row r="337" spans="1:5" x14ac:dyDescent="0.25">
      <c r="A337" s="179"/>
      <c r="B337" s="13" t="s">
        <v>259</v>
      </c>
      <c r="C337" s="16"/>
      <c r="D337" s="16"/>
      <c r="E337" s="22"/>
    </row>
    <row r="338" spans="1:5" x14ac:dyDescent="0.25">
      <c r="A338" s="179"/>
      <c r="B338" s="13" t="s">
        <v>260</v>
      </c>
      <c r="C338" s="16"/>
      <c r="D338" s="16"/>
      <c r="E338" s="22"/>
    </row>
    <row r="339" spans="1:5" x14ac:dyDescent="0.25">
      <c r="A339" s="179"/>
      <c r="B339" s="13" t="s">
        <v>261</v>
      </c>
      <c r="C339" s="16"/>
      <c r="D339" s="16"/>
      <c r="E339" s="22"/>
    </row>
    <row r="340" spans="1:5" x14ac:dyDescent="0.25">
      <c r="A340" s="179"/>
      <c r="B340" s="13" t="s">
        <v>262</v>
      </c>
      <c r="C340" s="16"/>
      <c r="D340" s="16"/>
      <c r="E340" s="22"/>
    </row>
    <row r="341" spans="1:5" x14ac:dyDescent="0.25">
      <c r="A341" s="179"/>
      <c r="B341" s="13" t="s">
        <v>263</v>
      </c>
      <c r="C341" s="16"/>
      <c r="D341" s="16"/>
      <c r="E341" s="22"/>
    </row>
    <row r="342" spans="1:5" x14ac:dyDescent="0.25">
      <c r="A342" s="179"/>
      <c r="B342" s="13" t="s">
        <v>264</v>
      </c>
      <c r="C342" s="14">
        <v>1</v>
      </c>
      <c r="D342" s="14">
        <v>1</v>
      </c>
      <c r="E342" s="23">
        <v>0</v>
      </c>
    </row>
    <row r="343" spans="1:5" x14ac:dyDescent="0.25">
      <c r="A343" s="179"/>
      <c r="B343" s="13" t="s">
        <v>265</v>
      </c>
      <c r="C343" s="16"/>
      <c r="D343" s="16"/>
      <c r="E343" s="22"/>
    </row>
    <row r="344" spans="1:5" x14ac:dyDescent="0.25">
      <c r="A344" s="180"/>
      <c r="B344" s="13" t="s">
        <v>266</v>
      </c>
      <c r="C344" s="14">
        <v>2</v>
      </c>
      <c r="D344" s="14">
        <v>17</v>
      </c>
      <c r="E344" s="23">
        <v>2</v>
      </c>
    </row>
    <row r="345" spans="1:5" x14ac:dyDescent="0.25">
      <c r="A345" s="178" t="s">
        <v>267</v>
      </c>
      <c r="B345" s="13" t="s">
        <v>268</v>
      </c>
      <c r="C345" s="16"/>
      <c r="D345" s="16"/>
      <c r="E345" s="22"/>
    </row>
    <row r="346" spans="1:5" x14ac:dyDescent="0.25">
      <c r="A346" s="179"/>
      <c r="B346" s="13" t="s">
        <v>269</v>
      </c>
      <c r="C346" s="14">
        <v>1</v>
      </c>
      <c r="D346" s="14">
        <v>1</v>
      </c>
      <c r="E346" s="23">
        <v>0</v>
      </c>
    </row>
    <row r="347" spans="1:5" x14ac:dyDescent="0.25">
      <c r="A347" s="179"/>
      <c r="B347" s="13" t="s">
        <v>270</v>
      </c>
      <c r="C347" s="16"/>
      <c r="D347" s="16"/>
      <c r="E347" s="22"/>
    </row>
    <row r="348" spans="1:5" x14ac:dyDescent="0.25">
      <c r="A348" s="179"/>
      <c r="B348" s="13" t="s">
        <v>271</v>
      </c>
      <c r="C348" s="16"/>
      <c r="D348" s="16"/>
      <c r="E348" s="22"/>
    </row>
    <row r="349" spans="1:5" x14ac:dyDescent="0.25">
      <c r="A349" s="179"/>
      <c r="B349" s="13" t="s">
        <v>272</v>
      </c>
      <c r="C349" s="16"/>
      <c r="D349" s="16"/>
      <c r="E349" s="22"/>
    </row>
    <row r="350" spans="1:5" x14ac:dyDescent="0.25">
      <c r="A350" s="179"/>
      <c r="B350" s="13" t="s">
        <v>273</v>
      </c>
      <c r="C350" s="14">
        <v>2</v>
      </c>
      <c r="D350" s="14">
        <v>4</v>
      </c>
      <c r="E350" s="23">
        <v>0</v>
      </c>
    </row>
    <row r="351" spans="1:5" x14ac:dyDescent="0.25">
      <c r="A351" s="179"/>
      <c r="B351" s="13" t="s">
        <v>274</v>
      </c>
      <c r="C351" s="16"/>
      <c r="D351" s="16"/>
      <c r="E351" s="22"/>
    </row>
    <row r="352" spans="1:5" x14ac:dyDescent="0.25">
      <c r="A352" s="179"/>
      <c r="B352" s="13" t="s">
        <v>275</v>
      </c>
      <c r="C352" s="16"/>
      <c r="D352" s="16"/>
      <c r="E352" s="22"/>
    </row>
    <row r="353" spans="1:5" x14ac:dyDescent="0.25">
      <c r="A353" s="179"/>
      <c r="B353" s="13" t="s">
        <v>276</v>
      </c>
      <c r="C353" s="16"/>
      <c r="D353" s="16"/>
      <c r="E353" s="22"/>
    </row>
    <row r="354" spans="1:5" x14ac:dyDescent="0.25">
      <c r="A354" s="179"/>
      <c r="B354" s="13" t="s">
        <v>277</v>
      </c>
      <c r="C354" s="16"/>
      <c r="D354" s="16"/>
      <c r="E354" s="22"/>
    </row>
    <row r="355" spans="1:5" x14ac:dyDescent="0.25">
      <c r="A355" s="180"/>
      <c r="B355" s="13" t="s">
        <v>278</v>
      </c>
      <c r="C355" s="16"/>
      <c r="D355" s="16"/>
      <c r="E355" s="22"/>
    </row>
    <row r="356" spans="1:5" x14ac:dyDescent="0.25">
      <c r="A356" s="178" t="s">
        <v>279</v>
      </c>
      <c r="B356" s="13" t="s">
        <v>280</v>
      </c>
      <c r="C356" s="14">
        <v>16</v>
      </c>
      <c r="D356" s="14">
        <v>27</v>
      </c>
      <c r="E356" s="23">
        <v>1</v>
      </c>
    </row>
    <row r="357" spans="1:5" x14ac:dyDescent="0.25">
      <c r="A357" s="179"/>
      <c r="B357" s="13" t="s">
        <v>281</v>
      </c>
      <c r="C357" s="16"/>
      <c r="D357" s="16"/>
      <c r="E357" s="22"/>
    </row>
    <row r="358" spans="1:5" x14ac:dyDescent="0.25">
      <c r="A358" s="179"/>
      <c r="B358" s="13" t="s">
        <v>282</v>
      </c>
      <c r="C358" s="16"/>
      <c r="D358" s="16"/>
      <c r="E358" s="22"/>
    </row>
    <row r="359" spans="1:5" x14ac:dyDescent="0.25">
      <c r="A359" s="179"/>
      <c r="B359" s="13" t="s">
        <v>283</v>
      </c>
      <c r="C359" s="14">
        <v>3</v>
      </c>
      <c r="D359" s="14">
        <v>3</v>
      </c>
      <c r="E359" s="23">
        <v>0</v>
      </c>
    </row>
    <row r="360" spans="1:5" x14ac:dyDescent="0.25">
      <c r="A360" s="179"/>
      <c r="B360" s="13" t="s">
        <v>284</v>
      </c>
      <c r="C360" s="16"/>
      <c r="D360" s="16"/>
      <c r="E360" s="22"/>
    </row>
    <row r="361" spans="1:5" x14ac:dyDescent="0.25">
      <c r="A361" s="179"/>
      <c r="B361" s="13" t="s">
        <v>285</v>
      </c>
      <c r="C361" s="16"/>
      <c r="D361" s="16"/>
      <c r="E361" s="22"/>
    </row>
    <row r="362" spans="1:5" x14ac:dyDescent="0.25">
      <c r="A362" s="179"/>
      <c r="B362" s="13" t="s">
        <v>286</v>
      </c>
      <c r="C362" s="16"/>
      <c r="D362" s="16"/>
      <c r="E362" s="22"/>
    </row>
    <row r="363" spans="1:5" x14ac:dyDescent="0.25">
      <c r="A363" s="179"/>
      <c r="B363" s="13" t="s">
        <v>287</v>
      </c>
      <c r="C363" s="16"/>
      <c r="D363" s="16"/>
      <c r="E363" s="22"/>
    </row>
    <row r="364" spans="1:5" x14ac:dyDescent="0.25">
      <c r="A364" s="180"/>
      <c r="B364" s="13" t="s">
        <v>288</v>
      </c>
      <c r="C364" s="16"/>
      <c r="D364" s="16"/>
      <c r="E364" s="22"/>
    </row>
    <row r="365" spans="1:5" x14ac:dyDescent="0.25">
      <c r="A365" s="178" t="s">
        <v>289</v>
      </c>
      <c r="B365" s="13" t="s">
        <v>290</v>
      </c>
      <c r="C365" s="16"/>
      <c r="D365" s="16"/>
      <c r="E365" s="22"/>
    </row>
    <row r="366" spans="1:5" x14ac:dyDescent="0.25">
      <c r="A366" s="179"/>
      <c r="B366" s="13" t="s">
        <v>291</v>
      </c>
      <c r="C366" s="14">
        <v>1</v>
      </c>
      <c r="D366" s="14">
        <v>1</v>
      </c>
      <c r="E366" s="23">
        <v>0</v>
      </c>
    </row>
    <row r="367" spans="1:5" x14ac:dyDescent="0.25">
      <c r="A367" s="179"/>
      <c r="B367" s="13" t="s">
        <v>292</v>
      </c>
      <c r="C367" s="16"/>
      <c r="D367" s="16"/>
      <c r="E367" s="22"/>
    </row>
    <row r="368" spans="1:5" x14ac:dyDescent="0.25">
      <c r="A368" s="179"/>
      <c r="B368" s="13" t="s">
        <v>293</v>
      </c>
      <c r="C368" s="16"/>
      <c r="D368" s="16"/>
      <c r="E368" s="22"/>
    </row>
    <row r="369" spans="1:5" x14ac:dyDescent="0.25">
      <c r="A369" s="179"/>
      <c r="B369" s="13" t="s">
        <v>209</v>
      </c>
      <c r="C369" s="16"/>
      <c r="D369" s="16"/>
      <c r="E369" s="22"/>
    </row>
    <row r="370" spans="1:5" x14ac:dyDescent="0.25">
      <c r="A370" s="179"/>
      <c r="B370" s="13" t="s">
        <v>294</v>
      </c>
      <c r="C370" s="16"/>
      <c r="D370" s="16"/>
      <c r="E370" s="22"/>
    </row>
    <row r="371" spans="1:5" x14ac:dyDescent="0.25">
      <c r="A371" s="179"/>
      <c r="B371" s="13" t="s">
        <v>295</v>
      </c>
      <c r="C371" s="16"/>
      <c r="D371" s="16"/>
      <c r="E371" s="22"/>
    </row>
    <row r="372" spans="1:5" x14ac:dyDescent="0.25">
      <c r="A372" s="179"/>
      <c r="B372" s="13" t="s">
        <v>296</v>
      </c>
      <c r="C372" s="14">
        <v>2</v>
      </c>
      <c r="D372" s="14">
        <v>2</v>
      </c>
      <c r="E372" s="23">
        <v>0</v>
      </c>
    </row>
    <row r="373" spans="1:5" x14ac:dyDescent="0.25">
      <c r="A373" s="179"/>
      <c r="B373" s="13" t="s">
        <v>297</v>
      </c>
      <c r="C373" s="16"/>
      <c r="D373" s="16"/>
      <c r="E373" s="22"/>
    </row>
    <row r="374" spans="1:5" x14ac:dyDescent="0.25">
      <c r="A374" s="179"/>
      <c r="B374" s="13" t="s">
        <v>298</v>
      </c>
      <c r="C374" s="16"/>
      <c r="D374" s="16"/>
      <c r="E374" s="22"/>
    </row>
    <row r="375" spans="1:5" x14ac:dyDescent="0.25">
      <c r="A375" s="179"/>
      <c r="B375" s="13" t="s">
        <v>299</v>
      </c>
      <c r="C375" s="16"/>
      <c r="D375" s="16"/>
      <c r="E375" s="22"/>
    </row>
    <row r="376" spans="1:5" x14ac:dyDescent="0.25">
      <c r="A376" s="179"/>
      <c r="B376" s="13" t="s">
        <v>300</v>
      </c>
      <c r="C376" s="16"/>
      <c r="D376" s="16"/>
      <c r="E376" s="22"/>
    </row>
    <row r="377" spans="1:5" x14ac:dyDescent="0.25">
      <c r="A377" s="180"/>
      <c r="B377" s="13" t="s">
        <v>301</v>
      </c>
      <c r="C377" s="16"/>
      <c r="D377" s="16"/>
      <c r="E377" s="22"/>
    </row>
  </sheetData>
  <sheetProtection algorithmName="SHA-512" hashValue="nnFQKKX04ugtcAwUlNt0rSfk8VL+SS8yQBGBRhhijh2PldI6jfLxVI0BPkzUjThnK7JWF6ruICNEvGk/oUxD6w==" saltValue="iCVWHvmbIpctW7lYQG9EAQ==" spinCount="100000" sheet="1" objects="1" scenarios="1"/>
  <mergeCells count="41"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263:A264"/>
    <mergeCell ref="A271:A272"/>
    <mergeCell ref="A151:A152"/>
    <mergeCell ref="A153:A154"/>
    <mergeCell ref="A159:A200"/>
    <mergeCell ref="A201:A242"/>
    <mergeCell ref="A253:A25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2A31-A00E-4377-A4E9-48B909C35BAD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0"/>
  </cols>
  <sheetData>
    <row r="1" spans="1:26" x14ac:dyDescent="0.2">
      <c r="A1" s="135"/>
      <c r="C1" s="206" t="s">
        <v>1516</v>
      </c>
      <c r="D1" s="206"/>
      <c r="E1" s="206"/>
      <c r="F1" s="135"/>
      <c r="H1" s="165"/>
      <c r="I1" s="165"/>
      <c r="J1" s="165"/>
      <c r="K1" s="135"/>
      <c r="P1" s="135"/>
      <c r="U1" s="135"/>
      <c r="Z1" s="135"/>
    </row>
    <row r="2" spans="1:26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nof6jWrDbIr2OF3VBDfNZTpuz379wsC3EulUeEY/wSm3sIdRTL/fYV1AnsnS+RiybnoHypKyf/kk9Nn5XN3FzA==" saltValue="pMozLLKRMcWNBu4QU0IYh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6695-0434-4002-AD5B-E39A333ED64E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0"/>
  </cols>
  <sheetData>
    <row r="1" spans="1:61" x14ac:dyDescent="0.2">
      <c r="A1" s="135"/>
      <c r="C1" s="206" t="s">
        <v>1521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35"/>
      <c r="R1" s="165"/>
      <c r="S1" s="165"/>
      <c r="T1" s="165"/>
      <c r="U1" s="135"/>
      <c r="W1" s="165"/>
      <c r="X1" s="165"/>
      <c r="Y1" s="165"/>
      <c r="Z1" s="135"/>
      <c r="AB1" s="165"/>
      <c r="AC1" s="165"/>
      <c r="AD1" s="165"/>
      <c r="AE1" s="135"/>
      <c r="AG1" s="165"/>
      <c r="AH1" s="165"/>
      <c r="AI1" s="165"/>
      <c r="AJ1" s="135"/>
      <c r="AL1" s="165"/>
      <c r="AM1" s="165"/>
      <c r="AN1" s="165"/>
      <c r="AO1" s="135"/>
      <c r="AQ1" s="165"/>
      <c r="AR1" s="165"/>
      <c r="AS1" s="165"/>
      <c r="AT1" s="135"/>
      <c r="AV1" s="165"/>
      <c r="AW1" s="165"/>
      <c r="AX1" s="165"/>
      <c r="AY1" s="135"/>
      <c r="BA1" s="165"/>
      <c r="BB1" s="165"/>
      <c r="BC1" s="165"/>
      <c r="BD1" s="135"/>
      <c r="BF1" s="165"/>
      <c r="BG1" s="165"/>
      <c r="BH1" s="165"/>
      <c r="BI1" s="135"/>
    </row>
    <row r="2" spans="1:61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1309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1313</v>
      </c>
      <c r="AC3" s="127"/>
      <c r="AD3" s="127"/>
      <c r="AE3" s="127"/>
      <c r="AF3" s="127"/>
      <c r="AG3" s="127" t="s">
        <v>1314</v>
      </c>
      <c r="AH3" s="127"/>
      <c r="AI3" s="127"/>
      <c r="AJ3" s="127"/>
      <c r="AK3" s="127"/>
      <c r="AL3" s="127" t="s">
        <v>1315</v>
      </c>
      <c r="AM3" s="127"/>
      <c r="AN3" s="127"/>
      <c r="AO3" s="127"/>
      <c r="AP3" s="127"/>
      <c r="AQ3" s="127" t="s">
        <v>1316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1317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m2Q47OYKXuZVkOVaxZ224JF0/3HgXhkpiRfgt2uQvGqgb86DU+mebiDyieyA79jbTRUV9iZz2VhVs3M6+8JSIQ==" saltValue="k6KD9SQg4Ym7LZkICP6UK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1A3A4-F8E4-4062-A737-4AF1D75C11DE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4"/>
    <col min="19" max="19" width="2.7109375" style="136" customWidth="1"/>
    <col min="20" max="20" width="7.85546875" style="136" customWidth="1"/>
    <col min="21" max="25" width="11.42578125" style="136"/>
    <col min="26" max="16384" width="11.42578125" style="84"/>
  </cols>
  <sheetData>
    <row r="1" spans="1:26" x14ac:dyDescent="0.2">
      <c r="A1" s="135"/>
      <c r="C1" s="206" t="s">
        <v>1525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65"/>
      <c r="Q1" s="165"/>
      <c r="S1" s="135"/>
      <c r="U1" s="165"/>
      <c r="V1" s="165"/>
      <c r="W1" s="165"/>
      <c r="X1" s="165"/>
      <c r="Y1" s="165"/>
    </row>
    <row r="3" spans="1:26" x14ac:dyDescent="0.2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">
      <c r="M6" s="169">
        <f>DatosMedioAmbiente!C53</f>
        <v>0</v>
      </c>
      <c r="N6" s="169">
        <f>DatosMedioAmbiente!C55</f>
        <v>0</v>
      </c>
      <c r="O6" s="169">
        <f>DatosMedioAmbiente!C57</f>
        <v>0</v>
      </c>
      <c r="P6" s="169">
        <f>DatosMedioAmbiente!C59</f>
        <v>1</v>
      </c>
      <c r="Q6" s="169">
        <f>DatosMedioAmbiente!C61</f>
        <v>0</v>
      </c>
      <c r="R6" s="169">
        <f>DatosMedioAmbiente!C63</f>
        <v>4</v>
      </c>
      <c r="S6" s="167"/>
      <c r="U6" s="170">
        <f>DatosMedioAmbiente!C54</f>
        <v>1</v>
      </c>
      <c r="V6" s="170">
        <f>DatosMedioAmbiente!C56</f>
        <v>0</v>
      </c>
      <c r="W6" s="170">
        <f>DatosMedioAmbiente!C58</f>
        <v>0</v>
      </c>
      <c r="X6" s="170">
        <f>DatosMedioAmbiente!C60</f>
        <v>0</v>
      </c>
      <c r="Y6" s="170">
        <f>DatosMedioAmbiente!C62</f>
        <v>0</v>
      </c>
      <c r="Z6" s="170">
        <f>DatosMedioAmbiente!C64</f>
        <v>0</v>
      </c>
    </row>
    <row r="25" spans="1:20" s="84" customFormat="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BNQbqJKXMdBqsd10bUitHjsHUU0L0dIEi80PBzZk8C78UPGRFCGch6bu0DIWOAvu+2jrpO3rbISZWIB4uwsEoQ==" saltValue="PZrGMUD00tIv1d5RYaZue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D847-06A9-488B-A680-F49183DA60D7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1376</v>
      </c>
      <c r="B1" s="97" t="s">
        <v>1377</v>
      </c>
      <c r="C1" s="97" t="s">
        <v>1378</v>
      </c>
      <c r="D1" s="97" t="s">
        <v>1379</v>
      </c>
      <c r="E1" s="97" t="s">
        <v>1380</v>
      </c>
      <c r="F1" s="97" t="s">
        <v>1381</v>
      </c>
      <c r="G1" s="97" t="s">
        <v>1382</v>
      </c>
      <c r="H1" s="97" t="s">
        <v>1383</v>
      </c>
      <c r="I1" s="97" t="s">
        <v>1384</v>
      </c>
      <c r="J1" s="97" t="s">
        <v>1385</v>
      </c>
      <c r="K1" s="97" t="s">
        <v>1386</v>
      </c>
      <c r="L1" s="97" t="s">
        <v>1387</v>
      </c>
      <c r="M1" s="97" t="s">
        <v>1388</v>
      </c>
      <c r="N1" s="97" t="s">
        <v>1389</v>
      </c>
      <c r="O1" s="97" t="s">
        <v>1390</v>
      </c>
      <c r="P1" s="97" t="s">
        <v>1391</v>
      </c>
      <c r="Q1" s="97" t="s">
        <v>1392</v>
      </c>
      <c r="R1" s="97" t="s">
        <v>1393</v>
      </c>
      <c r="S1" s="97" t="s">
        <v>1394</v>
      </c>
      <c r="T1" s="97" t="s">
        <v>1395</v>
      </c>
      <c r="U1" s="97" t="s">
        <v>1396</v>
      </c>
      <c r="V1" s="97" t="s">
        <v>1397</v>
      </c>
      <c r="W1" s="97" t="s">
        <v>1398</v>
      </c>
      <c r="AA1" s="97" t="s">
        <v>1399</v>
      </c>
      <c r="AB1" s="97" t="s">
        <v>1400</v>
      </c>
      <c r="AC1" s="97" t="s">
        <v>1401</v>
      </c>
      <c r="AD1" s="97" t="s">
        <v>1402</v>
      </c>
      <c r="AE1" s="97" t="s">
        <v>1403</v>
      </c>
      <c r="AF1" s="97" t="s">
        <v>1404</v>
      </c>
      <c r="AI1" s="97" t="s">
        <v>1405</v>
      </c>
      <c r="AL1" s="97" t="s">
        <v>1406</v>
      </c>
      <c r="AM1" s="97" t="s">
        <v>1407</v>
      </c>
      <c r="AN1" s="97" t="s">
        <v>1408</v>
      </c>
      <c r="AO1" s="97" t="s">
        <v>1409</v>
      </c>
      <c r="AP1" s="97" t="s">
        <v>1410</v>
      </c>
      <c r="AQ1" s="97" t="s">
        <v>1411</v>
      </c>
      <c r="AR1" s="97" t="s">
        <v>1412</v>
      </c>
      <c r="AS1" s="97" t="s">
        <v>1413</v>
      </c>
      <c r="AT1" s="97" t="s">
        <v>1414</v>
      </c>
      <c r="AU1" s="97" t="s">
        <v>1415</v>
      </c>
      <c r="AV1" s="97" t="s">
        <v>1416</v>
      </c>
      <c r="AW1" s="97" t="s">
        <v>1417</v>
      </c>
      <c r="AX1" s="97" t="s">
        <v>1418</v>
      </c>
      <c r="AY1" s="97" t="s">
        <v>1419</v>
      </c>
      <c r="AZ1" s="97" t="s">
        <v>1420</v>
      </c>
      <c r="BA1" s="97" t="s">
        <v>1421</v>
      </c>
      <c r="BB1" s="97" t="s">
        <v>1422</v>
      </c>
      <c r="BC1" s="97" t="s">
        <v>1423</v>
      </c>
      <c r="BD1" s="97" t="s">
        <v>1424</v>
      </c>
      <c r="BE1" s="97" t="s">
        <v>1425</v>
      </c>
      <c r="BF1" s="97" t="s">
        <v>1426</v>
      </c>
      <c r="BG1" s="97" t="s">
        <v>1427</v>
      </c>
      <c r="BH1" s="97" t="s">
        <v>1428</v>
      </c>
      <c r="BI1" s="97" t="s">
        <v>1429</v>
      </c>
    </row>
    <row r="2" spans="1:61" x14ac:dyDescent="0.2">
      <c r="A2" s="84" t="s">
        <v>1454</v>
      </c>
      <c r="B2" s="84" t="s">
        <v>1447</v>
      </c>
      <c r="C2" s="84" t="s">
        <v>1436</v>
      </c>
      <c r="D2" s="84" t="s">
        <v>1319</v>
      </c>
      <c r="E2" s="84" t="s">
        <v>1319</v>
      </c>
      <c r="F2" s="84" t="s">
        <v>1343</v>
      </c>
      <c r="G2" s="84" t="s">
        <v>1334</v>
      </c>
      <c r="H2" s="84" t="s">
        <v>1320</v>
      </c>
      <c r="I2" s="84" t="s">
        <v>1319</v>
      </c>
      <c r="J2" s="84" t="s">
        <v>1319</v>
      </c>
      <c r="K2" s="84" t="s">
        <v>1319</v>
      </c>
      <c r="L2" s="84" t="s">
        <v>1319</v>
      </c>
      <c r="M2" s="84" t="s">
        <v>1319</v>
      </c>
      <c r="N2" s="84" t="s">
        <v>1319</v>
      </c>
      <c r="O2" s="84" t="s">
        <v>1319</v>
      </c>
      <c r="P2" s="84" t="s">
        <v>1366</v>
      </c>
      <c r="Q2" s="84" t="s">
        <v>1366</v>
      </c>
      <c r="R2" s="84" t="s">
        <v>1040</v>
      </c>
      <c r="S2" s="84" t="s">
        <v>1366</v>
      </c>
      <c r="T2" s="84" t="s">
        <v>1366</v>
      </c>
      <c r="V2" s="84" t="s">
        <v>29</v>
      </c>
      <c r="W2" s="84" t="s">
        <v>113</v>
      </c>
      <c r="AA2" s="84" t="s">
        <v>1131</v>
      </c>
      <c r="AB2" s="84" t="s">
        <v>1131</v>
      </c>
      <c r="AD2" s="84" t="s">
        <v>647</v>
      </c>
      <c r="AE2" s="84" t="s">
        <v>1184</v>
      </c>
      <c r="AF2" s="84" t="s">
        <v>1087</v>
      </c>
      <c r="AI2" s="84" t="s">
        <v>229</v>
      </c>
      <c r="AL2" s="84" t="s">
        <v>647</v>
      </c>
      <c r="AM2" s="84" t="s">
        <v>647</v>
      </c>
      <c r="AN2" s="84" t="s">
        <v>649</v>
      </c>
      <c r="AO2" s="84" t="s">
        <v>647</v>
      </c>
      <c r="AT2" s="84" t="s">
        <v>657</v>
      </c>
      <c r="AV2" s="84" t="s">
        <v>649</v>
      </c>
      <c r="AW2" s="84" t="s">
        <v>1187</v>
      </c>
      <c r="AX2" s="84" t="s">
        <v>1184</v>
      </c>
      <c r="AY2" s="84" t="s">
        <v>20</v>
      </c>
      <c r="AZ2" s="84" t="s">
        <v>1009</v>
      </c>
      <c r="BA2" s="84" t="s">
        <v>82</v>
      </c>
      <c r="BC2" s="84" t="s">
        <v>979</v>
      </c>
      <c r="BD2" s="84" t="s">
        <v>334</v>
      </c>
      <c r="BH2" s="84" t="s">
        <v>1144</v>
      </c>
      <c r="BI2" s="84" t="s">
        <v>1148</v>
      </c>
    </row>
    <row r="3" spans="1:61" x14ac:dyDescent="0.2">
      <c r="A3" s="84" t="s">
        <v>1455</v>
      </c>
      <c r="B3" s="84" t="s">
        <v>1448</v>
      </c>
      <c r="C3" s="84" t="s">
        <v>1437</v>
      </c>
      <c r="D3" s="84" t="s">
        <v>1320</v>
      </c>
      <c r="E3" s="84" t="s">
        <v>1320</v>
      </c>
      <c r="F3" s="84" t="s">
        <v>111</v>
      </c>
      <c r="G3" s="84" t="s">
        <v>111</v>
      </c>
      <c r="H3" s="84" t="s">
        <v>975</v>
      </c>
      <c r="I3" s="84" t="s">
        <v>1320</v>
      </c>
      <c r="J3" s="84" t="s">
        <v>975</v>
      </c>
      <c r="K3" s="84" t="s">
        <v>1320</v>
      </c>
      <c r="L3" s="84" t="s">
        <v>1323</v>
      </c>
      <c r="O3" s="84" t="s">
        <v>1320</v>
      </c>
      <c r="P3" s="84" t="s">
        <v>1321</v>
      </c>
      <c r="Q3" s="84" t="s">
        <v>1321</v>
      </c>
      <c r="R3" s="84" t="s">
        <v>1041</v>
      </c>
      <c r="S3" s="84" t="s">
        <v>1321</v>
      </c>
      <c r="T3" s="84" t="s">
        <v>1321</v>
      </c>
      <c r="V3" s="84" t="s">
        <v>30</v>
      </c>
      <c r="W3" s="84" t="s">
        <v>114</v>
      </c>
      <c r="AA3" s="84" t="s">
        <v>1132</v>
      </c>
      <c r="AB3" s="84" t="s">
        <v>1132</v>
      </c>
      <c r="AD3" s="84" t="s">
        <v>649</v>
      </c>
      <c r="AE3" s="84" t="s">
        <v>1185</v>
      </c>
      <c r="AF3" s="84" t="s">
        <v>1194</v>
      </c>
      <c r="AI3" s="84" t="s">
        <v>230</v>
      </c>
      <c r="AL3" s="84" t="s">
        <v>649</v>
      </c>
      <c r="AM3" s="84" t="s">
        <v>649</v>
      </c>
      <c r="AN3" s="84" t="s">
        <v>651</v>
      </c>
      <c r="AO3" s="84" t="s">
        <v>649</v>
      </c>
      <c r="AV3" s="84" t="s">
        <v>651</v>
      </c>
      <c r="AW3" s="84" t="s">
        <v>1188</v>
      </c>
      <c r="AY3" s="84" t="s">
        <v>1004</v>
      </c>
      <c r="AZ3" s="84" t="s">
        <v>1010</v>
      </c>
      <c r="BA3" s="84" t="s">
        <v>1494</v>
      </c>
      <c r="BC3" s="84" t="s">
        <v>980</v>
      </c>
      <c r="BD3" s="84" t="s">
        <v>962</v>
      </c>
      <c r="BI3" s="84" t="s">
        <v>1149</v>
      </c>
    </row>
    <row r="4" spans="1:61" x14ac:dyDescent="0.2">
      <c r="A4" s="84" t="s">
        <v>1456</v>
      </c>
      <c r="B4" s="84" t="s">
        <v>1449</v>
      </c>
      <c r="C4" s="84" t="s">
        <v>1438</v>
      </c>
      <c r="D4" s="84" t="s">
        <v>1321</v>
      </c>
      <c r="E4" s="84" t="s">
        <v>1321</v>
      </c>
      <c r="H4" s="84" t="s">
        <v>1333</v>
      </c>
      <c r="I4" s="84" t="s">
        <v>975</v>
      </c>
      <c r="J4" s="84" t="s">
        <v>1334</v>
      </c>
      <c r="K4" s="84" t="s">
        <v>1323</v>
      </c>
      <c r="L4" s="84" t="s">
        <v>975</v>
      </c>
      <c r="O4" s="84" t="s">
        <v>1321</v>
      </c>
      <c r="P4" s="84" t="s">
        <v>1371</v>
      </c>
      <c r="Q4" s="84" t="s">
        <v>1371</v>
      </c>
      <c r="R4" s="84" t="s">
        <v>1043</v>
      </c>
      <c r="S4" s="84" t="s">
        <v>1367</v>
      </c>
      <c r="T4" s="84" t="s">
        <v>1369</v>
      </c>
      <c r="V4" s="84" t="s">
        <v>31</v>
      </c>
      <c r="W4" s="84" t="s">
        <v>1463</v>
      </c>
      <c r="AD4" s="84" t="s">
        <v>651</v>
      </c>
      <c r="AF4" s="84" t="s">
        <v>1127</v>
      </c>
      <c r="AI4" s="84" t="s">
        <v>238</v>
      </c>
      <c r="AL4" s="84" t="s">
        <v>651</v>
      </c>
      <c r="AM4" s="84" t="s">
        <v>651</v>
      </c>
      <c r="AN4" s="84" t="s">
        <v>653</v>
      </c>
      <c r="AO4" s="84" t="s">
        <v>651</v>
      </c>
      <c r="AV4" s="84" t="s">
        <v>655</v>
      </c>
      <c r="AY4" s="84" t="s">
        <v>1005</v>
      </c>
      <c r="AZ4" s="84" t="s">
        <v>1011</v>
      </c>
      <c r="BA4" s="84" t="s">
        <v>1495</v>
      </c>
      <c r="BC4" s="84" t="s">
        <v>1496</v>
      </c>
      <c r="BD4" s="84" t="s">
        <v>963</v>
      </c>
    </row>
    <row r="5" spans="1:61" x14ac:dyDescent="0.2">
      <c r="A5" s="84" t="s">
        <v>1031</v>
      </c>
      <c r="B5" s="84" t="s">
        <v>109</v>
      </c>
      <c r="C5" s="84" t="s">
        <v>174</v>
      </c>
      <c r="D5" s="84" t="s">
        <v>1323</v>
      </c>
      <c r="E5" s="84" t="s">
        <v>1323</v>
      </c>
      <c r="H5" s="84" t="s">
        <v>1334</v>
      </c>
      <c r="I5" s="84" t="s">
        <v>1334</v>
      </c>
      <c r="J5" s="84" t="s">
        <v>1337</v>
      </c>
      <c r="K5" s="84" t="s">
        <v>1335</v>
      </c>
      <c r="O5" s="84" t="s">
        <v>975</v>
      </c>
      <c r="R5" s="84" t="s">
        <v>1044</v>
      </c>
      <c r="S5" s="84" t="s">
        <v>1368</v>
      </c>
      <c r="T5" s="84" t="s">
        <v>1371</v>
      </c>
      <c r="V5" s="84" t="s">
        <v>32</v>
      </c>
      <c r="AD5" s="84" t="s">
        <v>655</v>
      </c>
      <c r="AI5" s="84" t="s">
        <v>242</v>
      </c>
      <c r="AL5" s="84" t="s">
        <v>655</v>
      </c>
      <c r="AM5" s="84" t="s">
        <v>653</v>
      </c>
      <c r="AN5" s="84" t="s">
        <v>655</v>
      </c>
      <c r="AO5" s="84" t="s">
        <v>655</v>
      </c>
      <c r="AV5" s="84" t="s">
        <v>657</v>
      </c>
      <c r="AY5" s="84" t="s">
        <v>1006</v>
      </c>
      <c r="AZ5" s="84" t="s">
        <v>1012</v>
      </c>
      <c r="BC5" s="84" t="s">
        <v>986</v>
      </c>
      <c r="BD5" s="84" t="s">
        <v>964</v>
      </c>
    </row>
    <row r="6" spans="1:61" x14ac:dyDescent="0.2">
      <c r="A6" s="84" t="s">
        <v>1457</v>
      </c>
      <c r="B6" s="84" t="s">
        <v>110</v>
      </c>
      <c r="C6" s="84" t="s">
        <v>1439</v>
      </c>
      <c r="D6" s="84" t="s">
        <v>1327</v>
      </c>
      <c r="E6" s="84" t="s">
        <v>975</v>
      </c>
      <c r="H6" s="84" t="s">
        <v>1337</v>
      </c>
      <c r="I6" s="84" t="s">
        <v>1337</v>
      </c>
      <c r="J6" s="84" t="s">
        <v>111</v>
      </c>
      <c r="O6" s="84" t="s">
        <v>1334</v>
      </c>
      <c r="R6" s="84" t="s">
        <v>1045</v>
      </c>
      <c r="S6" s="84" t="s">
        <v>1369</v>
      </c>
      <c r="V6" s="84" t="s">
        <v>33</v>
      </c>
      <c r="AD6" s="84" t="s">
        <v>657</v>
      </c>
      <c r="AI6" s="84" t="s">
        <v>243</v>
      </c>
      <c r="AL6" s="84" t="s">
        <v>657</v>
      </c>
      <c r="AM6" s="84" t="s">
        <v>655</v>
      </c>
      <c r="AN6" s="84" t="s">
        <v>657</v>
      </c>
      <c r="AO6" s="84" t="s">
        <v>657</v>
      </c>
      <c r="AY6" s="84" t="s">
        <v>1007</v>
      </c>
      <c r="AZ6" s="84" t="s">
        <v>1007</v>
      </c>
      <c r="BC6" s="84" t="s">
        <v>987</v>
      </c>
      <c r="BD6" s="84" t="s">
        <v>965</v>
      </c>
    </row>
    <row r="7" spans="1:61" x14ac:dyDescent="0.2">
      <c r="B7" s="84" t="s">
        <v>111</v>
      </c>
      <c r="C7" s="84" t="s">
        <v>1441</v>
      </c>
      <c r="D7" s="84" t="s">
        <v>975</v>
      </c>
      <c r="E7" s="84" t="s">
        <v>1333</v>
      </c>
      <c r="H7" s="84" t="s">
        <v>111</v>
      </c>
      <c r="I7" s="84" t="s">
        <v>1343</v>
      </c>
      <c r="O7" s="84" t="s">
        <v>1337</v>
      </c>
      <c r="R7" s="84" t="s">
        <v>1046</v>
      </c>
      <c r="S7" s="84" t="s">
        <v>1371</v>
      </c>
      <c r="AD7" s="84" t="s">
        <v>659</v>
      </c>
      <c r="AI7" s="84" t="s">
        <v>111</v>
      </c>
      <c r="AL7" s="84" t="s">
        <v>659</v>
      </c>
      <c r="AM7" s="84" t="s">
        <v>657</v>
      </c>
      <c r="BC7" s="84" t="s">
        <v>1497</v>
      </c>
      <c r="BD7" s="84" t="s">
        <v>518</v>
      </c>
    </row>
    <row r="8" spans="1:61" x14ac:dyDescent="0.2">
      <c r="C8" s="84" t="s">
        <v>209</v>
      </c>
      <c r="D8" s="84" t="s">
        <v>1333</v>
      </c>
      <c r="E8" s="84" t="s">
        <v>1343</v>
      </c>
      <c r="I8" s="84" t="s">
        <v>111</v>
      </c>
      <c r="O8" s="84" t="s">
        <v>1339</v>
      </c>
      <c r="R8" s="84" t="s">
        <v>1047</v>
      </c>
      <c r="AM8" s="84" t="s">
        <v>659</v>
      </c>
      <c r="BC8" s="84" t="s">
        <v>989</v>
      </c>
      <c r="BD8" s="84" t="s">
        <v>966</v>
      </c>
    </row>
    <row r="9" spans="1:61" x14ac:dyDescent="0.2">
      <c r="C9" s="84" t="s">
        <v>1442</v>
      </c>
      <c r="D9" s="84" t="s">
        <v>1334</v>
      </c>
      <c r="O9" s="84" t="s">
        <v>111</v>
      </c>
      <c r="R9" s="84" t="s">
        <v>1048</v>
      </c>
      <c r="BC9" s="84" t="s">
        <v>977</v>
      </c>
      <c r="BD9" s="84" t="s">
        <v>968</v>
      </c>
    </row>
    <row r="10" spans="1:61" x14ac:dyDescent="0.2">
      <c r="C10" s="84" t="s">
        <v>289</v>
      </c>
      <c r="D10" s="84" t="s">
        <v>1335</v>
      </c>
      <c r="R10" s="84" t="s">
        <v>1049</v>
      </c>
      <c r="BD10" s="84" t="s">
        <v>969</v>
      </c>
    </row>
    <row r="11" spans="1:61" x14ac:dyDescent="0.2">
      <c r="D11" s="84" t="s">
        <v>1337</v>
      </c>
      <c r="BD11" s="84" t="s">
        <v>970</v>
      </c>
    </row>
    <row r="12" spans="1:61" x14ac:dyDescent="0.2">
      <c r="D12" s="84" t="s">
        <v>1343</v>
      </c>
      <c r="BD12" s="84" t="s">
        <v>111</v>
      </c>
    </row>
    <row r="13" spans="1:61" x14ac:dyDescent="0.2">
      <c r="D13" s="84" t="s">
        <v>111</v>
      </c>
      <c r="BD13" s="84" t="s">
        <v>972</v>
      </c>
    </row>
    <row r="14" spans="1:61" x14ac:dyDescent="0.2">
      <c r="BD14" s="84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A666-B0B5-4D0A-BCC7-E2F1424CB574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1366</v>
      </c>
      <c r="C4" s="92">
        <f>SUM(DatosViolenciaGénero!C63:C69)</f>
        <v>226</v>
      </c>
      <c r="D4" s="92">
        <f>SUM(DatosViolenciaGénero!D63:D69)</f>
        <v>136</v>
      </c>
    </row>
    <row r="5" spans="2:4" x14ac:dyDescent="0.2">
      <c r="B5" s="91" t="s">
        <v>1321</v>
      </c>
      <c r="C5" s="92">
        <f>SUM(DatosViolenciaGénero!C70:C73)</f>
        <v>231</v>
      </c>
      <c r="D5" s="92">
        <f>SUM(DatosViolenciaGénero!D70:D73)</f>
        <v>86</v>
      </c>
    </row>
    <row r="6" spans="2:4" ht="12.75" customHeight="1" x14ac:dyDescent="0.2">
      <c r="B6" s="91" t="s">
        <v>1367</v>
      </c>
      <c r="C6" s="92">
        <f>DatosViolenciaGénero!C74</f>
        <v>1</v>
      </c>
      <c r="D6" s="92">
        <f>DatosViolenciaGénero!D74</f>
        <v>0</v>
      </c>
    </row>
    <row r="7" spans="2:4" ht="12.75" customHeight="1" x14ac:dyDescent="0.2">
      <c r="B7" s="91" t="s">
        <v>1368</v>
      </c>
      <c r="C7" s="92">
        <f>SUM(DatosViolenciaGénero!C75:C77)</f>
        <v>18</v>
      </c>
      <c r="D7" s="92">
        <f>SUM(DatosViolenciaGénero!D75:D77)</f>
        <v>0</v>
      </c>
    </row>
    <row r="8" spans="2:4" ht="12.75" customHeight="1" x14ac:dyDescent="0.2">
      <c r="B8" s="91" t="s">
        <v>1369</v>
      </c>
      <c r="C8" s="92">
        <f>DatosViolenciaGénero!C81</f>
        <v>10</v>
      </c>
      <c r="D8" s="92">
        <f>DatosViolenciaGénero!D81</f>
        <v>2</v>
      </c>
    </row>
    <row r="9" spans="2:4" ht="12.75" customHeight="1" x14ac:dyDescent="0.2">
      <c r="B9" s="91" t="s">
        <v>1370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">
      <c r="B10" s="91" t="s">
        <v>1371</v>
      </c>
      <c r="C10" s="92">
        <f>SUM(DatosViolenciaGénero!C79:C80)</f>
        <v>94</v>
      </c>
      <c r="D10" s="92">
        <f>SUM(DatosViolenciaGénero!D79:D80)</f>
        <v>40</v>
      </c>
    </row>
    <row r="14" spans="2:4" ht="12.95" customHeight="1" thickTop="1" thickBot="1" x14ac:dyDescent="0.25">
      <c r="B14" s="212" t="s">
        <v>1375</v>
      </c>
      <c r="C14" s="212"/>
    </row>
    <row r="15" spans="2:4" ht="13.5" thickTop="1" x14ac:dyDescent="0.2">
      <c r="B15" s="93" t="s">
        <v>1373</v>
      </c>
      <c r="C15" s="94">
        <f>DatosViolenciaGénero!C38</f>
        <v>237</v>
      </c>
    </row>
    <row r="16" spans="2:4" ht="13.5" thickBot="1" x14ac:dyDescent="0.25">
      <c r="B16" s="95" t="s">
        <v>1374</v>
      </c>
      <c r="C16" s="96">
        <f>DatosViolenciaGénero!C39</f>
        <v>32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DF8F-BC1F-47E6-B2E3-D2B3597F71B9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1366</v>
      </c>
      <c r="C4" s="92">
        <f>SUM(DatosViolenciaDoméstica!C48:C54)</f>
        <v>60</v>
      </c>
      <c r="D4" s="92">
        <f>SUM(DatosViolenciaDoméstica!D48:D54)</f>
        <v>14</v>
      </c>
    </row>
    <row r="5" spans="2:4" x14ac:dyDescent="0.2">
      <c r="B5" s="91" t="s">
        <v>1321</v>
      </c>
      <c r="C5" s="92">
        <f>SUM(DatosViolenciaDoméstica!C55:C58)</f>
        <v>2</v>
      </c>
      <c r="D5" s="92">
        <f>SUM(DatosViolenciaDoméstica!D55:D58)</f>
        <v>3</v>
      </c>
    </row>
    <row r="6" spans="2:4" ht="12.75" customHeight="1" x14ac:dyDescent="0.2">
      <c r="B6" s="91" t="s">
        <v>1367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1368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">
      <c r="B8" s="91" t="s">
        <v>1369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1370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1371</v>
      </c>
      <c r="C10" s="92">
        <f>SUM(DatosViolenciaDoméstica!C64:C65)</f>
        <v>5</v>
      </c>
      <c r="D10" s="92">
        <f>SUM(DatosViolenciaDoméstica!D64:D65)</f>
        <v>4</v>
      </c>
    </row>
    <row r="14" spans="2:4" ht="12.95" customHeight="1" thickTop="1" thickBot="1" x14ac:dyDescent="0.25">
      <c r="B14" s="212" t="s">
        <v>1372</v>
      </c>
      <c r="C14" s="212"/>
    </row>
    <row r="15" spans="2:4" ht="13.5" thickTop="1" x14ac:dyDescent="0.2">
      <c r="B15" s="93" t="s">
        <v>1373</v>
      </c>
      <c r="C15" s="94">
        <f>DatosViolenciaDoméstica!C33</f>
        <v>9</v>
      </c>
    </row>
    <row r="16" spans="2:4" ht="13.5" thickBot="1" x14ac:dyDescent="0.25">
      <c r="B16" s="95" t="s">
        <v>1374</v>
      </c>
      <c r="C16" s="96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B8E9-084F-48AB-88A3-30D52BA959B7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13" t="s">
        <v>1356</v>
      </c>
      <c r="C3" s="213"/>
    </row>
    <row r="4" spans="2:3" x14ac:dyDescent="0.2">
      <c r="B4" s="85" t="s">
        <v>1357</v>
      </c>
      <c r="C4" s="86">
        <f>DatosMenores!C69</f>
        <v>0</v>
      </c>
    </row>
    <row r="5" spans="2:3" x14ac:dyDescent="0.2">
      <c r="B5" s="85" t="s">
        <v>1358</v>
      </c>
      <c r="C5" s="87">
        <f>DatosMenores!C70</f>
        <v>0</v>
      </c>
    </row>
    <row r="6" spans="2:3" x14ac:dyDescent="0.2">
      <c r="B6" s="85" t="s">
        <v>1359</v>
      </c>
      <c r="C6" s="87">
        <f>DatosMenores!C71</f>
        <v>0</v>
      </c>
    </row>
    <row r="7" spans="2:3" ht="25.5" x14ac:dyDescent="0.2">
      <c r="B7" s="85" t="s">
        <v>1360</v>
      </c>
      <c r="C7" s="87">
        <f>DatosMenores!C74</f>
        <v>0</v>
      </c>
    </row>
    <row r="8" spans="2:3" ht="25.5" x14ac:dyDescent="0.2">
      <c r="B8" s="85" t="s">
        <v>1021</v>
      </c>
      <c r="C8" s="87">
        <f>DatosMenores!C75</f>
        <v>0</v>
      </c>
    </row>
    <row r="9" spans="2:3" ht="25.5" x14ac:dyDescent="0.2">
      <c r="B9" s="85" t="s">
        <v>1361</v>
      </c>
      <c r="C9" s="87">
        <f>DatosMenores!C76</f>
        <v>0</v>
      </c>
    </row>
    <row r="10" spans="2:3" ht="25.5" x14ac:dyDescent="0.2">
      <c r="B10" s="85" t="s">
        <v>265</v>
      </c>
      <c r="C10" s="87">
        <f>DatosMenores!C78</f>
        <v>0</v>
      </c>
    </row>
    <row r="11" spans="2:3" x14ac:dyDescent="0.2">
      <c r="B11" s="85" t="s">
        <v>1362</v>
      </c>
      <c r="C11" s="87">
        <f>DatosMenores!C77</f>
        <v>0</v>
      </c>
    </row>
    <row r="12" spans="2:3" x14ac:dyDescent="0.2">
      <c r="B12" s="85" t="s">
        <v>1363</v>
      </c>
      <c r="C12" s="87">
        <f>DatosMenores!C79</f>
        <v>0</v>
      </c>
    </row>
    <row r="13" spans="2:3" ht="25.5" x14ac:dyDescent="0.2">
      <c r="B13" s="85" t="s">
        <v>1364</v>
      </c>
      <c r="C13" s="87">
        <f>DatosMenores!C72</f>
        <v>0</v>
      </c>
    </row>
    <row r="14" spans="2:3" ht="25.5" x14ac:dyDescent="0.2">
      <c r="B14" s="85" t="s">
        <v>1365</v>
      </c>
      <c r="C14" s="87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7B18-9B64-4829-BE88-F0AB35422FC2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1308</v>
      </c>
    </row>
    <row r="4" spans="2:13" ht="39" thickBot="1" x14ac:dyDescent="0.25">
      <c r="B4" s="53" t="s">
        <v>304</v>
      </c>
      <c r="C4" s="54" t="s">
        <v>1309</v>
      </c>
      <c r="D4" s="54" t="s">
        <v>1310</v>
      </c>
      <c r="E4" s="54" t="s">
        <v>1311</v>
      </c>
      <c r="F4" s="54" t="s">
        <v>1312</v>
      </c>
      <c r="G4" s="54" t="s">
        <v>1313</v>
      </c>
      <c r="H4" s="54" t="s">
        <v>1314</v>
      </c>
      <c r="I4" s="54" t="s">
        <v>1315</v>
      </c>
      <c r="J4" s="54" t="s">
        <v>1316</v>
      </c>
      <c r="K4" s="54" t="s">
        <v>315</v>
      </c>
      <c r="L4" s="54" t="s">
        <v>1317</v>
      </c>
      <c r="M4" s="55" t="s">
        <v>317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1318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304</v>
      </c>
      <c r="E10" s="66" t="s">
        <v>1311</v>
      </c>
      <c r="F10" s="66" t="s">
        <v>1312</v>
      </c>
      <c r="G10" s="66" t="s">
        <v>1313</v>
      </c>
      <c r="H10" s="66" t="s">
        <v>1314</v>
      </c>
      <c r="I10" s="66" t="s">
        <v>1315</v>
      </c>
      <c r="J10" s="66" t="s">
        <v>1316</v>
      </c>
      <c r="K10" s="66" t="s">
        <v>1317</v>
      </c>
      <c r="L10" s="67" t="s">
        <v>317</v>
      </c>
      <c r="M10" s="68"/>
    </row>
    <row r="11" spans="2:13" ht="13.15" customHeight="1" x14ac:dyDescent="0.2">
      <c r="B11" s="214" t="s">
        <v>1319</v>
      </c>
      <c r="C11" s="214"/>
      <c r="D11" s="69">
        <f>DatosDelitos!C5+DatosDelitos!C13-DatosDelitos!C17</f>
        <v>1988</v>
      </c>
      <c r="E11" s="70">
        <f>DatosDelitos!H5+DatosDelitos!H13-DatosDelitos!H17</f>
        <v>93</v>
      </c>
      <c r="F11" s="70">
        <f>DatosDelitos!I5+DatosDelitos!I13-DatosDelitos!I17</f>
        <v>77</v>
      </c>
      <c r="G11" s="70">
        <f>DatosDelitos!J5+DatosDelitos!J13-DatosDelitos!J17</f>
        <v>2</v>
      </c>
      <c r="H11" s="71">
        <f>DatosDelitos!K5+DatosDelitos!K13-DatosDelitos!K17</f>
        <v>5</v>
      </c>
      <c r="I11" s="71">
        <f>DatosDelitos!L5+DatosDelitos!L13-DatosDelitos!L17</f>
        <v>3</v>
      </c>
      <c r="J11" s="71">
        <f>DatosDelitos!M5+DatosDelitos!M13-DatosDelitos!M17</f>
        <v>2</v>
      </c>
      <c r="K11" s="71">
        <f>DatosDelitos!O5+DatosDelitos!O13-DatosDelitos!O17</f>
        <v>6</v>
      </c>
      <c r="L11" s="72">
        <f>DatosDelitos!P5+DatosDelitos!P13-DatosDelitos!P17</f>
        <v>90</v>
      </c>
    </row>
    <row r="12" spans="2:13" ht="13.15" customHeight="1" x14ac:dyDescent="0.2">
      <c r="B12" s="215" t="s">
        <v>329</v>
      </c>
      <c r="C12" s="215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15" customHeight="1" x14ac:dyDescent="0.2">
      <c r="B13" s="215" t="s">
        <v>347</v>
      </c>
      <c r="C13" s="215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215" t="s">
        <v>352</v>
      </c>
      <c r="C14" s="215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215" t="s">
        <v>1320</v>
      </c>
      <c r="C15" s="215"/>
      <c r="D15" s="73">
        <f>DatosDelitos!C17+DatosDelitos!C44</f>
        <v>574</v>
      </c>
      <c r="E15" s="74">
        <f>DatosDelitos!H17+DatosDelitos!H44</f>
        <v>145</v>
      </c>
      <c r="F15" s="74">
        <f>DatosDelitos!I16+DatosDelitos!I44</f>
        <v>33</v>
      </c>
      <c r="G15" s="74">
        <f>DatosDelitos!J17+DatosDelitos!J44</f>
        <v>2</v>
      </c>
      <c r="H15" s="74">
        <f>DatosDelitos!K17+DatosDelitos!K44</f>
        <v>0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7</v>
      </c>
      <c r="L15" s="75">
        <f>DatosDelitos!P17+DatosDelitos!P44</f>
        <v>70</v>
      </c>
    </row>
    <row r="16" spans="2:13" ht="13.15" customHeight="1" x14ac:dyDescent="0.2">
      <c r="B16" s="215" t="s">
        <v>1321</v>
      </c>
      <c r="C16" s="215"/>
      <c r="D16" s="73">
        <f>DatosDelitos!C30</f>
        <v>602</v>
      </c>
      <c r="E16" s="74">
        <f>DatosDelitos!H30</f>
        <v>27</v>
      </c>
      <c r="F16" s="74">
        <f>DatosDelitos!I30</f>
        <v>39</v>
      </c>
      <c r="G16" s="74">
        <f>DatosDelitos!J30</f>
        <v>0</v>
      </c>
      <c r="H16" s="74">
        <f>DatosDelitos!K30</f>
        <v>0</v>
      </c>
      <c r="I16" s="74">
        <f>DatosDelitos!L30</f>
        <v>0</v>
      </c>
      <c r="J16" s="74">
        <f>DatosDelitos!M30</f>
        <v>0</v>
      </c>
      <c r="K16" s="74">
        <f>DatosDelitos!O30</f>
        <v>1</v>
      </c>
      <c r="L16" s="75">
        <f>DatosDelitos!P30</f>
        <v>57</v>
      </c>
    </row>
    <row r="17" spans="2:12" ht="13.15" customHeight="1" x14ac:dyDescent="0.2">
      <c r="B17" s="216" t="s">
        <v>1322</v>
      </c>
      <c r="C17" s="216"/>
      <c r="D17" s="73">
        <f>DatosDelitos!C42-DatosDelitos!C44</f>
        <v>18</v>
      </c>
      <c r="E17" s="74">
        <f>DatosDelitos!H42-DatosDelitos!H44</f>
        <v>1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15" customHeight="1" x14ac:dyDescent="0.2">
      <c r="B18" s="215" t="s">
        <v>1323</v>
      </c>
      <c r="C18" s="215"/>
      <c r="D18" s="73">
        <f>DatosDelitos!C50</f>
        <v>217</v>
      </c>
      <c r="E18" s="74">
        <f>DatosDelitos!H50</f>
        <v>25</v>
      </c>
      <c r="F18" s="74">
        <f>DatosDelitos!I50</f>
        <v>13</v>
      </c>
      <c r="G18" s="74">
        <f>DatosDelitos!J50</f>
        <v>9</v>
      </c>
      <c r="H18" s="74">
        <f>DatosDelitos!K50</f>
        <v>6</v>
      </c>
      <c r="I18" s="74">
        <f>DatosDelitos!L50</f>
        <v>0</v>
      </c>
      <c r="J18" s="74">
        <f>DatosDelitos!M50</f>
        <v>0</v>
      </c>
      <c r="K18" s="74">
        <f>DatosDelitos!O50</f>
        <v>10</v>
      </c>
      <c r="L18" s="75">
        <f>DatosDelitos!P50</f>
        <v>10</v>
      </c>
    </row>
    <row r="19" spans="2:12" ht="13.15" customHeight="1" x14ac:dyDescent="0.2">
      <c r="B19" s="215" t="s">
        <v>1324</v>
      </c>
      <c r="C19" s="215"/>
      <c r="D19" s="73">
        <f>DatosDelitos!C72</f>
        <v>3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1</v>
      </c>
    </row>
    <row r="20" spans="2:12" ht="27" customHeight="1" x14ac:dyDescent="0.2">
      <c r="B20" s="215" t="s">
        <v>1325</v>
      </c>
      <c r="C20" s="215"/>
      <c r="D20" s="73">
        <f>DatosDelitos!C74</f>
        <v>25</v>
      </c>
      <c r="E20" s="74">
        <f>DatosDelitos!H74</f>
        <v>6</v>
      </c>
      <c r="F20" s="74">
        <f>DatosDelitos!I74</f>
        <v>3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5</v>
      </c>
    </row>
    <row r="21" spans="2:12" ht="13.15" customHeight="1" x14ac:dyDescent="0.2">
      <c r="B21" s="216" t="s">
        <v>1326</v>
      </c>
      <c r="C21" s="216"/>
      <c r="D21" s="73">
        <f>DatosDelitos!C82</f>
        <v>51</v>
      </c>
      <c r="E21" s="74">
        <f>DatosDelitos!H82</f>
        <v>3</v>
      </c>
      <c r="F21" s="74">
        <f>DatosDelitos!I82</f>
        <v>1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9</v>
      </c>
    </row>
    <row r="22" spans="2:12" ht="13.15" customHeight="1" x14ac:dyDescent="0.2">
      <c r="B22" s="215" t="s">
        <v>1327</v>
      </c>
      <c r="C22" s="215"/>
      <c r="D22" s="73">
        <f>DatosDelitos!C85</f>
        <v>144</v>
      </c>
      <c r="E22" s="74">
        <f>DatosDelitos!H85</f>
        <v>39</v>
      </c>
      <c r="F22" s="74">
        <f>DatosDelitos!I85</f>
        <v>15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18</v>
      </c>
    </row>
    <row r="23" spans="2:12" ht="13.15" customHeight="1" x14ac:dyDescent="0.2">
      <c r="B23" s="215" t="s">
        <v>975</v>
      </c>
      <c r="C23" s="215"/>
      <c r="D23" s="73">
        <f>DatosDelitos!C97</f>
        <v>2807</v>
      </c>
      <c r="E23" s="74">
        <f>DatosDelitos!H97</f>
        <v>435</v>
      </c>
      <c r="F23" s="74">
        <f>DatosDelitos!I97</f>
        <v>286</v>
      </c>
      <c r="G23" s="74">
        <f>DatosDelitos!J97</f>
        <v>0</v>
      </c>
      <c r="H23" s="74">
        <f>DatosDelitos!K97</f>
        <v>1</v>
      </c>
      <c r="I23" s="74">
        <f>DatosDelitos!L97</f>
        <v>0</v>
      </c>
      <c r="J23" s="74">
        <f>DatosDelitos!M97</f>
        <v>0</v>
      </c>
      <c r="K23" s="74">
        <f>DatosDelitos!O97</f>
        <v>33</v>
      </c>
      <c r="L23" s="75">
        <f>DatosDelitos!P97</f>
        <v>245</v>
      </c>
    </row>
    <row r="24" spans="2:12" ht="27" customHeight="1" x14ac:dyDescent="0.2">
      <c r="B24" s="215" t="s">
        <v>1328</v>
      </c>
      <c r="C24" s="215"/>
      <c r="D24" s="73">
        <f>DatosDelitos!C131</f>
        <v>2</v>
      </c>
      <c r="E24" s="74">
        <f>DatosDelitos!H131</f>
        <v>0</v>
      </c>
      <c r="F24" s="74">
        <f>DatosDelitos!I131</f>
        <v>0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15" customHeight="1" x14ac:dyDescent="0.2">
      <c r="B25" s="215" t="s">
        <v>1329</v>
      </c>
      <c r="C25" s="215"/>
      <c r="D25" s="73">
        <f>DatosDelitos!C137</f>
        <v>12</v>
      </c>
      <c r="E25" s="74">
        <f>DatosDelitos!H137</f>
        <v>1</v>
      </c>
      <c r="F25" s="74">
        <f>DatosDelitos!I137</f>
        <v>1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0</v>
      </c>
    </row>
    <row r="26" spans="2:12" ht="13.15" customHeight="1" x14ac:dyDescent="0.2">
      <c r="B26" s="216" t="s">
        <v>1330</v>
      </c>
      <c r="C26" s="216"/>
      <c r="D26" s="73">
        <f>DatosDelitos!C144</f>
        <v>3</v>
      </c>
      <c r="E26" s="74">
        <f>DatosDelitos!H144</f>
        <v>0</v>
      </c>
      <c r="F26" s="74">
        <f>DatosDelitos!I144</f>
        <v>1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1</v>
      </c>
    </row>
    <row r="27" spans="2:12" ht="38.25" customHeight="1" x14ac:dyDescent="0.2">
      <c r="B27" s="215" t="s">
        <v>1331</v>
      </c>
      <c r="C27" s="215"/>
      <c r="D27" s="73">
        <f>DatosDelitos!C147</f>
        <v>22</v>
      </c>
      <c r="E27" s="74">
        <f>DatosDelitos!H147</f>
        <v>5</v>
      </c>
      <c r="F27" s="74">
        <f>DatosDelitos!I147</f>
        <v>1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2</v>
      </c>
    </row>
    <row r="28" spans="2:12" ht="13.15" customHeight="1" x14ac:dyDescent="0.2">
      <c r="B28" s="215" t="s">
        <v>1332</v>
      </c>
      <c r="C28" s="215"/>
      <c r="D28" s="73">
        <f>DatosDelitos!C156+SUM(DatosDelitos!C167:C172)</f>
        <v>29</v>
      </c>
      <c r="E28" s="74">
        <f>DatosDelitos!H156+SUM(DatosDelitos!H167:H172)</f>
        <v>5</v>
      </c>
      <c r="F28" s="74">
        <f>DatosDelitos!I156+SUM(DatosDelitos!I167:I172)</f>
        <v>0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1</v>
      </c>
    </row>
    <row r="29" spans="2:12" ht="13.15" customHeight="1" x14ac:dyDescent="0.2">
      <c r="B29" s="215" t="s">
        <v>1333</v>
      </c>
      <c r="C29" s="215"/>
      <c r="D29" s="73">
        <f>SUM(DatosDelitos!C173:C177)</f>
        <v>107</v>
      </c>
      <c r="E29" s="74">
        <f>SUM(DatosDelitos!H173:H177)</f>
        <v>50</v>
      </c>
      <c r="F29" s="74">
        <f>SUM(DatosDelitos!I173:I177)</f>
        <v>33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10</v>
      </c>
      <c r="L29" s="74">
        <f>SUM(DatosDelitos!P173:P177)</f>
        <v>39</v>
      </c>
    </row>
    <row r="30" spans="2:12" ht="13.15" customHeight="1" x14ac:dyDescent="0.2">
      <c r="B30" s="215" t="s">
        <v>1334</v>
      </c>
      <c r="C30" s="215"/>
      <c r="D30" s="73">
        <f>DatosDelitos!C178</f>
        <v>284</v>
      </c>
      <c r="E30" s="74">
        <f>DatosDelitos!H178</f>
        <v>56</v>
      </c>
      <c r="F30" s="74">
        <f>DatosDelitos!I178</f>
        <v>51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410</v>
      </c>
    </row>
    <row r="31" spans="2:12" ht="13.15" customHeight="1" x14ac:dyDescent="0.2">
      <c r="B31" s="215" t="s">
        <v>1335</v>
      </c>
      <c r="C31" s="215"/>
      <c r="D31" s="73">
        <f>DatosDelitos!C186</f>
        <v>167</v>
      </c>
      <c r="E31" s="74">
        <f>DatosDelitos!H186</f>
        <v>21</v>
      </c>
      <c r="F31" s="74">
        <f>DatosDelitos!I186</f>
        <v>16</v>
      </c>
      <c r="G31" s="74">
        <f>DatosDelitos!J186</f>
        <v>1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24</v>
      </c>
    </row>
    <row r="32" spans="2:12" ht="13.15" customHeight="1" x14ac:dyDescent="0.2">
      <c r="B32" s="215" t="s">
        <v>1336</v>
      </c>
      <c r="C32" s="215"/>
      <c r="D32" s="73">
        <f>DatosDelitos!C201</f>
        <v>25</v>
      </c>
      <c r="E32" s="74">
        <f>DatosDelitos!H201</f>
        <v>3</v>
      </c>
      <c r="F32" s="74">
        <f>DatosDelitos!I201</f>
        <v>1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4</v>
      </c>
    </row>
    <row r="33" spans="2:13" ht="13.15" customHeight="1" x14ac:dyDescent="0.2">
      <c r="B33" s="215" t="s">
        <v>1337</v>
      </c>
      <c r="C33" s="215"/>
      <c r="D33" s="73">
        <f>DatosDelitos!C223</f>
        <v>310</v>
      </c>
      <c r="E33" s="74">
        <f>DatosDelitos!H223</f>
        <v>81</v>
      </c>
      <c r="F33" s="74">
        <f>DatosDelitos!I223</f>
        <v>51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0</v>
      </c>
      <c r="L33" s="74">
        <f>DatosDelitos!P223</f>
        <v>95</v>
      </c>
    </row>
    <row r="34" spans="2:13" ht="13.15" customHeight="1" x14ac:dyDescent="0.2">
      <c r="B34" s="215" t="s">
        <v>1338</v>
      </c>
      <c r="C34" s="215"/>
      <c r="D34" s="73">
        <f>DatosDelitos!C244</f>
        <v>9</v>
      </c>
      <c r="E34" s="74">
        <f>DatosDelitos!H244</f>
        <v>3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215" t="s">
        <v>1339</v>
      </c>
      <c r="C35" s="215"/>
      <c r="D35" s="73">
        <f>DatosDelitos!C271</f>
        <v>68</v>
      </c>
      <c r="E35" s="74">
        <f>DatosDelitos!H271</f>
        <v>37</v>
      </c>
      <c r="F35" s="74">
        <f>DatosDelitos!I271</f>
        <v>43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70</v>
      </c>
    </row>
    <row r="36" spans="2:13" ht="38.25" customHeight="1" x14ac:dyDescent="0.2">
      <c r="B36" s="215" t="s">
        <v>1340</v>
      </c>
      <c r="C36" s="215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215" t="s">
        <v>1341</v>
      </c>
      <c r="C37" s="215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215" t="s">
        <v>1342</v>
      </c>
      <c r="C38" s="215"/>
      <c r="D38" s="73">
        <f>DatosDelitos!C312+DatosDelitos!C318+DatosDelitos!C320</f>
        <v>4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15" customHeight="1" x14ac:dyDescent="0.2">
      <c r="B39" s="215" t="s">
        <v>1343</v>
      </c>
      <c r="C39" s="215"/>
      <c r="D39" s="73">
        <f>DatosDelitos!C323</f>
        <v>2810</v>
      </c>
      <c r="E39" s="74">
        <f>DatosDelitos!H323</f>
        <v>68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4</v>
      </c>
      <c r="L39" s="74">
        <f>DatosDelitos!P323</f>
        <v>0</v>
      </c>
    </row>
    <row r="40" spans="2:13" ht="13.15" customHeight="1" x14ac:dyDescent="0.2">
      <c r="B40" s="215" t="s">
        <v>1344</v>
      </c>
      <c r="C40" s="215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15" customHeight="1" x14ac:dyDescent="0.2">
      <c r="B41" s="215" t="s">
        <v>952</v>
      </c>
      <c r="C41" s="215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215" t="s">
        <v>1345</v>
      </c>
      <c r="C42" s="215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218" t="s">
        <v>956</v>
      </c>
      <c r="C43" s="218"/>
      <c r="D43" s="76">
        <f>SUM(D11:D42)</f>
        <v>10281</v>
      </c>
      <c r="E43" s="76">
        <f t="shared" ref="E43:L43" si="0">SUM(E11:E42)</f>
        <v>1104</v>
      </c>
      <c r="F43" s="76">
        <f t="shared" si="0"/>
        <v>665</v>
      </c>
      <c r="G43" s="76">
        <f t="shared" si="0"/>
        <v>14</v>
      </c>
      <c r="H43" s="76">
        <f t="shared" si="0"/>
        <v>12</v>
      </c>
      <c r="I43" s="76">
        <f t="shared" si="0"/>
        <v>3</v>
      </c>
      <c r="J43" s="76">
        <f t="shared" si="0"/>
        <v>2</v>
      </c>
      <c r="K43" s="76">
        <f t="shared" si="0"/>
        <v>71</v>
      </c>
      <c r="L43" s="76">
        <f t="shared" si="0"/>
        <v>1151</v>
      </c>
    </row>
    <row r="46" spans="2:13" ht="15.75" x14ac:dyDescent="0.25">
      <c r="B46" s="77" t="s">
        <v>1346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1309</v>
      </c>
      <c r="E48" s="55" t="s">
        <v>1310</v>
      </c>
    </row>
    <row r="49" spans="2:5" ht="13.15" customHeight="1" x14ac:dyDescent="0.25">
      <c r="B49" s="217" t="s">
        <v>1347</v>
      </c>
      <c r="C49" s="217"/>
      <c r="D49" s="79">
        <f>DatosDelitos!F5</f>
        <v>0</v>
      </c>
      <c r="E49" s="79">
        <f>DatosDelitos!G5</f>
        <v>0</v>
      </c>
    </row>
    <row r="50" spans="2:5" ht="13.15" customHeight="1" x14ac:dyDescent="0.25">
      <c r="B50" s="217" t="s">
        <v>1348</v>
      </c>
      <c r="C50" s="217"/>
      <c r="D50" s="79">
        <f>DatosDelitos!F13-DatosDelitos!F17</f>
        <v>3</v>
      </c>
      <c r="E50" s="79">
        <f>DatosDelitos!G13-DatosDelitos!G17</f>
        <v>2</v>
      </c>
    </row>
    <row r="51" spans="2:5" ht="13.15" customHeight="1" x14ac:dyDescent="0.25">
      <c r="B51" s="217" t="s">
        <v>329</v>
      </c>
      <c r="C51" s="217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217" t="s">
        <v>347</v>
      </c>
      <c r="C52" s="217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217" t="s">
        <v>352</v>
      </c>
      <c r="C53" s="217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217" t="s">
        <v>1320</v>
      </c>
      <c r="C54" s="217"/>
      <c r="D54" s="79">
        <f>DatosDelitos!F17+DatosDelitos!F44</f>
        <v>23</v>
      </c>
      <c r="E54" s="79">
        <f>DatosDelitos!G17+DatosDelitos!G44</f>
        <v>12</v>
      </c>
    </row>
    <row r="55" spans="2:5" ht="13.15" customHeight="1" x14ac:dyDescent="0.25">
      <c r="B55" s="217" t="s">
        <v>1321</v>
      </c>
      <c r="C55" s="217"/>
      <c r="D55" s="79">
        <f>DatosDelitos!F30</f>
        <v>4</v>
      </c>
      <c r="E55" s="79">
        <f>DatosDelitos!G30</f>
        <v>7</v>
      </c>
    </row>
    <row r="56" spans="2:5" ht="13.15" customHeight="1" x14ac:dyDescent="0.25">
      <c r="B56" s="217" t="s">
        <v>1322</v>
      </c>
      <c r="C56" s="217"/>
      <c r="D56" s="79">
        <f>DatosDelitos!F42-DatosDelitos!F44</f>
        <v>1</v>
      </c>
      <c r="E56" s="79">
        <f>DatosDelitos!G42-DatosDelitos!G44</f>
        <v>0</v>
      </c>
    </row>
    <row r="57" spans="2:5" ht="13.15" customHeight="1" x14ac:dyDescent="0.25">
      <c r="B57" s="217" t="s">
        <v>1323</v>
      </c>
      <c r="C57" s="217"/>
      <c r="D57" s="79">
        <f>DatosDelitos!F50</f>
        <v>0</v>
      </c>
      <c r="E57" s="79">
        <f>DatosDelitos!G50</f>
        <v>0</v>
      </c>
    </row>
    <row r="58" spans="2:5" ht="13.15" customHeight="1" x14ac:dyDescent="0.25">
      <c r="B58" s="217" t="s">
        <v>1324</v>
      </c>
      <c r="C58" s="217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217" t="s">
        <v>1349</v>
      </c>
      <c r="C59" s="217"/>
      <c r="D59" s="79">
        <f>DatosDelitos!F74</f>
        <v>0</v>
      </c>
      <c r="E59" s="79">
        <f>DatosDelitos!G74</f>
        <v>0</v>
      </c>
    </row>
    <row r="60" spans="2:5" ht="13.15" customHeight="1" x14ac:dyDescent="0.25">
      <c r="B60" s="217" t="s">
        <v>1326</v>
      </c>
      <c r="C60" s="217"/>
      <c r="D60" s="79">
        <f>DatosDelitos!F82</f>
        <v>0</v>
      </c>
      <c r="E60" s="79">
        <f>DatosDelitos!G82</f>
        <v>0</v>
      </c>
    </row>
    <row r="61" spans="2:5" ht="13.15" customHeight="1" x14ac:dyDescent="0.25">
      <c r="B61" s="217" t="s">
        <v>1327</v>
      </c>
      <c r="C61" s="217"/>
      <c r="D61" s="79">
        <f>DatosDelitos!F85</f>
        <v>1</v>
      </c>
      <c r="E61" s="79">
        <f>DatosDelitos!G85</f>
        <v>1</v>
      </c>
    </row>
    <row r="62" spans="2:5" ht="13.15" customHeight="1" x14ac:dyDescent="0.25">
      <c r="B62" s="217" t="s">
        <v>975</v>
      </c>
      <c r="C62" s="217"/>
      <c r="D62" s="79">
        <f>DatosDelitos!F97</f>
        <v>31</v>
      </c>
      <c r="E62" s="79">
        <f>DatosDelitos!G97</f>
        <v>23</v>
      </c>
    </row>
    <row r="63" spans="2:5" ht="27" customHeight="1" x14ac:dyDescent="0.25">
      <c r="B63" s="217" t="s">
        <v>1350</v>
      </c>
      <c r="C63" s="217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217" t="s">
        <v>1329</v>
      </c>
      <c r="C64" s="217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217" t="s">
        <v>1330</v>
      </c>
      <c r="C65" s="217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217" t="s">
        <v>1331</v>
      </c>
      <c r="C66" s="217"/>
      <c r="D66" s="79">
        <f>DatosDelitos!F147</f>
        <v>1</v>
      </c>
      <c r="E66" s="79">
        <f>DatosDelitos!G147</f>
        <v>1</v>
      </c>
    </row>
    <row r="67" spans="2:5" ht="13.15" customHeight="1" x14ac:dyDescent="0.25">
      <c r="B67" s="217" t="s">
        <v>1332</v>
      </c>
      <c r="C67" s="217"/>
      <c r="D67" s="79">
        <f>DatosDelitos!F156+SUM(DatosDelitos!F167:G172)</f>
        <v>0</v>
      </c>
      <c r="E67" s="79">
        <f>DatosDelitos!G156+SUM(DatosDelitos!G167:H172)</f>
        <v>5</v>
      </c>
    </row>
    <row r="68" spans="2:5" ht="13.15" customHeight="1" x14ac:dyDescent="0.25">
      <c r="B68" s="217" t="s">
        <v>1333</v>
      </c>
      <c r="C68" s="217"/>
      <c r="D68" s="79">
        <f>SUM(DatosDelitos!F173:G177)</f>
        <v>4</v>
      </c>
      <c r="E68" s="79">
        <f>SUM(DatosDelitos!G173:H177)</f>
        <v>52</v>
      </c>
    </row>
    <row r="69" spans="2:5" ht="13.15" customHeight="1" x14ac:dyDescent="0.25">
      <c r="B69" s="217" t="s">
        <v>1334</v>
      </c>
      <c r="C69" s="217"/>
      <c r="D69" s="79">
        <f>DatosDelitos!F178</f>
        <v>352</v>
      </c>
      <c r="E69" s="79">
        <f>DatosDelitos!G178</f>
        <v>322</v>
      </c>
    </row>
    <row r="70" spans="2:5" ht="13.15" customHeight="1" x14ac:dyDescent="0.25">
      <c r="B70" s="217" t="s">
        <v>1335</v>
      </c>
      <c r="C70" s="217"/>
      <c r="D70" s="79">
        <f>DatosDelitos!F186</f>
        <v>1</v>
      </c>
      <c r="E70" s="79">
        <f>DatosDelitos!G186</f>
        <v>1</v>
      </c>
    </row>
    <row r="71" spans="2:5" ht="13.15" customHeight="1" x14ac:dyDescent="0.25">
      <c r="B71" s="217" t="s">
        <v>1336</v>
      </c>
      <c r="C71" s="217"/>
      <c r="D71" s="79">
        <f>DatosDelitos!F201</f>
        <v>0</v>
      </c>
      <c r="E71" s="79">
        <f>DatosDelitos!G201</f>
        <v>2</v>
      </c>
    </row>
    <row r="72" spans="2:5" ht="13.15" customHeight="1" x14ac:dyDescent="0.25">
      <c r="B72" s="217" t="s">
        <v>1337</v>
      </c>
      <c r="C72" s="217"/>
      <c r="D72" s="79">
        <f>DatosDelitos!F223</f>
        <v>27</v>
      </c>
      <c r="E72" s="79">
        <f>DatosDelitos!G223</f>
        <v>29</v>
      </c>
    </row>
    <row r="73" spans="2:5" ht="13.15" customHeight="1" x14ac:dyDescent="0.25">
      <c r="B73" s="217" t="s">
        <v>1338</v>
      </c>
      <c r="C73" s="217"/>
      <c r="D73" s="79">
        <f>DatosDelitos!F244</f>
        <v>0</v>
      </c>
      <c r="E73" s="79">
        <f>DatosDelitos!G244</f>
        <v>0</v>
      </c>
    </row>
    <row r="74" spans="2:5" ht="13.15" customHeight="1" x14ac:dyDescent="0.25">
      <c r="B74" s="217" t="s">
        <v>1339</v>
      </c>
      <c r="C74" s="217"/>
      <c r="D74" s="79">
        <f>DatosDelitos!F271</f>
        <v>7</v>
      </c>
      <c r="E74" s="79">
        <f>DatosDelitos!G271</f>
        <v>7</v>
      </c>
    </row>
    <row r="75" spans="2:5" ht="38.25" customHeight="1" x14ac:dyDescent="0.25">
      <c r="B75" s="217" t="s">
        <v>1340</v>
      </c>
      <c r="C75" s="217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217" t="s">
        <v>1341</v>
      </c>
      <c r="C76" s="217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217" t="s">
        <v>1342</v>
      </c>
      <c r="C77" s="217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" customHeight="1" x14ac:dyDescent="0.25">
      <c r="B78" s="217" t="s">
        <v>1343</v>
      </c>
      <c r="C78" s="217"/>
      <c r="D78" s="79">
        <f>DatosDelitos!F323</f>
        <v>26</v>
      </c>
      <c r="E78" s="79">
        <f>DatosDelitos!G323</f>
        <v>0</v>
      </c>
    </row>
    <row r="79" spans="2:5" ht="15" customHeight="1" x14ac:dyDescent="0.25">
      <c r="B79" s="219" t="s">
        <v>1344</v>
      </c>
      <c r="C79" s="219"/>
      <c r="D79" s="79">
        <f>DatosDelitos!F325</f>
        <v>0</v>
      </c>
      <c r="E79" s="79">
        <f>DatosDelitos!G325</f>
        <v>0</v>
      </c>
    </row>
    <row r="80" spans="2:5" ht="15" customHeight="1" x14ac:dyDescent="0.25">
      <c r="B80" s="219" t="s">
        <v>952</v>
      </c>
      <c r="C80" s="219"/>
      <c r="D80" s="79">
        <f>DatosDelitos!F337</f>
        <v>0</v>
      </c>
      <c r="E80" s="79">
        <f>DatosDelitos!G337</f>
        <v>0</v>
      </c>
    </row>
    <row r="81" spans="2:13" ht="15" customHeight="1" x14ac:dyDescent="0.25">
      <c r="B81" s="219" t="s">
        <v>1345</v>
      </c>
      <c r="C81" s="219"/>
      <c r="D81" s="79">
        <f>DatosDelitos!F339</f>
        <v>0</v>
      </c>
      <c r="E81" s="79">
        <f>DatosDelitos!G339</f>
        <v>0</v>
      </c>
    </row>
    <row r="82" spans="2:13" ht="15" customHeight="1" x14ac:dyDescent="0.25">
      <c r="B82" s="219" t="s">
        <v>1351</v>
      </c>
      <c r="C82" s="219"/>
      <c r="D82" s="79">
        <f>SUM(D49:D81)</f>
        <v>481</v>
      </c>
      <c r="E82" s="79">
        <f>SUM(E49:E81)</f>
        <v>464</v>
      </c>
    </row>
    <row r="84" spans="2:13" s="82" customFormat="1" ht="15.75" x14ac:dyDescent="0.25">
      <c r="B84" s="80" t="s">
        <v>1352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5.5" x14ac:dyDescent="0.2">
      <c r="D86" s="83" t="s">
        <v>315</v>
      </c>
    </row>
    <row r="87" spans="2:13" ht="13.15" customHeight="1" x14ac:dyDescent="0.25">
      <c r="B87" s="217" t="s">
        <v>1319</v>
      </c>
      <c r="C87" s="217"/>
      <c r="D87" s="79">
        <f>DatosDelitos!N5+DatosDelitos!N13-DatosDelitos!N17</f>
        <v>1</v>
      </c>
    </row>
    <row r="88" spans="2:13" ht="13.15" customHeight="1" x14ac:dyDescent="0.25">
      <c r="B88" s="217" t="s">
        <v>329</v>
      </c>
      <c r="C88" s="217"/>
      <c r="D88" s="79">
        <f>DatosDelitos!N10</f>
        <v>0</v>
      </c>
    </row>
    <row r="89" spans="2:13" ht="13.15" customHeight="1" x14ac:dyDescent="0.25">
      <c r="B89" s="217" t="s">
        <v>347</v>
      </c>
      <c r="C89" s="217"/>
      <c r="D89" s="79">
        <f>DatosDelitos!N20</f>
        <v>0</v>
      </c>
    </row>
    <row r="90" spans="2:13" ht="13.15" customHeight="1" x14ac:dyDescent="0.25">
      <c r="B90" s="217" t="s">
        <v>352</v>
      </c>
      <c r="C90" s="217"/>
      <c r="D90" s="79">
        <f>DatosDelitos!N23</f>
        <v>0</v>
      </c>
    </row>
    <row r="91" spans="2:13" ht="13.15" customHeight="1" x14ac:dyDescent="0.25">
      <c r="B91" s="217" t="s">
        <v>1353</v>
      </c>
      <c r="C91" s="217"/>
      <c r="D91" s="79">
        <f>SUM(DatosDelitos!N17,DatosDelitos!N44)</f>
        <v>0</v>
      </c>
    </row>
    <row r="92" spans="2:13" ht="13.15" customHeight="1" x14ac:dyDescent="0.25">
      <c r="B92" s="217" t="s">
        <v>1321</v>
      </c>
      <c r="C92" s="217"/>
      <c r="D92" s="79">
        <f>DatosDelitos!N30</f>
        <v>1</v>
      </c>
    </row>
    <row r="93" spans="2:13" ht="13.15" customHeight="1" x14ac:dyDescent="0.25">
      <c r="B93" s="217" t="s">
        <v>1322</v>
      </c>
      <c r="C93" s="217"/>
      <c r="D93" s="79">
        <f>DatosDelitos!N42-DatosDelitos!N44</f>
        <v>0</v>
      </c>
    </row>
    <row r="94" spans="2:13" ht="13.15" customHeight="1" x14ac:dyDescent="0.25">
      <c r="B94" s="217" t="s">
        <v>1323</v>
      </c>
      <c r="C94" s="217"/>
      <c r="D94" s="79">
        <f>DatosDelitos!N50</f>
        <v>1</v>
      </c>
    </row>
    <row r="95" spans="2:13" ht="13.15" customHeight="1" x14ac:dyDescent="0.25">
      <c r="B95" s="217" t="s">
        <v>1324</v>
      </c>
      <c r="C95" s="217"/>
      <c r="D95" s="79">
        <f>DatosDelitos!N72</f>
        <v>0</v>
      </c>
    </row>
    <row r="96" spans="2:13" ht="27" customHeight="1" x14ac:dyDescent="0.25">
      <c r="B96" s="217" t="s">
        <v>1349</v>
      </c>
      <c r="C96" s="217"/>
      <c r="D96" s="79">
        <f>DatosDelitos!N74</f>
        <v>0</v>
      </c>
    </row>
    <row r="97" spans="2:4" ht="13.15" customHeight="1" x14ac:dyDescent="0.25">
      <c r="B97" s="217" t="s">
        <v>1326</v>
      </c>
      <c r="C97" s="217"/>
      <c r="D97" s="79">
        <f>DatosDelitos!N82</f>
        <v>0</v>
      </c>
    </row>
    <row r="98" spans="2:4" ht="13.15" customHeight="1" x14ac:dyDescent="0.25">
      <c r="B98" s="217" t="s">
        <v>1327</v>
      </c>
      <c r="C98" s="217"/>
      <c r="D98" s="79">
        <f>DatosDelitos!N85</f>
        <v>2</v>
      </c>
    </row>
    <row r="99" spans="2:4" ht="13.15" customHeight="1" x14ac:dyDescent="0.25">
      <c r="B99" s="217" t="s">
        <v>975</v>
      </c>
      <c r="C99" s="217"/>
      <c r="D99" s="79">
        <f>DatosDelitos!N97</f>
        <v>5</v>
      </c>
    </row>
    <row r="100" spans="2:4" ht="27" customHeight="1" x14ac:dyDescent="0.25">
      <c r="B100" s="217" t="s">
        <v>1350</v>
      </c>
      <c r="C100" s="217"/>
      <c r="D100" s="79">
        <f>DatosDelitos!N131</f>
        <v>1</v>
      </c>
    </row>
    <row r="101" spans="2:4" ht="13.15" customHeight="1" x14ac:dyDescent="0.25">
      <c r="B101" s="217" t="s">
        <v>1329</v>
      </c>
      <c r="C101" s="217"/>
      <c r="D101" s="79">
        <f>DatosDelitos!N137</f>
        <v>0</v>
      </c>
    </row>
    <row r="102" spans="2:4" ht="13.15" customHeight="1" x14ac:dyDescent="0.25">
      <c r="B102" s="217" t="s">
        <v>1330</v>
      </c>
      <c r="C102" s="217"/>
      <c r="D102" s="79">
        <f>DatosDelitos!N144</f>
        <v>0</v>
      </c>
    </row>
    <row r="103" spans="2:4" ht="13.15" customHeight="1" x14ac:dyDescent="0.25">
      <c r="B103" s="217" t="s">
        <v>1354</v>
      </c>
      <c r="C103" s="217"/>
      <c r="D103" s="79">
        <f>DatosDelitos!N148</f>
        <v>0</v>
      </c>
    </row>
    <row r="104" spans="2:4" ht="13.15" customHeight="1" x14ac:dyDescent="0.25">
      <c r="B104" s="217" t="s">
        <v>1186</v>
      </c>
      <c r="C104" s="217"/>
      <c r="D104" s="79">
        <f>SUM(DatosDelitos!N149,DatosDelitos!N150)</f>
        <v>0</v>
      </c>
    </row>
    <row r="105" spans="2:4" ht="13.15" customHeight="1" x14ac:dyDescent="0.25">
      <c r="B105" s="217" t="s">
        <v>1184</v>
      </c>
      <c r="C105" s="217"/>
      <c r="D105" s="79">
        <f>SUM(DatosDelitos!N151:N155)</f>
        <v>3</v>
      </c>
    </row>
    <row r="106" spans="2:4" ht="13.15" customHeight="1" x14ac:dyDescent="0.25">
      <c r="B106" s="217" t="s">
        <v>1332</v>
      </c>
      <c r="C106" s="217"/>
      <c r="D106" s="79">
        <f>SUM(SUM(DatosDelitos!N157:N160),SUM(DatosDelitos!N167:N172))</f>
        <v>0</v>
      </c>
    </row>
    <row r="107" spans="2:4" ht="13.15" customHeight="1" x14ac:dyDescent="0.25">
      <c r="B107" s="217" t="s">
        <v>1355</v>
      </c>
      <c r="C107" s="217"/>
      <c r="D107" s="79">
        <f>SUM(DatosDelitos!N161:N165)</f>
        <v>0</v>
      </c>
    </row>
    <row r="108" spans="2:4" ht="13.15" customHeight="1" x14ac:dyDescent="0.25">
      <c r="B108" s="217" t="s">
        <v>1333</v>
      </c>
      <c r="C108" s="217"/>
      <c r="D108" s="79">
        <f>SUM(DatosDelitos!N173:N177)</f>
        <v>0</v>
      </c>
    </row>
    <row r="109" spans="2:4" ht="13.15" customHeight="1" x14ac:dyDescent="0.25">
      <c r="B109" s="217" t="s">
        <v>1334</v>
      </c>
      <c r="C109" s="217"/>
      <c r="D109" s="79">
        <f>DatosDelitos!N178</f>
        <v>3</v>
      </c>
    </row>
    <row r="110" spans="2:4" ht="13.15" customHeight="1" x14ac:dyDescent="0.25">
      <c r="B110" s="217" t="s">
        <v>1335</v>
      </c>
      <c r="C110" s="217"/>
      <c r="D110" s="79">
        <f>DatosDelitos!N186</f>
        <v>5</v>
      </c>
    </row>
    <row r="111" spans="2:4" ht="13.15" customHeight="1" x14ac:dyDescent="0.25">
      <c r="B111" s="217" t="s">
        <v>1336</v>
      </c>
      <c r="C111" s="217"/>
      <c r="D111" s="79">
        <f>DatosDelitos!N201</f>
        <v>7</v>
      </c>
    </row>
    <row r="112" spans="2:4" ht="13.15" customHeight="1" x14ac:dyDescent="0.25">
      <c r="B112" s="217" t="s">
        <v>1337</v>
      </c>
      <c r="C112" s="217"/>
      <c r="D112" s="79">
        <f>DatosDelitos!N223</f>
        <v>2</v>
      </c>
    </row>
    <row r="113" spans="2:4" ht="13.15" customHeight="1" x14ac:dyDescent="0.25">
      <c r="B113" s="217" t="s">
        <v>1338</v>
      </c>
      <c r="C113" s="217"/>
      <c r="D113" s="79">
        <f>DatosDelitos!N244</f>
        <v>1</v>
      </c>
    </row>
    <row r="114" spans="2:4" ht="13.15" customHeight="1" x14ac:dyDescent="0.25">
      <c r="B114" s="217" t="s">
        <v>1339</v>
      </c>
      <c r="C114" s="217"/>
      <c r="D114" s="79">
        <f>DatosDelitos!N271</f>
        <v>0</v>
      </c>
    </row>
    <row r="115" spans="2:4" ht="38.25" customHeight="1" x14ac:dyDescent="0.25">
      <c r="B115" s="217" t="s">
        <v>1340</v>
      </c>
      <c r="C115" s="217"/>
      <c r="D115" s="79">
        <f>DatosDelitos!N301</f>
        <v>0</v>
      </c>
    </row>
    <row r="116" spans="2:4" ht="13.15" customHeight="1" x14ac:dyDescent="0.25">
      <c r="B116" s="217" t="s">
        <v>1341</v>
      </c>
      <c r="C116" s="217"/>
      <c r="D116" s="79">
        <f>DatosDelitos!N305</f>
        <v>0</v>
      </c>
    </row>
    <row r="117" spans="2:4" ht="13.15" customHeight="1" x14ac:dyDescent="0.25">
      <c r="B117" s="217" t="s">
        <v>1342</v>
      </c>
      <c r="C117" s="217"/>
      <c r="D117" s="79">
        <f>DatosDelitos!N312+DatosDelitos!N320</f>
        <v>0</v>
      </c>
    </row>
    <row r="118" spans="2:4" ht="13.15" customHeight="1" x14ac:dyDescent="0.25">
      <c r="B118" s="217" t="s">
        <v>918</v>
      </c>
      <c r="C118" s="217"/>
      <c r="D118" s="79">
        <f>DatosDelitos!N318</f>
        <v>1</v>
      </c>
    </row>
    <row r="119" spans="2:4" ht="13.9" customHeight="1" x14ac:dyDescent="0.25">
      <c r="B119" s="217" t="s">
        <v>1343</v>
      </c>
      <c r="C119" s="217"/>
      <c r="D119" s="79">
        <f>DatosDelitos!N323</f>
        <v>14</v>
      </c>
    </row>
    <row r="120" spans="2:4" ht="12.75" customHeight="1" x14ac:dyDescent="0.25">
      <c r="B120" s="219" t="s">
        <v>1344</v>
      </c>
      <c r="C120" s="219"/>
      <c r="D120" s="79">
        <f>DatosDelitos!N325</f>
        <v>0</v>
      </c>
    </row>
    <row r="121" spans="2:4" ht="15" customHeight="1" x14ac:dyDescent="0.25">
      <c r="B121" s="219" t="s">
        <v>952</v>
      </c>
      <c r="C121" s="219"/>
      <c r="D121" s="79">
        <f>DatosDelitos!N337</f>
        <v>0</v>
      </c>
    </row>
    <row r="122" spans="2:4" ht="15" customHeight="1" x14ac:dyDescent="0.25">
      <c r="B122" s="219" t="s">
        <v>1345</v>
      </c>
      <c r="C122" s="219"/>
      <c r="D122" s="79">
        <f>DatosDelitos!N339</f>
        <v>0</v>
      </c>
    </row>
    <row r="123" spans="2:4" ht="15" customHeight="1" x14ac:dyDescent="0.25">
      <c r="B123" s="217" t="s">
        <v>1351</v>
      </c>
      <c r="C123" s="217"/>
      <c r="D123" s="79">
        <f>SUM(D87:D122)</f>
        <v>47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1" t="s">
        <v>318</v>
      </c>
      <c r="B5" s="182"/>
      <c r="C5" s="25">
        <v>11</v>
      </c>
      <c r="D5" s="25">
        <v>18</v>
      </c>
      <c r="E5" s="26">
        <v>-0.38888888888888901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2</v>
      </c>
      <c r="L5" s="25">
        <v>3</v>
      </c>
      <c r="M5" s="25">
        <v>2</v>
      </c>
      <c r="N5" s="25">
        <v>0</v>
      </c>
      <c r="O5" s="25">
        <v>3</v>
      </c>
      <c r="P5" s="27">
        <v>6</v>
      </c>
    </row>
    <row r="6" spans="1:16" x14ac:dyDescent="0.25">
      <c r="A6" s="28" t="s">
        <v>319</v>
      </c>
      <c r="B6" s="28" t="s">
        <v>320</v>
      </c>
      <c r="C6" s="14">
        <v>2</v>
      </c>
      <c r="D6" s="14">
        <v>8</v>
      </c>
      <c r="E6" s="29">
        <v>-0.75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1</v>
      </c>
      <c r="L6" s="14">
        <v>2</v>
      </c>
      <c r="M6" s="14">
        <v>1</v>
      </c>
      <c r="N6" s="14">
        <v>0</v>
      </c>
      <c r="O6" s="14">
        <v>1</v>
      </c>
      <c r="P6" s="23">
        <v>1</v>
      </c>
    </row>
    <row r="7" spans="1:16" x14ac:dyDescent="0.25">
      <c r="A7" s="28" t="s">
        <v>321</v>
      </c>
      <c r="B7" s="28" t="s">
        <v>322</v>
      </c>
      <c r="C7" s="14">
        <v>1</v>
      </c>
      <c r="D7" s="14">
        <v>1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1</v>
      </c>
      <c r="M7" s="14">
        <v>1</v>
      </c>
      <c r="N7" s="14">
        <v>0</v>
      </c>
      <c r="O7" s="14">
        <v>1</v>
      </c>
      <c r="P7" s="23">
        <v>2</v>
      </c>
    </row>
    <row r="8" spans="1:16" x14ac:dyDescent="0.25">
      <c r="A8" s="28" t="s">
        <v>323</v>
      </c>
      <c r="B8" s="28" t="s">
        <v>324</v>
      </c>
      <c r="C8" s="14">
        <v>7</v>
      </c>
      <c r="D8" s="14">
        <v>9</v>
      </c>
      <c r="E8" s="29">
        <v>-0.22222222222222199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23">
        <v>3</v>
      </c>
    </row>
    <row r="9" spans="1:16" x14ac:dyDescent="0.25">
      <c r="A9" s="28" t="s">
        <v>325</v>
      </c>
      <c r="B9" s="28" t="s">
        <v>326</v>
      </c>
      <c r="C9" s="14">
        <v>1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327</v>
      </c>
      <c r="B10" s="18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332</v>
      </c>
      <c r="B13" s="182"/>
      <c r="C13" s="25">
        <v>2408</v>
      </c>
      <c r="D13" s="25">
        <v>2433</v>
      </c>
      <c r="E13" s="26">
        <v>-1.0275380189067001E-2</v>
      </c>
      <c r="F13" s="25">
        <v>18</v>
      </c>
      <c r="G13" s="25">
        <v>11</v>
      </c>
      <c r="H13" s="25">
        <v>215</v>
      </c>
      <c r="I13" s="25">
        <v>110</v>
      </c>
      <c r="J13" s="25">
        <v>3</v>
      </c>
      <c r="K13" s="25">
        <v>3</v>
      </c>
      <c r="L13" s="25">
        <v>0</v>
      </c>
      <c r="M13" s="25">
        <v>0</v>
      </c>
      <c r="N13" s="25">
        <v>1</v>
      </c>
      <c r="O13" s="25">
        <v>10</v>
      </c>
      <c r="P13" s="27">
        <v>153</v>
      </c>
    </row>
    <row r="14" spans="1:16" x14ac:dyDescent="0.25">
      <c r="A14" s="28" t="s">
        <v>333</v>
      </c>
      <c r="B14" s="28" t="s">
        <v>334</v>
      </c>
      <c r="C14" s="14">
        <v>1754</v>
      </c>
      <c r="D14" s="14">
        <v>1909</v>
      </c>
      <c r="E14" s="29">
        <v>-8.1194342587742302E-2</v>
      </c>
      <c r="F14" s="14">
        <v>2</v>
      </c>
      <c r="G14" s="14">
        <v>2</v>
      </c>
      <c r="H14" s="14">
        <v>82</v>
      </c>
      <c r="I14" s="14">
        <v>72</v>
      </c>
      <c r="J14" s="14">
        <v>2</v>
      </c>
      <c r="K14" s="14">
        <v>2</v>
      </c>
      <c r="L14" s="14">
        <v>0</v>
      </c>
      <c r="M14" s="14">
        <v>0</v>
      </c>
      <c r="N14" s="14">
        <v>1</v>
      </c>
      <c r="O14" s="14">
        <v>2</v>
      </c>
      <c r="P14" s="23">
        <v>82</v>
      </c>
    </row>
    <row r="15" spans="1:16" x14ac:dyDescent="0.25">
      <c r="A15" s="28" t="s">
        <v>335</v>
      </c>
      <c r="B15" s="28" t="s">
        <v>336</v>
      </c>
      <c r="C15" s="14">
        <v>2</v>
      </c>
      <c r="D15" s="14">
        <v>8</v>
      </c>
      <c r="E15" s="29">
        <v>-0.75</v>
      </c>
      <c r="F15" s="14">
        <v>0</v>
      </c>
      <c r="G15" s="14">
        <v>0</v>
      </c>
      <c r="H15" s="14">
        <v>2</v>
      </c>
      <c r="I15" s="14">
        <v>0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1</v>
      </c>
      <c r="P15" s="23">
        <v>0</v>
      </c>
    </row>
    <row r="16" spans="1:16" x14ac:dyDescent="0.25">
      <c r="A16" s="28" t="s">
        <v>337</v>
      </c>
      <c r="B16" s="28" t="s">
        <v>338</v>
      </c>
      <c r="C16" s="14">
        <v>220</v>
      </c>
      <c r="D16" s="14">
        <v>162</v>
      </c>
      <c r="E16" s="29">
        <v>0.358024691358025</v>
      </c>
      <c r="F16" s="14">
        <v>1</v>
      </c>
      <c r="G16" s="14">
        <v>0</v>
      </c>
      <c r="H16" s="14">
        <v>9</v>
      </c>
      <c r="I16" s="14">
        <v>5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2</v>
      </c>
    </row>
    <row r="17" spans="1:16" ht="33.75" x14ac:dyDescent="0.25">
      <c r="A17" s="28" t="s">
        <v>339</v>
      </c>
      <c r="B17" s="28" t="s">
        <v>340</v>
      </c>
      <c r="C17" s="14">
        <v>431</v>
      </c>
      <c r="D17" s="14">
        <v>338</v>
      </c>
      <c r="E17" s="29">
        <v>0.27514792899408302</v>
      </c>
      <c r="F17" s="14">
        <v>15</v>
      </c>
      <c r="G17" s="14">
        <v>9</v>
      </c>
      <c r="H17" s="14">
        <v>122</v>
      </c>
      <c r="I17" s="14">
        <v>33</v>
      </c>
      <c r="J17" s="14">
        <v>1</v>
      </c>
      <c r="K17" s="14">
        <v>0</v>
      </c>
      <c r="L17" s="14">
        <v>0</v>
      </c>
      <c r="M17" s="14">
        <v>0</v>
      </c>
      <c r="N17" s="14">
        <v>0</v>
      </c>
      <c r="O17" s="14">
        <v>7</v>
      </c>
      <c r="P17" s="23">
        <v>69</v>
      </c>
    </row>
    <row r="18" spans="1:16" x14ac:dyDescent="0.25">
      <c r="A18" s="28" t="s">
        <v>341</v>
      </c>
      <c r="B18" s="28" t="s">
        <v>342</v>
      </c>
      <c r="C18" s="14">
        <v>1</v>
      </c>
      <c r="D18" s="14">
        <v>15</v>
      </c>
      <c r="E18" s="29">
        <v>-0.93333333333333302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8" t="s">
        <v>343</v>
      </c>
      <c r="B19" s="28" t="s">
        <v>344</v>
      </c>
      <c r="C19" s="14">
        <v>0</v>
      </c>
      <c r="D19" s="14">
        <v>1</v>
      </c>
      <c r="E19" s="29">
        <v>-1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345</v>
      </c>
      <c r="B20" s="182"/>
      <c r="C20" s="25">
        <v>0</v>
      </c>
      <c r="D20" s="25">
        <v>1</v>
      </c>
      <c r="E20" s="26">
        <v>-1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0</v>
      </c>
      <c r="D22" s="14">
        <v>1</v>
      </c>
      <c r="E22" s="29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1" t="s">
        <v>350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363</v>
      </c>
      <c r="B30" s="182"/>
      <c r="C30" s="25">
        <v>602</v>
      </c>
      <c r="D30" s="25">
        <v>621</v>
      </c>
      <c r="E30" s="26">
        <v>-3.0595813204508899E-2</v>
      </c>
      <c r="F30" s="25">
        <v>4</v>
      </c>
      <c r="G30" s="25">
        <v>7</v>
      </c>
      <c r="H30" s="25">
        <v>27</v>
      </c>
      <c r="I30" s="25">
        <v>39</v>
      </c>
      <c r="J30" s="25">
        <v>0</v>
      </c>
      <c r="K30" s="25">
        <v>0</v>
      </c>
      <c r="L30" s="25">
        <v>0</v>
      </c>
      <c r="M30" s="25">
        <v>0</v>
      </c>
      <c r="N30" s="25">
        <v>1</v>
      </c>
      <c r="O30" s="25">
        <v>1</v>
      </c>
      <c r="P30" s="27">
        <v>57</v>
      </c>
    </row>
    <row r="31" spans="1:16" x14ac:dyDescent="0.25">
      <c r="A31" s="28" t="s">
        <v>364</v>
      </c>
      <c r="B31" s="28" t="s">
        <v>365</v>
      </c>
      <c r="C31" s="14">
        <v>2</v>
      </c>
      <c r="D31" s="14">
        <v>3</v>
      </c>
      <c r="E31" s="29">
        <v>-0.33333333333333298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25">
      <c r="A32" s="28" t="s">
        <v>366</v>
      </c>
      <c r="B32" s="28" t="s">
        <v>367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8" t="s">
        <v>368</v>
      </c>
      <c r="B33" s="28" t="s">
        <v>369</v>
      </c>
      <c r="C33" s="14">
        <v>419</v>
      </c>
      <c r="D33" s="14">
        <v>437</v>
      </c>
      <c r="E33" s="29">
        <v>-4.1189931350114402E-2</v>
      </c>
      <c r="F33" s="14">
        <v>1</v>
      </c>
      <c r="G33" s="14">
        <v>6</v>
      </c>
      <c r="H33" s="14">
        <v>12</v>
      </c>
      <c r="I33" s="14">
        <v>17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</v>
      </c>
      <c r="P33" s="23">
        <v>20</v>
      </c>
    </row>
    <row r="34" spans="1:16" x14ac:dyDescent="0.25">
      <c r="A34" s="28" t="s">
        <v>370</v>
      </c>
      <c r="B34" s="28" t="s">
        <v>371</v>
      </c>
      <c r="C34" s="14">
        <v>7</v>
      </c>
      <c r="D34" s="14">
        <v>1</v>
      </c>
      <c r="E34" s="29">
        <v>6</v>
      </c>
      <c r="F34" s="14">
        <v>0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6</v>
      </c>
    </row>
    <row r="35" spans="1:16" x14ac:dyDescent="0.25">
      <c r="A35" s="28" t="s">
        <v>372</v>
      </c>
      <c r="B35" s="28" t="s">
        <v>373</v>
      </c>
      <c r="C35" s="14">
        <v>112</v>
      </c>
      <c r="D35" s="14">
        <v>104</v>
      </c>
      <c r="E35" s="29">
        <v>7.69230769230769E-2</v>
      </c>
      <c r="F35" s="14">
        <v>1</v>
      </c>
      <c r="G35" s="14">
        <v>0</v>
      </c>
      <c r="H35" s="14">
        <v>5</v>
      </c>
      <c r="I35" s="14">
        <v>3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8</v>
      </c>
    </row>
    <row r="36" spans="1:16" ht="22.5" x14ac:dyDescent="0.25">
      <c r="A36" s="28" t="s">
        <v>374</v>
      </c>
      <c r="B36" s="28" t="s">
        <v>375</v>
      </c>
      <c r="C36" s="14">
        <v>21</v>
      </c>
      <c r="D36" s="14">
        <v>28</v>
      </c>
      <c r="E36" s="29">
        <v>-0.25</v>
      </c>
      <c r="F36" s="14">
        <v>2</v>
      </c>
      <c r="G36" s="14">
        <v>1</v>
      </c>
      <c r="H36" s="14">
        <v>5</v>
      </c>
      <c r="I36" s="14">
        <v>12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12</v>
      </c>
    </row>
    <row r="37" spans="1:16" ht="22.5" x14ac:dyDescent="0.25">
      <c r="A37" s="28" t="s">
        <v>376</v>
      </c>
      <c r="B37" s="28" t="s">
        <v>377</v>
      </c>
      <c r="C37" s="14">
        <v>3</v>
      </c>
      <c r="D37" s="14">
        <v>6</v>
      </c>
      <c r="E37" s="29">
        <v>-0.5</v>
      </c>
      <c r="F37" s="14">
        <v>0</v>
      </c>
      <c r="G37" s="14">
        <v>0</v>
      </c>
      <c r="H37" s="14">
        <v>0</v>
      </c>
      <c r="I37" s="14">
        <v>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3</v>
      </c>
    </row>
    <row r="38" spans="1:16" ht="22.5" x14ac:dyDescent="0.25">
      <c r="A38" s="28" t="s">
        <v>378</v>
      </c>
      <c r="B38" s="28" t="s">
        <v>379</v>
      </c>
      <c r="C38" s="14">
        <v>4</v>
      </c>
      <c r="D38" s="14">
        <v>1</v>
      </c>
      <c r="E38" s="29">
        <v>3</v>
      </c>
      <c r="F38" s="14">
        <v>0</v>
      </c>
      <c r="G38" s="14">
        <v>0</v>
      </c>
      <c r="H38" s="14">
        <v>1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2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34</v>
      </c>
      <c r="D41" s="14">
        <v>41</v>
      </c>
      <c r="E41" s="29">
        <v>-0.17073170731707299</v>
      </c>
      <c r="F41" s="14">
        <v>0</v>
      </c>
      <c r="G41" s="14">
        <v>0</v>
      </c>
      <c r="H41" s="14">
        <v>4</v>
      </c>
      <c r="I41" s="14">
        <v>5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6</v>
      </c>
    </row>
    <row r="42" spans="1:16" x14ac:dyDescent="0.25">
      <c r="A42" s="181" t="s">
        <v>386</v>
      </c>
      <c r="B42" s="182"/>
      <c r="C42" s="25">
        <v>161</v>
      </c>
      <c r="D42" s="25">
        <v>183</v>
      </c>
      <c r="E42" s="26">
        <v>-0.12021857923497301</v>
      </c>
      <c r="F42" s="25">
        <v>9</v>
      </c>
      <c r="G42" s="25">
        <v>3</v>
      </c>
      <c r="H42" s="25">
        <v>24</v>
      </c>
      <c r="I42" s="25">
        <v>28</v>
      </c>
      <c r="J42" s="25">
        <v>1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7">
        <v>1</v>
      </c>
    </row>
    <row r="43" spans="1:16" x14ac:dyDescent="0.25">
      <c r="A43" s="28" t="s">
        <v>387</v>
      </c>
      <c r="B43" s="28" t="s">
        <v>388</v>
      </c>
      <c r="C43" s="14">
        <v>9</v>
      </c>
      <c r="D43" s="14">
        <v>6</v>
      </c>
      <c r="E43" s="29">
        <v>0.5</v>
      </c>
      <c r="F43" s="14">
        <v>1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8" t="s">
        <v>389</v>
      </c>
      <c r="B44" s="28" t="s">
        <v>390</v>
      </c>
      <c r="C44" s="14">
        <v>143</v>
      </c>
      <c r="D44" s="14">
        <v>177</v>
      </c>
      <c r="E44" s="29">
        <v>-0.19209039548022599</v>
      </c>
      <c r="F44" s="14">
        <v>8</v>
      </c>
      <c r="G44" s="14">
        <v>3</v>
      </c>
      <c r="H44" s="14">
        <v>23</v>
      </c>
      <c r="I44" s="14">
        <v>28</v>
      </c>
      <c r="J44" s="14">
        <v>1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3">
        <v>1</v>
      </c>
    </row>
    <row r="45" spans="1:16" x14ac:dyDescent="0.25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2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5</v>
      </c>
      <c r="D48" s="14">
        <v>0</v>
      </c>
      <c r="E48" s="29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2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401</v>
      </c>
      <c r="B50" s="182"/>
      <c r="C50" s="25">
        <v>217</v>
      </c>
      <c r="D50" s="25">
        <v>168</v>
      </c>
      <c r="E50" s="26">
        <v>0.29166666666666702</v>
      </c>
      <c r="F50" s="25">
        <v>0</v>
      </c>
      <c r="G50" s="25">
        <v>0</v>
      </c>
      <c r="H50" s="25">
        <v>25</v>
      </c>
      <c r="I50" s="25">
        <v>13</v>
      </c>
      <c r="J50" s="25">
        <v>9</v>
      </c>
      <c r="K50" s="25">
        <v>6</v>
      </c>
      <c r="L50" s="25">
        <v>0</v>
      </c>
      <c r="M50" s="25">
        <v>0</v>
      </c>
      <c r="N50" s="25">
        <v>1</v>
      </c>
      <c r="O50" s="25">
        <v>10</v>
      </c>
      <c r="P50" s="27">
        <v>10</v>
      </c>
    </row>
    <row r="51" spans="1:16" x14ac:dyDescent="0.25">
      <c r="A51" s="28" t="s">
        <v>402</v>
      </c>
      <c r="B51" s="28" t="s">
        <v>403</v>
      </c>
      <c r="C51" s="14">
        <v>136</v>
      </c>
      <c r="D51" s="14">
        <v>72</v>
      </c>
      <c r="E51" s="29">
        <v>0.88888888888888895</v>
      </c>
      <c r="F51" s="14">
        <v>0</v>
      </c>
      <c r="G51" s="14">
        <v>0</v>
      </c>
      <c r="H51" s="14">
        <v>13</v>
      </c>
      <c r="I51" s="14">
        <v>6</v>
      </c>
      <c r="J51" s="14">
        <v>7</v>
      </c>
      <c r="K51" s="14">
        <v>2</v>
      </c>
      <c r="L51" s="14">
        <v>0</v>
      </c>
      <c r="M51" s="14">
        <v>0</v>
      </c>
      <c r="N51" s="14">
        <v>0</v>
      </c>
      <c r="O51" s="14">
        <v>4</v>
      </c>
      <c r="P51" s="23">
        <v>1</v>
      </c>
    </row>
    <row r="52" spans="1:16" x14ac:dyDescent="0.25">
      <c r="A52" s="28" t="s">
        <v>404</v>
      </c>
      <c r="B52" s="28" t="s">
        <v>405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8" t="s">
        <v>406</v>
      </c>
      <c r="B53" s="28" t="s">
        <v>407</v>
      </c>
      <c r="C53" s="14">
        <v>19</v>
      </c>
      <c r="D53" s="14">
        <v>50</v>
      </c>
      <c r="E53" s="29">
        <v>-0.62</v>
      </c>
      <c r="F53" s="14">
        <v>0</v>
      </c>
      <c r="G53" s="14">
        <v>0</v>
      </c>
      <c r="H53" s="14">
        <v>5</v>
      </c>
      <c r="I53" s="14">
        <v>2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 s="23">
        <v>2</v>
      </c>
    </row>
    <row r="54" spans="1:16" ht="22.5" x14ac:dyDescent="0.25">
      <c r="A54" s="28" t="s">
        <v>408</v>
      </c>
      <c r="B54" s="28" t="s">
        <v>409</v>
      </c>
      <c r="C54" s="14">
        <v>0</v>
      </c>
      <c r="D54" s="14">
        <v>6</v>
      </c>
      <c r="E54" s="29">
        <v>-1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25">
      <c r="A55" s="28" t="s">
        <v>410</v>
      </c>
      <c r="B55" s="28" t="s">
        <v>411</v>
      </c>
      <c r="C55" s="14">
        <v>0</v>
      </c>
      <c r="D55" s="14">
        <v>1</v>
      </c>
      <c r="E55" s="29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412</v>
      </c>
      <c r="B56" s="28" t="s">
        <v>413</v>
      </c>
      <c r="C56" s="14">
        <v>16</v>
      </c>
      <c r="D56" s="14">
        <v>9</v>
      </c>
      <c r="E56" s="29">
        <v>0.77777777777777801</v>
      </c>
      <c r="F56" s="14">
        <v>0</v>
      </c>
      <c r="G56" s="14">
        <v>0</v>
      </c>
      <c r="H56" s="14">
        <v>3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3">
        <v>0</v>
      </c>
    </row>
    <row r="57" spans="1:16" ht="22.5" x14ac:dyDescent="0.25">
      <c r="A57" s="28" t="s">
        <v>414</v>
      </c>
      <c r="B57" s="28" t="s">
        <v>415</v>
      </c>
      <c r="C57" s="14">
        <v>6</v>
      </c>
      <c r="D57" s="14">
        <v>3</v>
      </c>
      <c r="E57" s="29">
        <v>1</v>
      </c>
      <c r="F57" s="14">
        <v>0</v>
      </c>
      <c r="G57" s="14">
        <v>0</v>
      </c>
      <c r="H57" s="14">
        <v>0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2.5" x14ac:dyDescent="0.25">
      <c r="A58" s="28" t="s">
        <v>416</v>
      </c>
      <c r="B58" s="28" t="s">
        <v>417</v>
      </c>
      <c r="C58" s="14">
        <v>0</v>
      </c>
      <c r="D58" s="14">
        <v>1</v>
      </c>
      <c r="E58" s="29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8" t="s">
        <v>418</v>
      </c>
      <c r="B59" s="28" t="s">
        <v>419</v>
      </c>
      <c r="C59" s="14">
        <v>1</v>
      </c>
      <c r="D59" s="14">
        <v>1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8" t="s">
        <v>420</v>
      </c>
      <c r="B60" s="28" t="s">
        <v>421</v>
      </c>
      <c r="C60" s="14">
        <v>2</v>
      </c>
      <c r="D60" s="14">
        <v>2</v>
      </c>
      <c r="E60" s="2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</v>
      </c>
      <c r="P60" s="23">
        <v>0</v>
      </c>
    </row>
    <row r="61" spans="1:16" ht="33.75" x14ac:dyDescent="0.25">
      <c r="A61" s="28" t="s">
        <v>422</v>
      </c>
      <c r="B61" s="28" t="s">
        <v>423</v>
      </c>
      <c r="C61" s="14">
        <v>3</v>
      </c>
      <c r="D61" s="14">
        <v>5</v>
      </c>
      <c r="E61" s="29">
        <v>-0.4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25">
      <c r="A62" s="28" t="s">
        <v>424</v>
      </c>
      <c r="B62" s="28" t="s">
        <v>425</v>
      </c>
      <c r="C62" s="14">
        <v>6</v>
      </c>
      <c r="D62" s="14">
        <v>5</v>
      </c>
      <c r="E62" s="29">
        <v>0.2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23">
        <v>0</v>
      </c>
    </row>
    <row r="63" spans="1:16" ht="22.5" x14ac:dyDescent="0.25">
      <c r="A63" s="28" t="s">
        <v>426</v>
      </c>
      <c r="B63" s="28" t="s">
        <v>427</v>
      </c>
      <c r="C63" s="14">
        <v>9</v>
      </c>
      <c r="D63" s="14">
        <v>8</v>
      </c>
      <c r="E63" s="29">
        <v>0.125</v>
      </c>
      <c r="F63" s="14">
        <v>0</v>
      </c>
      <c r="G63" s="14">
        <v>0</v>
      </c>
      <c r="H63" s="14">
        <v>3</v>
      </c>
      <c r="I63" s="14">
        <v>1</v>
      </c>
      <c r="J63" s="14">
        <v>0</v>
      </c>
      <c r="K63" s="14">
        <v>1</v>
      </c>
      <c r="L63" s="14">
        <v>0</v>
      </c>
      <c r="M63" s="14">
        <v>0</v>
      </c>
      <c r="N63" s="14">
        <v>0</v>
      </c>
      <c r="O63" s="14">
        <v>0</v>
      </c>
      <c r="P63" s="23">
        <v>4</v>
      </c>
    </row>
    <row r="64" spans="1:16" ht="22.5" x14ac:dyDescent="0.25">
      <c r="A64" s="28" t="s">
        <v>428</v>
      </c>
      <c r="B64" s="28" t="s">
        <v>429</v>
      </c>
      <c r="C64" s="14">
        <v>18</v>
      </c>
      <c r="D64" s="14">
        <v>3</v>
      </c>
      <c r="E64" s="29">
        <v>5</v>
      </c>
      <c r="F64" s="14">
        <v>0</v>
      </c>
      <c r="G64" s="14">
        <v>0</v>
      </c>
      <c r="H64" s="14">
        <v>0</v>
      </c>
      <c r="I64" s="14">
        <v>2</v>
      </c>
      <c r="J64" s="14">
        <v>1</v>
      </c>
      <c r="K64" s="14">
        <v>2</v>
      </c>
      <c r="L64" s="14">
        <v>0</v>
      </c>
      <c r="M64" s="14">
        <v>0</v>
      </c>
      <c r="N64" s="14">
        <v>0</v>
      </c>
      <c r="O64" s="14">
        <v>3</v>
      </c>
      <c r="P64" s="23">
        <v>0</v>
      </c>
    </row>
    <row r="65" spans="1:16" ht="33.75" x14ac:dyDescent="0.25">
      <c r="A65" s="28" t="s">
        <v>430</v>
      </c>
      <c r="B65" s="28" t="s">
        <v>431</v>
      </c>
      <c r="C65" s="14">
        <v>0</v>
      </c>
      <c r="D65" s="14">
        <v>1</v>
      </c>
      <c r="E65" s="29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432</v>
      </c>
      <c r="B66" s="28" t="s">
        <v>433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8" t="s">
        <v>434</v>
      </c>
      <c r="B67" s="28" t="s">
        <v>435</v>
      </c>
      <c r="C67" s="14">
        <v>1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0</v>
      </c>
      <c r="D69" s="14">
        <v>1</v>
      </c>
      <c r="E69" s="29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444</v>
      </c>
      <c r="B72" s="182"/>
      <c r="C72" s="25">
        <v>3</v>
      </c>
      <c r="D72" s="25">
        <v>1</v>
      </c>
      <c r="E72" s="26">
        <v>2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1</v>
      </c>
    </row>
    <row r="73" spans="1:16" x14ac:dyDescent="0.25">
      <c r="A73" s="28" t="s">
        <v>445</v>
      </c>
      <c r="B73" s="28" t="s">
        <v>446</v>
      </c>
      <c r="C73" s="14">
        <v>3</v>
      </c>
      <c r="D73" s="14">
        <v>1</v>
      </c>
      <c r="E73" s="29">
        <v>2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1</v>
      </c>
    </row>
    <row r="74" spans="1:16" x14ac:dyDescent="0.25">
      <c r="A74" s="181" t="s">
        <v>447</v>
      </c>
      <c r="B74" s="182"/>
      <c r="C74" s="25">
        <v>25</v>
      </c>
      <c r="D74" s="25">
        <v>27</v>
      </c>
      <c r="E74" s="26">
        <v>-7.4074074074074098E-2</v>
      </c>
      <c r="F74" s="25">
        <v>0</v>
      </c>
      <c r="G74" s="25">
        <v>0</v>
      </c>
      <c r="H74" s="25">
        <v>6</v>
      </c>
      <c r="I74" s="25">
        <v>3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7">
        <v>5</v>
      </c>
    </row>
    <row r="75" spans="1:16" x14ac:dyDescent="0.25">
      <c r="A75" s="28" t="s">
        <v>448</v>
      </c>
      <c r="B75" s="28" t="s">
        <v>449</v>
      </c>
      <c r="C75" s="14">
        <v>11</v>
      </c>
      <c r="D75" s="14">
        <v>18</v>
      </c>
      <c r="E75" s="29">
        <v>-0.38888888888888901</v>
      </c>
      <c r="F75" s="14">
        <v>0</v>
      </c>
      <c r="G75" s="14">
        <v>0</v>
      </c>
      <c r="H75" s="14">
        <v>4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3</v>
      </c>
    </row>
    <row r="76" spans="1:16" ht="33.75" x14ac:dyDescent="0.25">
      <c r="A76" s="28" t="s">
        <v>450</v>
      </c>
      <c r="B76" s="28" t="s">
        <v>451</v>
      </c>
      <c r="C76" s="14">
        <v>0</v>
      </c>
      <c r="D76" s="14">
        <v>1</v>
      </c>
      <c r="E76" s="29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8" t="s">
        <v>452</v>
      </c>
      <c r="B77" s="28" t="s">
        <v>453</v>
      </c>
      <c r="C77" s="14">
        <v>5</v>
      </c>
      <c r="D77" s="14">
        <v>5</v>
      </c>
      <c r="E77" s="29">
        <v>0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8" t="s">
        <v>454</v>
      </c>
      <c r="B78" s="28" t="s">
        <v>455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9</v>
      </c>
      <c r="D79" s="14">
        <v>3</v>
      </c>
      <c r="E79" s="29">
        <v>2</v>
      </c>
      <c r="F79" s="14">
        <v>0</v>
      </c>
      <c r="G79" s="14">
        <v>0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2</v>
      </c>
    </row>
    <row r="80" spans="1:16" ht="33.75" x14ac:dyDescent="0.25">
      <c r="A80" s="28" t="s">
        <v>458</v>
      </c>
      <c r="B80" s="28" t="s">
        <v>459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0</v>
      </c>
      <c r="D81" s="14">
        <v>0</v>
      </c>
      <c r="E81" s="29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1" t="s">
        <v>462</v>
      </c>
      <c r="B82" s="182"/>
      <c r="C82" s="25">
        <v>51</v>
      </c>
      <c r="D82" s="25">
        <v>41</v>
      </c>
      <c r="E82" s="26">
        <v>0.24390243902438999</v>
      </c>
      <c r="F82" s="25">
        <v>0</v>
      </c>
      <c r="G82" s="25">
        <v>0</v>
      </c>
      <c r="H82" s="25">
        <v>3</v>
      </c>
      <c r="I82" s="25">
        <v>1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9</v>
      </c>
    </row>
    <row r="83" spans="1:16" x14ac:dyDescent="0.25">
      <c r="A83" s="28" t="s">
        <v>463</v>
      </c>
      <c r="B83" s="28" t="s">
        <v>464</v>
      </c>
      <c r="C83" s="14">
        <v>13</v>
      </c>
      <c r="D83" s="14">
        <v>10</v>
      </c>
      <c r="E83" s="29">
        <v>0.3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1</v>
      </c>
    </row>
    <row r="84" spans="1:16" x14ac:dyDescent="0.25">
      <c r="A84" s="28" t="s">
        <v>465</v>
      </c>
      <c r="B84" s="28" t="s">
        <v>466</v>
      </c>
      <c r="C84" s="14">
        <v>38</v>
      </c>
      <c r="D84" s="14">
        <v>31</v>
      </c>
      <c r="E84" s="29">
        <v>0.225806451612903</v>
      </c>
      <c r="F84" s="14">
        <v>0</v>
      </c>
      <c r="G84" s="14">
        <v>0</v>
      </c>
      <c r="H84" s="14">
        <v>2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8</v>
      </c>
    </row>
    <row r="85" spans="1:16" x14ac:dyDescent="0.25">
      <c r="A85" s="181" t="s">
        <v>467</v>
      </c>
      <c r="B85" s="182"/>
      <c r="C85" s="25">
        <v>144</v>
      </c>
      <c r="D85" s="25">
        <v>164</v>
      </c>
      <c r="E85" s="26">
        <v>-0.12195121951219499</v>
      </c>
      <c r="F85" s="25">
        <v>1</v>
      </c>
      <c r="G85" s="25">
        <v>1</v>
      </c>
      <c r="H85" s="25">
        <v>39</v>
      </c>
      <c r="I85" s="25">
        <v>15</v>
      </c>
      <c r="J85" s="25">
        <v>0</v>
      </c>
      <c r="K85" s="25">
        <v>0</v>
      </c>
      <c r="L85" s="25">
        <v>0</v>
      </c>
      <c r="M85" s="25">
        <v>0</v>
      </c>
      <c r="N85" s="25">
        <v>2</v>
      </c>
      <c r="O85" s="25">
        <v>0</v>
      </c>
      <c r="P85" s="27">
        <v>18</v>
      </c>
    </row>
    <row r="86" spans="1:16" x14ac:dyDescent="0.25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470</v>
      </c>
      <c r="B87" s="28" t="s">
        <v>471</v>
      </c>
      <c r="C87" s="14">
        <v>1</v>
      </c>
      <c r="D87" s="14">
        <v>1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18</v>
      </c>
      <c r="D89" s="14">
        <v>17</v>
      </c>
      <c r="E89" s="29">
        <v>5.8823529411764698E-2</v>
      </c>
      <c r="F89" s="14">
        <v>0</v>
      </c>
      <c r="G89" s="14">
        <v>1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8" t="s">
        <v>476</v>
      </c>
      <c r="B90" s="28" t="s">
        <v>477</v>
      </c>
      <c r="C90" s="14">
        <v>0</v>
      </c>
      <c r="D90" s="14">
        <v>1</v>
      </c>
      <c r="E90" s="29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5</v>
      </c>
      <c r="D91" s="14">
        <v>7</v>
      </c>
      <c r="E91" s="29">
        <v>-0.28571428571428598</v>
      </c>
      <c r="F91" s="14">
        <v>0</v>
      </c>
      <c r="G91" s="14">
        <v>0</v>
      </c>
      <c r="H91" s="14">
        <v>2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8" t="s">
        <v>480</v>
      </c>
      <c r="B92" s="28" t="s">
        <v>481</v>
      </c>
      <c r="C92" s="14">
        <v>19</v>
      </c>
      <c r="D92" s="14">
        <v>13</v>
      </c>
      <c r="E92" s="29">
        <v>0.46153846153846101</v>
      </c>
      <c r="F92" s="14">
        <v>0</v>
      </c>
      <c r="G92" s="14">
        <v>0</v>
      </c>
      <c r="H92" s="14">
        <v>1</v>
      </c>
      <c r="I92" s="14">
        <v>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8</v>
      </c>
    </row>
    <row r="93" spans="1:16" x14ac:dyDescent="0.25">
      <c r="A93" s="28" t="s">
        <v>482</v>
      </c>
      <c r="B93" s="28" t="s">
        <v>483</v>
      </c>
      <c r="C93" s="14">
        <v>8</v>
      </c>
      <c r="D93" s="14">
        <v>4</v>
      </c>
      <c r="E93" s="29">
        <v>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3">
        <v>0</v>
      </c>
    </row>
    <row r="94" spans="1:16" x14ac:dyDescent="0.25">
      <c r="A94" s="28" t="s">
        <v>484</v>
      </c>
      <c r="B94" s="28" t="s">
        <v>485</v>
      </c>
      <c r="C94" s="14">
        <v>90</v>
      </c>
      <c r="D94" s="14">
        <v>121</v>
      </c>
      <c r="E94" s="29">
        <v>-0.256198347107438</v>
      </c>
      <c r="F94" s="14">
        <v>1</v>
      </c>
      <c r="G94" s="14">
        <v>0</v>
      </c>
      <c r="H94" s="14">
        <v>36</v>
      </c>
      <c r="I94" s="14">
        <v>10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3">
        <v>10</v>
      </c>
    </row>
    <row r="95" spans="1:16" ht="22.5" x14ac:dyDescent="0.25">
      <c r="A95" s="28" t="s">
        <v>486</v>
      </c>
      <c r="B95" s="28" t="s">
        <v>487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8" t="s">
        <v>488</v>
      </c>
      <c r="B96" s="28" t="s">
        <v>489</v>
      </c>
      <c r="C96" s="14">
        <v>3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490</v>
      </c>
      <c r="B97" s="182"/>
      <c r="C97" s="25">
        <v>2807</v>
      </c>
      <c r="D97" s="25">
        <v>2738</v>
      </c>
      <c r="E97" s="26">
        <v>2.5200876552227899E-2</v>
      </c>
      <c r="F97" s="25">
        <v>31</v>
      </c>
      <c r="G97" s="25">
        <v>23</v>
      </c>
      <c r="H97" s="25">
        <v>435</v>
      </c>
      <c r="I97" s="25">
        <v>286</v>
      </c>
      <c r="J97" s="25">
        <v>0</v>
      </c>
      <c r="K97" s="25">
        <v>1</v>
      </c>
      <c r="L97" s="25">
        <v>0</v>
      </c>
      <c r="M97" s="25">
        <v>0</v>
      </c>
      <c r="N97" s="25">
        <v>5</v>
      </c>
      <c r="O97" s="25">
        <v>33</v>
      </c>
      <c r="P97" s="27">
        <v>245</v>
      </c>
    </row>
    <row r="98" spans="1:16" x14ac:dyDescent="0.25">
      <c r="A98" s="28" t="s">
        <v>491</v>
      </c>
      <c r="B98" s="28" t="s">
        <v>492</v>
      </c>
      <c r="C98" s="14">
        <v>604</v>
      </c>
      <c r="D98" s="14">
        <v>516</v>
      </c>
      <c r="E98" s="29">
        <v>0.170542635658915</v>
      </c>
      <c r="F98" s="14">
        <v>12</v>
      </c>
      <c r="G98" s="14">
        <v>8</v>
      </c>
      <c r="H98" s="14">
        <v>74</v>
      </c>
      <c r="I98" s="14">
        <v>41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3">
        <v>43</v>
      </c>
    </row>
    <row r="99" spans="1:16" x14ac:dyDescent="0.25">
      <c r="A99" s="28" t="s">
        <v>493</v>
      </c>
      <c r="B99" s="28" t="s">
        <v>494</v>
      </c>
      <c r="C99" s="14">
        <v>284</v>
      </c>
      <c r="D99" s="14">
        <v>304</v>
      </c>
      <c r="E99" s="29">
        <v>-6.5789473684210495E-2</v>
      </c>
      <c r="F99" s="14">
        <v>4</v>
      </c>
      <c r="G99" s="14">
        <v>4</v>
      </c>
      <c r="H99" s="14">
        <v>82</v>
      </c>
      <c r="I99" s="14">
        <v>33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15</v>
      </c>
      <c r="P99" s="23">
        <v>52</v>
      </c>
    </row>
    <row r="100" spans="1:16" ht="33.75" x14ac:dyDescent="0.25">
      <c r="A100" s="28" t="s">
        <v>495</v>
      </c>
      <c r="B100" s="28" t="s">
        <v>496</v>
      </c>
      <c r="C100" s="14">
        <v>16</v>
      </c>
      <c r="D100" s="14">
        <v>24</v>
      </c>
      <c r="E100" s="29">
        <v>-0.33333333333333298</v>
      </c>
      <c r="F100" s="14">
        <v>1</v>
      </c>
      <c r="G100" s="14">
        <v>2</v>
      </c>
      <c r="H100" s="14">
        <v>7</v>
      </c>
      <c r="I100" s="14">
        <v>18</v>
      </c>
      <c r="J100" s="14">
        <v>0</v>
      </c>
      <c r="K100" s="14">
        <v>1</v>
      </c>
      <c r="L100" s="14">
        <v>0</v>
      </c>
      <c r="M100" s="14">
        <v>0</v>
      </c>
      <c r="N100" s="14">
        <v>0</v>
      </c>
      <c r="O100" s="14">
        <v>0</v>
      </c>
      <c r="P100" s="23">
        <v>15</v>
      </c>
    </row>
    <row r="101" spans="1:16" ht="22.5" x14ac:dyDescent="0.25">
      <c r="A101" s="28" t="s">
        <v>497</v>
      </c>
      <c r="B101" s="28" t="s">
        <v>498</v>
      </c>
      <c r="C101" s="14">
        <v>85</v>
      </c>
      <c r="D101" s="14">
        <v>74</v>
      </c>
      <c r="E101" s="29">
        <v>0.14864864864864899</v>
      </c>
      <c r="F101" s="14">
        <v>3</v>
      </c>
      <c r="G101" s="14">
        <v>1</v>
      </c>
      <c r="H101" s="14">
        <v>24</v>
      </c>
      <c r="I101" s="14">
        <v>22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16</v>
      </c>
      <c r="P101" s="23">
        <v>20</v>
      </c>
    </row>
    <row r="102" spans="1:16" x14ac:dyDescent="0.25">
      <c r="A102" s="28" t="s">
        <v>499</v>
      </c>
      <c r="B102" s="28" t="s">
        <v>500</v>
      </c>
      <c r="C102" s="14">
        <v>14</v>
      </c>
      <c r="D102" s="14">
        <v>9</v>
      </c>
      <c r="E102" s="29">
        <v>0.55555555555555503</v>
      </c>
      <c r="F102" s="14">
        <v>0</v>
      </c>
      <c r="G102" s="14">
        <v>0</v>
      </c>
      <c r="H102" s="14">
        <v>2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8" t="s">
        <v>501</v>
      </c>
      <c r="B103" s="28" t="s">
        <v>502</v>
      </c>
      <c r="C103" s="14">
        <v>29</v>
      </c>
      <c r="D103" s="14">
        <v>27</v>
      </c>
      <c r="E103" s="29">
        <v>7.4074074074074098E-2</v>
      </c>
      <c r="F103" s="14">
        <v>1</v>
      </c>
      <c r="G103" s="14">
        <v>1</v>
      </c>
      <c r="H103" s="14">
        <v>4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6</v>
      </c>
    </row>
    <row r="104" spans="1:16" x14ac:dyDescent="0.25">
      <c r="A104" s="28" t="s">
        <v>503</v>
      </c>
      <c r="B104" s="28" t="s">
        <v>504</v>
      </c>
      <c r="C104" s="14">
        <v>50</v>
      </c>
      <c r="D104" s="14">
        <v>35</v>
      </c>
      <c r="E104" s="29">
        <v>0.42857142857142799</v>
      </c>
      <c r="F104" s="14">
        <v>0</v>
      </c>
      <c r="G104" s="14">
        <v>0</v>
      </c>
      <c r="H104" s="14">
        <v>2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1</v>
      </c>
    </row>
    <row r="105" spans="1:16" x14ac:dyDescent="0.25">
      <c r="A105" s="28" t="s">
        <v>505</v>
      </c>
      <c r="B105" s="28" t="s">
        <v>506</v>
      </c>
      <c r="C105" s="14">
        <v>1128</v>
      </c>
      <c r="D105" s="14">
        <v>1143</v>
      </c>
      <c r="E105" s="29">
        <v>-1.31233595800525E-2</v>
      </c>
      <c r="F105" s="14">
        <v>2</v>
      </c>
      <c r="G105" s="14">
        <v>3</v>
      </c>
      <c r="H105" s="14">
        <v>186</v>
      </c>
      <c r="I105" s="14">
        <v>123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0</v>
      </c>
      <c r="P105" s="23">
        <v>63</v>
      </c>
    </row>
    <row r="106" spans="1:16" ht="22.5" x14ac:dyDescent="0.25">
      <c r="A106" s="28" t="s">
        <v>507</v>
      </c>
      <c r="B106" s="28" t="s">
        <v>508</v>
      </c>
      <c r="C106" s="14">
        <v>184</v>
      </c>
      <c r="D106" s="14">
        <v>186</v>
      </c>
      <c r="E106" s="29">
        <v>-1.0752688172042999E-2</v>
      </c>
      <c r="F106" s="14">
        <v>2</v>
      </c>
      <c r="G106" s="14">
        <v>1</v>
      </c>
      <c r="H106" s="14">
        <v>25</v>
      </c>
      <c r="I106" s="14">
        <v>16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3">
        <v>7</v>
      </c>
    </row>
    <row r="107" spans="1:16" ht="22.5" x14ac:dyDescent="0.25">
      <c r="A107" s="28" t="s">
        <v>509</v>
      </c>
      <c r="B107" s="28" t="s">
        <v>510</v>
      </c>
      <c r="C107" s="14">
        <v>5</v>
      </c>
      <c r="D107" s="14">
        <v>4</v>
      </c>
      <c r="E107" s="29">
        <v>0.25</v>
      </c>
      <c r="F107" s="14">
        <v>0</v>
      </c>
      <c r="G107" s="14">
        <v>0</v>
      </c>
      <c r="H107" s="14">
        <v>0</v>
      </c>
      <c r="I107" s="14">
        <v>3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3">
        <v>3</v>
      </c>
    </row>
    <row r="108" spans="1:16" x14ac:dyDescent="0.25">
      <c r="A108" s="28" t="s">
        <v>511</v>
      </c>
      <c r="B108" s="28" t="s">
        <v>512</v>
      </c>
      <c r="C108" s="14">
        <v>9</v>
      </c>
      <c r="D108" s="14">
        <v>7</v>
      </c>
      <c r="E108" s="29">
        <v>0.28571428571428598</v>
      </c>
      <c r="F108" s="14">
        <v>0</v>
      </c>
      <c r="G108" s="14">
        <v>0</v>
      </c>
      <c r="H108" s="14">
        <v>1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1</v>
      </c>
    </row>
    <row r="109" spans="1:16" x14ac:dyDescent="0.25">
      <c r="A109" s="28" t="s">
        <v>513</v>
      </c>
      <c r="B109" s="28" t="s">
        <v>514</v>
      </c>
      <c r="C109" s="14">
        <v>1</v>
      </c>
      <c r="D109" s="14">
        <v>5</v>
      </c>
      <c r="E109" s="29">
        <v>-0.8</v>
      </c>
      <c r="F109" s="14">
        <v>0</v>
      </c>
      <c r="G109" s="14">
        <v>0</v>
      </c>
      <c r="H109" s="14">
        <v>2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1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517</v>
      </c>
      <c r="B111" s="28" t="s">
        <v>518</v>
      </c>
      <c r="C111" s="14">
        <v>356</v>
      </c>
      <c r="D111" s="14">
        <v>357</v>
      </c>
      <c r="E111" s="29">
        <v>-2.80112044817927E-3</v>
      </c>
      <c r="F111" s="14">
        <v>3</v>
      </c>
      <c r="G111" s="14">
        <v>2</v>
      </c>
      <c r="H111" s="14">
        <v>18</v>
      </c>
      <c r="I111" s="14">
        <v>15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1</v>
      </c>
      <c r="P111" s="23">
        <v>27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1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523</v>
      </c>
      <c r="B114" s="28" t="s">
        <v>524</v>
      </c>
      <c r="C114" s="14">
        <v>2</v>
      </c>
      <c r="D114" s="14">
        <v>12</v>
      </c>
      <c r="E114" s="29">
        <v>-0.83333333333333304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525</v>
      </c>
      <c r="B115" s="28" t="s">
        <v>526</v>
      </c>
      <c r="C115" s="14">
        <v>2</v>
      </c>
      <c r="D115" s="14">
        <v>0</v>
      </c>
      <c r="E115" s="29">
        <v>0</v>
      </c>
      <c r="F115" s="14">
        <v>0</v>
      </c>
      <c r="G115" s="14">
        <v>0</v>
      </c>
      <c r="H115" s="14">
        <v>0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2.5" x14ac:dyDescent="0.25">
      <c r="A116" s="28" t="s">
        <v>527</v>
      </c>
      <c r="B116" s="28" t="s">
        <v>528</v>
      </c>
      <c r="C116" s="14">
        <v>23</v>
      </c>
      <c r="D116" s="14">
        <v>17</v>
      </c>
      <c r="E116" s="29">
        <v>0.35294117647058798</v>
      </c>
      <c r="F116" s="14">
        <v>3</v>
      </c>
      <c r="G116" s="14">
        <v>0</v>
      </c>
      <c r="H116" s="14">
        <v>4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2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1</v>
      </c>
    </row>
    <row r="119" spans="1:16" ht="22.5" x14ac:dyDescent="0.25">
      <c r="A119" s="28" t="s">
        <v>533</v>
      </c>
      <c r="B119" s="28" t="s">
        <v>534</v>
      </c>
      <c r="C119" s="14">
        <v>2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0</v>
      </c>
      <c r="D120" s="14">
        <v>0</v>
      </c>
      <c r="E120" s="29">
        <v>0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8" t="s">
        <v>537</v>
      </c>
      <c r="B121" s="28" t="s">
        <v>538</v>
      </c>
      <c r="C121" s="14">
        <v>2</v>
      </c>
      <c r="D121" s="14">
        <v>3</v>
      </c>
      <c r="E121" s="29">
        <v>-0.33333333333333298</v>
      </c>
      <c r="F121" s="14">
        <v>0</v>
      </c>
      <c r="G121" s="14">
        <v>0</v>
      </c>
      <c r="H121" s="14">
        <v>1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</v>
      </c>
    </row>
    <row r="122" spans="1:16" x14ac:dyDescent="0.25">
      <c r="A122" s="28" t="s">
        <v>539</v>
      </c>
      <c r="B122" s="28" t="s">
        <v>540</v>
      </c>
      <c r="C122" s="14">
        <v>6</v>
      </c>
      <c r="D122" s="14">
        <v>4</v>
      </c>
      <c r="E122" s="29">
        <v>0.5</v>
      </c>
      <c r="F122" s="14">
        <v>0</v>
      </c>
      <c r="G122" s="14">
        <v>0</v>
      </c>
      <c r="H122" s="14">
        <v>2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8" t="s">
        <v>541</v>
      </c>
      <c r="B123" s="28" t="s">
        <v>542</v>
      </c>
      <c r="C123" s="14">
        <v>0</v>
      </c>
      <c r="D123" s="14">
        <v>3</v>
      </c>
      <c r="E123" s="29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1</v>
      </c>
      <c r="D126" s="14">
        <v>5</v>
      </c>
      <c r="E126" s="29">
        <v>-0.8</v>
      </c>
      <c r="F126" s="14">
        <v>0</v>
      </c>
      <c r="G126" s="14">
        <v>0</v>
      </c>
      <c r="H126" s="14">
        <v>0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8" t="s">
        <v>551</v>
      </c>
      <c r="B128" s="28" t="s">
        <v>552</v>
      </c>
      <c r="C128" s="14">
        <v>1</v>
      </c>
      <c r="D128" s="14">
        <v>3</v>
      </c>
      <c r="E128" s="29">
        <v>-0.66666666666666696</v>
      </c>
      <c r="F128" s="14">
        <v>0</v>
      </c>
      <c r="G128" s="14">
        <v>1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3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1" t="s">
        <v>557</v>
      </c>
      <c r="B131" s="182"/>
      <c r="C131" s="25">
        <v>2</v>
      </c>
      <c r="D131" s="25">
        <v>2</v>
      </c>
      <c r="E131" s="26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1</v>
      </c>
      <c r="O131" s="25">
        <v>0</v>
      </c>
      <c r="P131" s="27">
        <v>0</v>
      </c>
    </row>
    <row r="132" spans="1:16" x14ac:dyDescent="0.25">
      <c r="A132" s="28" t="s">
        <v>558</v>
      </c>
      <c r="B132" s="28" t="s">
        <v>559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0</v>
      </c>
      <c r="D134" s="14">
        <v>0</v>
      </c>
      <c r="E134" s="29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8" t="s">
        <v>564</v>
      </c>
      <c r="B135" s="28" t="s">
        <v>565</v>
      </c>
      <c r="C135" s="14">
        <v>2</v>
      </c>
      <c r="D135" s="14">
        <v>2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25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568</v>
      </c>
      <c r="B137" s="182"/>
      <c r="C137" s="25">
        <v>12</v>
      </c>
      <c r="D137" s="25">
        <v>6</v>
      </c>
      <c r="E137" s="26">
        <v>1</v>
      </c>
      <c r="F137" s="25">
        <v>0</v>
      </c>
      <c r="G137" s="25">
        <v>0</v>
      </c>
      <c r="H137" s="25">
        <v>1</v>
      </c>
      <c r="I137" s="25">
        <v>1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0</v>
      </c>
    </row>
    <row r="138" spans="1:16" ht="22.5" x14ac:dyDescent="0.25">
      <c r="A138" s="28" t="s">
        <v>569</v>
      </c>
      <c r="B138" s="28" t="s">
        <v>570</v>
      </c>
      <c r="C138" s="14">
        <v>3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25">
      <c r="A139" s="28" t="s">
        <v>571</v>
      </c>
      <c r="B139" s="28" t="s">
        <v>572</v>
      </c>
      <c r="C139" s="14">
        <v>1</v>
      </c>
      <c r="D139" s="14">
        <v>1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1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1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6</v>
      </c>
      <c r="D142" s="14">
        <v>3</v>
      </c>
      <c r="E142" s="29">
        <v>1</v>
      </c>
      <c r="F142" s="14">
        <v>0</v>
      </c>
      <c r="G142" s="14">
        <v>0</v>
      </c>
      <c r="H142" s="14">
        <v>1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0</v>
      </c>
    </row>
    <row r="143" spans="1:16" ht="22.5" x14ac:dyDescent="0.25">
      <c r="A143" s="28" t="s">
        <v>579</v>
      </c>
      <c r="B143" s="28" t="s">
        <v>580</v>
      </c>
      <c r="C143" s="14">
        <v>0</v>
      </c>
      <c r="D143" s="14">
        <v>2</v>
      </c>
      <c r="E143" s="29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1" t="s">
        <v>581</v>
      </c>
      <c r="B144" s="182"/>
      <c r="C144" s="25">
        <v>3</v>
      </c>
      <c r="D144" s="25">
        <v>7</v>
      </c>
      <c r="E144" s="26">
        <v>-0.57142857142857095</v>
      </c>
      <c r="F144" s="25">
        <v>0</v>
      </c>
      <c r="G144" s="25">
        <v>0</v>
      </c>
      <c r="H144" s="25">
        <v>0</v>
      </c>
      <c r="I144" s="25">
        <v>1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1</v>
      </c>
    </row>
    <row r="145" spans="1:16" ht="22.5" x14ac:dyDescent="0.25">
      <c r="A145" s="28" t="s">
        <v>582</v>
      </c>
      <c r="B145" s="28" t="s">
        <v>583</v>
      </c>
      <c r="C145" s="14">
        <v>3</v>
      </c>
      <c r="D145" s="14">
        <v>5</v>
      </c>
      <c r="E145" s="29">
        <v>-0.4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1</v>
      </c>
    </row>
    <row r="146" spans="1:16" ht="22.5" x14ac:dyDescent="0.25">
      <c r="A146" s="28" t="s">
        <v>584</v>
      </c>
      <c r="B146" s="28" t="s">
        <v>585</v>
      </c>
      <c r="C146" s="14">
        <v>0</v>
      </c>
      <c r="D146" s="14">
        <v>2</v>
      </c>
      <c r="E146" s="29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1" t="s">
        <v>586</v>
      </c>
      <c r="B147" s="182"/>
      <c r="C147" s="25">
        <v>22</v>
      </c>
      <c r="D147" s="25">
        <v>11</v>
      </c>
      <c r="E147" s="26">
        <v>1</v>
      </c>
      <c r="F147" s="25">
        <v>1</v>
      </c>
      <c r="G147" s="25">
        <v>1</v>
      </c>
      <c r="H147" s="25">
        <v>5</v>
      </c>
      <c r="I147" s="25">
        <v>1</v>
      </c>
      <c r="J147" s="25">
        <v>0</v>
      </c>
      <c r="K147" s="25">
        <v>0</v>
      </c>
      <c r="L147" s="25">
        <v>0</v>
      </c>
      <c r="M147" s="25">
        <v>0</v>
      </c>
      <c r="N147" s="25">
        <v>3</v>
      </c>
      <c r="O147" s="25">
        <v>0</v>
      </c>
      <c r="P147" s="27">
        <v>2</v>
      </c>
    </row>
    <row r="148" spans="1:16" ht="22.5" x14ac:dyDescent="0.25">
      <c r="A148" s="28" t="s">
        <v>587</v>
      </c>
      <c r="B148" s="28" t="s">
        <v>588</v>
      </c>
      <c r="C148" s="14">
        <v>2</v>
      </c>
      <c r="D148" s="14">
        <v>1</v>
      </c>
      <c r="E148" s="29">
        <v>1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0</v>
      </c>
    </row>
    <row r="149" spans="1:16" x14ac:dyDescent="0.25">
      <c r="A149" s="28" t="s">
        <v>589</v>
      </c>
      <c r="B149" s="28" t="s">
        <v>590</v>
      </c>
      <c r="C149" s="14">
        <v>0</v>
      </c>
      <c r="D149" s="14">
        <v>0</v>
      </c>
      <c r="E149" s="29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0</v>
      </c>
      <c r="D151" s="14">
        <v>2</v>
      </c>
      <c r="E151" s="29">
        <v>-1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3">
        <v>0</v>
      </c>
    </row>
    <row r="152" spans="1:16" ht="33.75" x14ac:dyDescent="0.25">
      <c r="A152" s="28" t="s">
        <v>595</v>
      </c>
      <c r="B152" s="28" t="s">
        <v>596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3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2</v>
      </c>
      <c r="D154" s="14">
        <v>4</v>
      </c>
      <c r="E154" s="29">
        <v>-0.5</v>
      </c>
      <c r="F154" s="14">
        <v>1</v>
      </c>
      <c r="G154" s="14">
        <v>1</v>
      </c>
      <c r="H154" s="14">
        <v>1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3">
        <v>1</v>
      </c>
    </row>
    <row r="155" spans="1:16" ht="22.5" x14ac:dyDescent="0.25">
      <c r="A155" s="28" t="s">
        <v>601</v>
      </c>
      <c r="B155" s="28" t="s">
        <v>602</v>
      </c>
      <c r="C155" s="14">
        <v>15</v>
      </c>
      <c r="D155" s="14">
        <v>4</v>
      </c>
      <c r="E155" s="29">
        <v>2.75</v>
      </c>
      <c r="F155" s="14">
        <v>0</v>
      </c>
      <c r="G155" s="14">
        <v>0</v>
      </c>
      <c r="H155" s="14">
        <v>3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</v>
      </c>
    </row>
    <row r="156" spans="1:16" x14ac:dyDescent="0.25">
      <c r="A156" s="181" t="s">
        <v>603</v>
      </c>
      <c r="B156" s="182"/>
      <c r="C156" s="25">
        <v>11</v>
      </c>
      <c r="D156" s="25">
        <v>26</v>
      </c>
      <c r="E156" s="26">
        <v>-0.57692307692307698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4</v>
      </c>
      <c r="D161" s="14">
        <v>0</v>
      </c>
      <c r="E161" s="29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8" t="s">
        <v>614</v>
      </c>
      <c r="B162" s="28" t="s">
        <v>615</v>
      </c>
      <c r="C162" s="14">
        <v>3</v>
      </c>
      <c r="D162" s="14">
        <v>18</v>
      </c>
      <c r="E162" s="29">
        <v>-0.83333333333333304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2.5" x14ac:dyDescent="0.25">
      <c r="A163" s="28" t="s">
        <v>616</v>
      </c>
      <c r="B163" s="28" t="s">
        <v>617</v>
      </c>
      <c r="C163" s="14">
        <v>0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3</v>
      </c>
      <c r="D164" s="14">
        <v>6</v>
      </c>
      <c r="E164" s="29">
        <v>-0.5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8" t="s">
        <v>620</v>
      </c>
      <c r="B165" s="28" t="s">
        <v>621</v>
      </c>
      <c r="C165" s="14">
        <v>1</v>
      </c>
      <c r="D165" s="14">
        <v>2</v>
      </c>
      <c r="E165" s="29">
        <v>-0.5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1" t="s">
        <v>622</v>
      </c>
      <c r="B166" s="182"/>
      <c r="C166" s="25">
        <v>125</v>
      </c>
      <c r="D166" s="25">
        <v>205</v>
      </c>
      <c r="E166" s="26">
        <v>-0.39024390243902402</v>
      </c>
      <c r="F166" s="25">
        <v>2</v>
      </c>
      <c r="G166" s="25">
        <v>2</v>
      </c>
      <c r="H166" s="25">
        <v>55</v>
      </c>
      <c r="I166" s="25">
        <v>33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10</v>
      </c>
      <c r="P166" s="27">
        <v>40</v>
      </c>
    </row>
    <row r="167" spans="1:16" ht="22.5" x14ac:dyDescent="0.25">
      <c r="A167" s="28" t="s">
        <v>623</v>
      </c>
      <c r="B167" s="28" t="s">
        <v>624</v>
      </c>
      <c r="C167" s="14">
        <v>16</v>
      </c>
      <c r="D167" s="14">
        <v>60</v>
      </c>
      <c r="E167" s="29">
        <v>-0.73333333333333295</v>
      </c>
      <c r="F167" s="14">
        <v>0</v>
      </c>
      <c r="G167" s="14">
        <v>0</v>
      </c>
      <c r="H167" s="14">
        <v>5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1</v>
      </c>
    </row>
    <row r="168" spans="1:16" ht="22.5" x14ac:dyDescent="0.25">
      <c r="A168" s="28" t="s">
        <v>625</v>
      </c>
      <c r="B168" s="28" t="s">
        <v>626</v>
      </c>
      <c r="C168" s="14">
        <v>1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1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48</v>
      </c>
      <c r="D173" s="14">
        <v>66</v>
      </c>
      <c r="E173" s="29">
        <v>-0.27272727272727298</v>
      </c>
      <c r="F173" s="14">
        <v>0</v>
      </c>
      <c r="G173" s="14">
        <v>1</v>
      </c>
      <c r="H173" s="14">
        <v>20</v>
      </c>
      <c r="I173" s="14">
        <v>11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7</v>
      </c>
      <c r="P173" s="23">
        <v>12</v>
      </c>
    </row>
    <row r="174" spans="1:16" ht="22.5" x14ac:dyDescent="0.25">
      <c r="A174" s="28" t="s">
        <v>637</v>
      </c>
      <c r="B174" s="28" t="s">
        <v>638</v>
      </c>
      <c r="C174" s="14">
        <v>57</v>
      </c>
      <c r="D174" s="14">
        <v>71</v>
      </c>
      <c r="E174" s="29">
        <v>-0.19718309859154901</v>
      </c>
      <c r="F174" s="14">
        <v>2</v>
      </c>
      <c r="G174" s="14">
        <v>1</v>
      </c>
      <c r="H174" s="14">
        <v>28</v>
      </c>
      <c r="I174" s="14">
        <v>22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3</v>
      </c>
      <c r="P174" s="23">
        <v>26</v>
      </c>
    </row>
    <row r="175" spans="1:16" x14ac:dyDescent="0.25">
      <c r="A175" s="28" t="s">
        <v>639</v>
      </c>
      <c r="B175" s="28" t="s">
        <v>640</v>
      </c>
      <c r="C175" s="14">
        <v>2</v>
      </c>
      <c r="D175" s="14">
        <v>8</v>
      </c>
      <c r="E175" s="29">
        <v>-0.75</v>
      </c>
      <c r="F175" s="14">
        <v>0</v>
      </c>
      <c r="G175" s="14">
        <v>0</v>
      </c>
      <c r="H175" s="14">
        <v>2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1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645</v>
      </c>
      <c r="B178" s="182"/>
      <c r="C178" s="25">
        <v>284</v>
      </c>
      <c r="D178" s="25">
        <v>334</v>
      </c>
      <c r="E178" s="26">
        <v>-0.149700598802395</v>
      </c>
      <c r="F178" s="25">
        <v>352</v>
      </c>
      <c r="G178" s="25">
        <v>322</v>
      </c>
      <c r="H178" s="25">
        <v>56</v>
      </c>
      <c r="I178" s="25">
        <v>51</v>
      </c>
      <c r="J178" s="25">
        <v>0</v>
      </c>
      <c r="K178" s="25">
        <v>0</v>
      </c>
      <c r="L178" s="25">
        <v>0</v>
      </c>
      <c r="M178" s="25">
        <v>0</v>
      </c>
      <c r="N178" s="25">
        <v>3</v>
      </c>
      <c r="O178" s="25">
        <v>0</v>
      </c>
      <c r="P178" s="27">
        <v>410</v>
      </c>
    </row>
    <row r="179" spans="1:16" ht="22.5" x14ac:dyDescent="0.25">
      <c r="A179" s="28" t="s">
        <v>646</v>
      </c>
      <c r="B179" s="28" t="s">
        <v>647</v>
      </c>
      <c r="C179" s="14">
        <v>1</v>
      </c>
      <c r="D179" s="14">
        <v>14</v>
      </c>
      <c r="E179" s="29">
        <v>-0.92857142857142805</v>
      </c>
      <c r="F179" s="14">
        <v>3</v>
      </c>
      <c r="G179" s="14">
        <v>3</v>
      </c>
      <c r="H179" s="14">
        <v>0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0</v>
      </c>
    </row>
    <row r="180" spans="1:16" ht="22.5" x14ac:dyDescent="0.25">
      <c r="A180" s="28" t="s">
        <v>648</v>
      </c>
      <c r="B180" s="28" t="s">
        <v>649</v>
      </c>
      <c r="C180" s="14">
        <v>140</v>
      </c>
      <c r="D180" s="14">
        <v>170</v>
      </c>
      <c r="E180" s="29">
        <v>-0.17647058823529399</v>
      </c>
      <c r="F180" s="14">
        <v>184</v>
      </c>
      <c r="G180" s="14">
        <v>186</v>
      </c>
      <c r="H180" s="14">
        <v>22</v>
      </c>
      <c r="I180" s="14">
        <v>21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217</v>
      </c>
    </row>
    <row r="181" spans="1:16" x14ac:dyDescent="0.25">
      <c r="A181" s="28" t="s">
        <v>650</v>
      </c>
      <c r="B181" s="28" t="s">
        <v>651</v>
      </c>
      <c r="C181" s="14">
        <v>5</v>
      </c>
      <c r="D181" s="14">
        <v>18</v>
      </c>
      <c r="E181" s="29">
        <v>-0.72222222222222199</v>
      </c>
      <c r="F181" s="14">
        <v>5</v>
      </c>
      <c r="G181" s="14">
        <v>4</v>
      </c>
      <c r="H181" s="14">
        <v>2</v>
      </c>
      <c r="I181" s="14">
        <v>6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14</v>
      </c>
    </row>
    <row r="182" spans="1:16" ht="22.5" x14ac:dyDescent="0.25">
      <c r="A182" s="28" t="s">
        <v>652</v>
      </c>
      <c r="B182" s="28" t="s">
        <v>653</v>
      </c>
      <c r="C182" s="14">
        <v>0</v>
      </c>
      <c r="D182" s="14">
        <v>0</v>
      </c>
      <c r="E182" s="29">
        <v>0</v>
      </c>
      <c r="F182" s="14">
        <v>0</v>
      </c>
      <c r="G182" s="14">
        <v>1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8" t="s">
        <v>654</v>
      </c>
      <c r="B183" s="28" t="s">
        <v>655</v>
      </c>
      <c r="C183" s="14">
        <v>17</v>
      </c>
      <c r="D183" s="14">
        <v>12</v>
      </c>
      <c r="E183" s="29">
        <v>0.41666666666666702</v>
      </c>
      <c r="F183" s="14">
        <v>15</v>
      </c>
      <c r="G183" s="14">
        <v>7</v>
      </c>
      <c r="H183" s="14">
        <v>4</v>
      </c>
      <c r="I183" s="14">
        <v>4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23</v>
      </c>
    </row>
    <row r="184" spans="1:16" ht="22.5" x14ac:dyDescent="0.25">
      <c r="A184" s="28" t="s">
        <v>656</v>
      </c>
      <c r="B184" s="28" t="s">
        <v>657</v>
      </c>
      <c r="C184" s="14">
        <v>114</v>
      </c>
      <c r="D184" s="14">
        <v>113</v>
      </c>
      <c r="E184" s="29">
        <v>8.8495575221238902E-3</v>
      </c>
      <c r="F184" s="14">
        <v>143</v>
      </c>
      <c r="G184" s="14">
        <v>120</v>
      </c>
      <c r="H184" s="14">
        <v>27</v>
      </c>
      <c r="I184" s="14">
        <v>19</v>
      </c>
      <c r="J184" s="14">
        <v>0</v>
      </c>
      <c r="K184" s="14">
        <v>0</v>
      </c>
      <c r="L184" s="14">
        <v>0</v>
      </c>
      <c r="M184" s="14">
        <v>0</v>
      </c>
      <c r="N184" s="14">
        <v>3</v>
      </c>
      <c r="O184" s="14">
        <v>0</v>
      </c>
      <c r="P184" s="23">
        <v>156</v>
      </c>
    </row>
    <row r="185" spans="1:16" ht="22.5" x14ac:dyDescent="0.25">
      <c r="A185" s="28" t="s">
        <v>658</v>
      </c>
      <c r="B185" s="28" t="s">
        <v>659</v>
      </c>
      <c r="C185" s="14">
        <v>7</v>
      </c>
      <c r="D185" s="14">
        <v>7</v>
      </c>
      <c r="E185" s="29">
        <v>0</v>
      </c>
      <c r="F185" s="14">
        <v>2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1" t="s">
        <v>660</v>
      </c>
      <c r="B186" s="182"/>
      <c r="C186" s="25">
        <v>167</v>
      </c>
      <c r="D186" s="25">
        <v>136</v>
      </c>
      <c r="E186" s="26">
        <v>0.22794117647058801</v>
      </c>
      <c r="F186" s="25">
        <v>1</v>
      </c>
      <c r="G186" s="25">
        <v>1</v>
      </c>
      <c r="H186" s="25">
        <v>21</v>
      </c>
      <c r="I186" s="25">
        <v>16</v>
      </c>
      <c r="J186" s="25">
        <v>1</v>
      </c>
      <c r="K186" s="25">
        <v>0</v>
      </c>
      <c r="L186" s="25">
        <v>0</v>
      </c>
      <c r="M186" s="25">
        <v>0</v>
      </c>
      <c r="N186" s="25">
        <v>5</v>
      </c>
      <c r="O186" s="25">
        <v>0</v>
      </c>
      <c r="P186" s="27">
        <v>24</v>
      </c>
    </row>
    <row r="187" spans="1:16" x14ac:dyDescent="0.25">
      <c r="A187" s="28" t="s">
        <v>661</v>
      </c>
      <c r="B187" s="28" t="s">
        <v>662</v>
      </c>
      <c r="C187" s="14">
        <v>6</v>
      </c>
      <c r="D187" s="14">
        <v>7</v>
      </c>
      <c r="E187" s="29">
        <v>-0.14285714285714299</v>
      </c>
      <c r="F187" s="14">
        <v>0</v>
      </c>
      <c r="G187" s="14">
        <v>0</v>
      </c>
      <c r="H187" s="14">
        <v>0</v>
      </c>
      <c r="I187" s="14">
        <v>0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665</v>
      </c>
      <c r="B189" s="28" t="s">
        <v>666</v>
      </c>
      <c r="C189" s="14">
        <v>54</v>
      </c>
      <c r="D189" s="14">
        <v>47</v>
      </c>
      <c r="E189" s="29">
        <v>0.14893617021276601</v>
      </c>
      <c r="F189" s="14">
        <v>0</v>
      </c>
      <c r="G189" s="14">
        <v>0</v>
      </c>
      <c r="H189" s="14">
        <v>11</v>
      </c>
      <c r="I189" s="14">
        <v>4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3">
        <v>7</v>
      </c>
    </row>
    <row r="190" spans="1:16" ht="22.5" x14ac:dyDescent="0.25">
      <c r="A190" s="28" t="s">
        <v>667</v>
      </c>
      <c r="B190" s="28" t="s">
        <v>668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8" t="s">
        <v>669</v>
      </c>
      <c r="B191" s="28" t="s">
        <v>670</v>
      </c>
      <c r="C191" s="14">
        <v>9</v>
      </c>
      <c r="D191" s="14">
        <v>7</v>
      </c>
      <c r="E191" s="29">
        <v>0.28571428571428598</v>
      </c>
      <c r="F191" s="14">
        <v>0</v>
      </c>
      <c r="G191" s="14">
        <v>1</v>
      </c>
      <c r="H191" s="14">
        <v>1</v>
      </c>
      <c r="I191" s="14">
        <v>8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3">
        <v>12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18</v>
      </c>
      <c r="D193" s="14">
        <v>7</v>
      </c>
      <c r="E193" s="29">
        <v>1.5714285714285701</v>
      </c>
      <c r="F193" s="14">
        <v>1</v>
      </c>
      <c r="G193" s="14">
        <v>0</v>
      </c>
      <c r="H193" s="14">
        <v>1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3</v>
      </c>
    </row>
    <row r="194" spans="1:16" x14ac:dyDescent="0.25">
      <c r="A194" s="28" t="s">
        <v>675</v>
      </c>
      <c r="B194" s="28" t="s">
        <v>676</v>
      </c>
      <c r="C194" s="14">
        <v>2</v>
      </c>
      <c r="D194" s="14">
        <v>1</v>
      </c>
      <c r="E194" s="29">
        <v>1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679</v>
      </c>
      <c r="B196" s="28" t="s">
        <v>680</v>
      </c>
      <c r="C196" s="14">
        <v>0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8" t="s">
        <v>681</v>
      </c>
      <c r="B197" s="28" t="s">
        <v>682</v>
      </c>
      <c r="C197" s="14">
        <v>76</v>
      </c>
      <c r="D197" s="14">
        <v>65</v>
      </c>
      <c r="E197" s="29">
        <v>0.16923076923076899</v>
      </c>
      <c r="F197" s="14">
        <v>0</v>
      </c>
      <c r="G197" s="14">
        <v>0</v>
      </c>
      <c r="H197" s="14">
        <v>7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2</v>
      </c>
    </row>
    <row r="198" spans="1:16" ht="22.5" x14ac:dyDescent="0.25">
      <c r="A198" s="28" t="s">
        <v>683</v>
      </c>
      <c r="B198" s="28" t="s">
        <v>684</v>
      </c>
      <c r="C198" s="14">
        <v>1</v>
      </c>
      <c r="D198" s="14">
        <v>2</v>
      </c>
      <c r="E198" s="29">
        <v>-0.5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8" t="s">
        <v>685</v>
      </c>
      <c r="B199" s="28" t="s">
        <v>686</v>
      </c>
      <c r="C199" s="14">
        <v>1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689</v>
      </c>
      <c r="B201" s="182"/>
      <c r="C201" s="25">
        <v>25</v>
      </c>
      <c r="D201" s="25">
        <v>17</v>
      </c>
      <c r="E201" s="26">
        <v>0.47058823529411797</v>
      </c>
      <c r="F201" s="25">
        <v>0</v>
      </c>
      <c r="G201" s="25">
        <v>2</v>
      </c>
      <c r="H201" s="25">
        <v>3</v>
      </c>
      <c r="I201" s="25">
        <v>1</v>
      </c>
      <c r="J201" s="25">
        <v>0</v>
      </c>
      <c r="K201" s="25">
        <v>0</v>
      </c>
      <c r="L201" s="25">
        <v>0</v>
      </c>
      <c r="M201" s="25">
        <v>0</v>
      </c>
      <c r="N201" s="25">
        <v>7</v>
      </c>
      <c r="O201" s="25">
        <v>0</v>
      </c>
      <c r="P201" s="27">
        <v>4</v>
      </c>
    </row>
    <row r="202" spans="1:16" x14ac:dyDescent="0.25">
      <c r="A202" s="28" t="s">
        <v>690</v>
      </c>
      <c r="B202" s="28" t="s">
        <v>691</v>
      </c>
      <c r="C202" s="14">
        <v>15</v>
      </c>
      <c r="D202" s="14">
        <v>9</v>
      </c>
      <c r="E202" s="29">
        <v>0.66666666666666696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3">
        <v>0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5</v>
      </c>
      <c r="D206" s="14">
        <v>7</v>
      </c>
      <c r="E206" s="29">
        <v>-0.28571428571428598</v>
      </c>
      <c r="F206" s="14">
        <v>0</v>
      </c>
      <c r="G206" s="14">
        <v>2</v>
      </c>
      <c r="H206" s="14">
        <v>3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4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710</v>
      </c>
      <c r="B212" s="28" t="s">
        <v>711</v>
      </c>
      <c r="C212" s="14">
        <v>2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8" t="s">
        <v>712</v>
      </c>
      <c r="B213" s="28" t="s">
        <v>713</v>
      </c>
      <c r="C213" s="14">
        <v>0</v>
      </c>
      <c r="D213" s="14">
        <v>1</v>
      </c>
      <c r="E213" s="29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3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3">
        <v>0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732</v>
      </c>
      <c r="B223" s="182"/>
      <c r="C223" s="25">
        <v>310</v>
      </c>
      <c r="D223" s="25">
        <v>325</v>
      </c>
      <c r="E223" s="26">
        <v>-4.6153846153846198E-2</v>
      </c>
      <c r="F223" s="25">
        <v>27</v>
      </c>
      <c r="G223" s="25">
        <v>29</v>
      </c>
      <c r="H223" s="25">
        <v>81</v>
      </c>
      <c r="I223" s="25">
        <v>51</v>
      </c>
      <c r="J223" s="25">
        <v>0</v>
      </c>
      <c r="K223" s="25">
        <v>0</v>
      </c>
      <c r="L223" s="25">
        <v>0</v>
      </c>
      <c r="M223" s="25">
        <v>0</v>
      </c>
      <c r="N223" s="25">
        <v>2</v>
      </c>
      <c r="O223" s="25">
        <v>0</v>
      </c>
      <c r="P223" s="27">
        <v>95</v>
      </c>
    </row>
    <row r="224" spans="1:16" x14ac:dyDescent="0.25">
      <c r="A224" s="28" t="s">
        <v>733</v>
      </c>
      <c r="B224" s="28" t="s">
        <v>734</v>
      </c>
      <c r="C224" s="14">
        <v>2</v>
      </c>
      <c r="D224" s="14">
        <v>1</v>
      </c>
      <c r="E224" s="29"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8" t="s">
        <v>745</v>
      </c>
      <c r="B230" s="28" t="s">
        <v>746</v>
      </c>
      <c r="C230" s="14">
        <v>0</v>
      </c>
      <c r="D230" s="14">
        <v>1</v>
      </c>
      <c r="E230" s="29">
        <v>-1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8" t="s">
        <v>747</v>
      </c>
      <c r="B231" s="28" t="s">
        <v>748</v>
      </c>
      <c r="C231" s="14">
        <v>13</v>
      </c>
      <c r="D231" s="14">
        <v>13</v>
      </c>
      <c r="E231" s="29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25">
      <c r="A232" s="28" t="s">
        <v>749</v>
      </c>
      <c r="B232" s="28" t="s">
        <v>750</v>
      </c>
      <c r="C232" s="14">
        <v>18</v>
      </c>
      <c r="D232" s="14">
        <v>13</v>
      </c>
      <c r="E232" s="29">
        <v>0.38461538461538503</v>
      </c>
      <c r="F232" s="14">
        <v>1</v>
      </c>
      <c r="G232" s="14">
        <v>1</v>
      </c>
      <c r="H232" s="14">
        <v>1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</v>
      </c>
    </row>
    <row r="233" spans="1:16" x14ac:dyDescent="0.25">
      <c r="A233" s="28" t="s">
        <v>751</v>
      </c>
      <c r="B233" s="28" t="s">
        <v>752</v>
      </c>
      <c r="C233" s="14">
        <v>6</v>
      </c>
      <c r="D233" s="14">
        <v>17</v>
      </c>
      <c r="E233" s="29">
        <v>-0.64705882352941202</v>
      </c>
      <c r="F233" s="14">
        <v>0</v>
      </c>
      <c r="G233" s="14">
        <v>0</v>
      </c>
      <c r="H233" s="14">
        <v>2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0</v>
      </c>
    </row>
    <row r="234" spans="1:16" ht="22.5" x14ac:dyDescent="0.25">
      <c r="A234" s="28" t="s">
        <v>753</v>
      </c>
      <c r="B234" s="28" t="s">
        <v>754</v>
      </c>
      <c r="C234" s="14">
        <v>0</v>
      </c>
      <c r="D234" s="14">
        <v>0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3">
        <v>1</v>
      </c>
    </row>
    <row r="235" spans="1:16" ht="33.75" x14ac:dyDescent="0.25">
      <c r="A235" s="28" t="s">
        <v>755</v>
      </c>
      <c r="B235" s="28" t="s">
        <v>756</v>
      </c>
      <c r="C235" s="14">
        <v>2</v>
      </c>
      <c r="D235" s="14">
        <v>2</v>
      </c>
      <c r="E235" s="29">
        <v>0</v>
      </c>
      <c r="F235" s="14">
        <v>0</v>
      </c>
      <c r="G235" s="14">
        <v>0</v>
      </c>
      <c r="H235" s="14">
        <v>0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25">
      <c r="A236" s="28" t="s">
        <v>757</v>
      </c>
      <c r="B236" s="28" t="s">
        <v>758</v>
      </c>
      <c r="C236" s="14">
        <v>0</v>
      </c>
      <c r="D236" s="14">
        <v>1</v>
      </c>
      <c r="E236" s="29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269</v>
      </c>
      <c r="D238" s="14">
        <v>277</v>
      </c>
      <c r="E238" s="29">
        <v>-2.8880866425992802E-2</v>
      </c>
      <c r="F238" s="14">
        <v>26</v>
      </c>
      <c r="G238" s="14">
        <v>28</v>
      </c>
      <c r="H238" s="14">
        <v>78</v>
      </c>
      <c r="I238" s="14">
        <v>46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3">
        <v>91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773</v>
      </c>
      <c r="B244" s="182"/>
      <c r="C244" s="25">
        <v>9</v>
      </c>
      <c r="D244" s="25">
        <v>2</v>
      </c>
      <c r="E244" s="26">
        <v>3.5</v>
      </c>
      <c r="F244" s="25">
        <v>0</v>
      </c>
      <c r="G244" s="25">
        <v>0</v>
      </c>
      <c r="H244" s="25">
        <v>3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0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1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4</v>
      </c>
      <c r="D249" s="14">
        <v>2</v>
      </c>
      <c r="E249" s="29">
        <v>1</v>
      </c>
      <c r="F249" s="14">
        <v>0</v>
      </c>
      <c r="G249" s="14">
        <v>0</v>
      </c>
      <c r="H249" s="14">
        <v>3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3">
        <v>0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4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826</v>
      </c>
      <c r="B271" s="182"/>
      <c r="C271" s="25">
        <v>68</v>
      </c>
      <c r="D271" s="25">
        <v>113</v>
      </c>
      <c r="E271" s="26">
        <v>-0.39823008849557501</v>
      </c>
      <c r="F271" s="25">
        <v>7</v>
      </c>
      <c r="G271" s="25">
        <v>7</v>
      </c>
      <c r="H271" s="25">
        <v>37</v>
      </c>
      <c r="I271" s="25">
        <v>43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7">
        <v>70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39</v>
      </c>
      <c r="D273" s="14">
        <v>59</v>
      </c>
      <c r="E273" s="29">
        <v>-0.338983050847458</v>
      </c>
      <c r="F273" s="14">
        <v>2</v>
      </c>
      <c r="G273" s="14">
        <v>2</v>
      </c>
      <c r="H273" s="14">
        <v>22</v>
      </c>
      <c r="I273" s="14">
        <v>31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25</v>
      </c>
    </row>
    <row r="274" spans="1:16" ht="33.75" x14ac:dyDescent="0.25">
      <c r="A274" s="28" t="s">
        <v>831</v>
      </c>
      <c r="B274" s="28" t="s">
        <v>832</v>
      </c>
      <c r="C274" s="14">
        <v>26</v>
      </c>
      <c r="D274" s="14">
        <v>48</v>
      </c>
      <c r="E274" s="29">
        <v>-0.45833333333333298</v>
      </c>
      <c r="F274" s="14">
        <v>5</v>
      </c>
      <c r="G274" s="14">
        <v>5</v>
      </c>
      <c r="H274" s="14">
        <v>13</v>
      </c>
      <c r="I274" s="14">
        <v>9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31</v>
      </c>
    </row>
    <row r="275" spans="1:16" ht="22.5" x14ac:dyDescent="0.25">
      <c r="A275" s="28" t="s">
        <v>833</v>
      </c>
      <c r="B275" s="28" t="s">
        <v>834</v>
      </c>
      <c r="C275" s="14">
        <v>0</v>
      </c>
      <c r="D275" s="14">
        <v>2</v>
      </c>
      <c r="E275" s="29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3</v>
      </c>
    </row>
    <row r="276" spans="1:16" x14ac:dyDescent="0.25">
      <c r="A276" s="28" t="s">
        <v>835</v>
      </c>
      <c r="B276" s="28" t="s">
        <v>836</v>
      </c>
      <c r="C276" s="14">
        <v>0</v>
      </c>
      <c r="D276" s="14">
        <v>1</v>
      </c>
      <c r="E276" s="29">
        <v>-1</v>
      </c>
      <c r="F276" s="14">
        <v>0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25">
      <c r="A277" s="28" t="s">
        <v>837</v>
      </c>
      <c r="B277" s="28" t="s">
        <v>838</v>
      </c>
      <c r="C277" s="14">
        <v>1</v>
      </c>
      <c r="D277" s="14">
        <v>1</v>
      </c>
      <c r="E277" s="29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4</v>
      </c>
    </row>
    <row r="278" spans="1:16" ht="22.5" x14ac:dyDescent="0.25">
      <c r="A278" s="28" t="s">
        <v>839</v>
      </c>
      <c r="B278" s="28" t="s">
        <v>840</v>
      </c>
      <c r="C278" s="14">
        <v>1</v>
      </c>
      <c r="D278" s="14">
        <v>2</v>
      </c>
      <c r="E278" s="29">
        <v>-0.5</v>
      </c>
      <c r="F278" s="14">
        <v>0</v>
      </c>
      <c r="G278" s="14">
        <v>0</v>
      </c>
      <c r="H278" s="14">
        <v>2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2</v>
      </c>
    </row>
    <row r="279" spans="1:16" ht="22.5" x14ac:dyDescent="0.25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843</v>
      </c>
      <c r="B280" s="28" t="s">
        <v>844</v>
      </c>
      <c r="C280" s="14">
        <v>1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1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4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885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1" t="s">
        <v>892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905</v>
      </c>
      <c r="B312" s="182"/>
      <c r="C312" s="25">
        <v>0</v>
      </c>
      <c r="D312" s="25">
        <v>2</v>
      </c>
      <c r="E312" s="26">
        <v>-1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906</v>
      </c>
      <c r="B313" s="28" t="s">
        <v>907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0</v>
      </c>
      <c r="D315" s="14">
        <v>2</v>
      </c>
      <c r="E315" s="29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916</v>
      </c>
      <c r="B318" s="182"/>
      <c r="C318" s="25">
        <v>4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1</v>
      </c>
      <c r="O318" s="25">
        <v>0</v>
      </c>
      <c r="P318" s="27">
        <v>0</v>
      </c>
    </row>
    <row r="319" spans="1:16" x14ac:dyDescent="0.25">
      <c r="A319" s="28" t="s">
        <v>917</v>
      </c>
      <c r="B319" s="28" t="s">
        <v>918</v>
      </c>
      <c r="C319" s="14">
        <v>4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3">
        <v>0</v>
      </c>
    </row>
    <row r="320" spans="1:16" x14ac:dyDescent="0.25">
      <c r="A320" s="181" t="s">
        <v>919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924</v>
      </c>
      <c r="B323" s="182"/>
      <c r="C323" s="25">
        <v>2810</v>
      </c>
      <c r="D323" s="25">
        <v>2691</v>
      </c>
      <c r="E323" s="26">
        <v>4.4221479004087703E-2</v>
      </c>
      <c r="F323" s="25">
        <v>26</v>
      </c>
      <c r="G323" s="25">
        <v>0</v>
      </c>
      <c r="H323" s="25">
        <v>68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14</v>
      </c>
      <c r="O323" s="25">
        <v>4</v>
      </c>
      <c r="P323" s="27">
        <v>0</v>
      </c>
    </row>
    <row r="324" spans="1:16" x14ac:dyDescent="0.25">
      <c r="A324" s="28" t="s">
        <v>925</v>
      </c>
      <c r="B324" s="28" t="s">
        <v>926</v>
      </c>
      <c r="C324" s="14">
        <v>2810</v>
      </c>
      <c r="D324" s="14">
        <v>2691</v>
      </c>
      <c r="E324" s="29">
        <v>4.4221479004087703E-2</v>
      </c>
      <c r="F324" s="14">
        <v>26</v>
      </c>
      <c r="G324" s="14">
        <v>0</v>
      </c>
      <c r="H324" s="14">
        <v>68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14</v>
      </c>
      <c r="O324" s="14">
        <v>4</v>
      </c>
      <c r="P324" s="23">
        <v>0</v>
      </c>
    </row>
    <row r="325" spans="1:16" x14ac:dyDescent="0.25">
      <c r="A325" s="181" t="s">
        <v>927</v>
      </c>
      <c r="B325" s="182"/>
      <c r="C325" s="25">
        <v>0</v>
      </c>
      <c r="D325" s="25">
        <v>3</v>
      </c>
      <c r="E325" s="26">
        <v>-1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3</v>
      </c>
      <c r="E328" s="29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950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956</v>
      </c>
      <c r="B341" s="184"/>
      <c r="C341" s="30">
        <v>10281</v>
      </c>
      <c r="D341" s="30">
        <v>10275</v>
      </c>
      <c r="E341" s="31">
        <v>5.83941605839416E-4</v>
      </c>
      <c r="F341" s="30">
        <v>479</v>
      </c>
      <c r="G341" s="30">
        <v>409</v>
      </c>
      <c r="H341" s="30">
        <v>1104</v>
      </c>
      <c r="I341" s="30">
        <v>693</v>
      </c>
      <c r="J341" s="30">
        <v>14</v>
      </c>
      <c r="K341" s="30">
        <v>12</v>
      </c>
      <c r="L341" s="30">
        <v>3</v>
      </c>
      <c r="M341" s="30">
        <v>2</v>
      </c>
      <c r="N341" s="30">
        <v>47</v>
      </c>
      <c r="O341" s="30">
        <v>71</v>
      </c>
      <c r="P341" s="30">
        <v>1151</v>
      </c>
    </row>
    <row r="342" spans="1:16" x14ac:dyDescent="0.25">
      <c r="A342" s="6"/>
    </row>
  </sheetData>
  <sheetProtection algorithmName="SHA-512" hashValue="VCwFB4UoEV2QqEhfKTSzLJxPWXbqmiNu78L6yuG8L47JHvIMzfxWyYAWW+7rcyKN11uwNbcaBF+Prk9bkqKuWA==" saltValue="D+Fa5XbBUEGNGecGSlNWd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2" t="s">
        <v>959</v>
      </c>
      <c r="B5" s="13" t="s">
        <v>960</v>
      </c>
      <c r="C5" s="23">
        <v>0</v>
      </c>
    </row>
    <row r="6" spans="1:3" x14ac:dyDescent="0.25">
      <c r="A6" s="174"/>
      <c r="B6" s="13" t="s">
        <v>334</v>
      </c>
      <c r="C6" s="23">
        <v>12</v>
      </c>
    </row>
    <row r="7" spans="1:3" x14ac:dyDescent="0.25">
      <c r="A7" s="174"/>
      <c r="B7" s="13" t="s">
        <v>961</v>
      </c>
      <c r="C7" s="23">
        <v>0</v>
      </c>
    </row>
    <row r="8" spans="1:3" x14ac:dyDescent="0.25">
      <c r="A8" s="174"/>
      <c r="B8" s="13" t="s">
        <v>962</v>
      </c>
      <c r="C8" s="23">
        <v>1</v>
      </c>
    </row>
    <row r="9" spans="1:3" x14ac:dyDescent="0.25">
      <c r="A9" s="174"/>
      <c r="B9" s="13" t="s">
        <v>963</v>
      </c>
      <c r="C9" s="23">
        <v>5</v>
      </c>
    </row>
    <row r="10" spans="1:3" x14ac:dyDescent="0.25">
      <c r="A10" s="174"/>
      <c r="B10" s="13" t="s">
        <v>964</v>
      </c>
      <c r="C10" s="23">
        <v>4</v>
      </c>
    </row>
    <row r="11" spans="1:3" x14ac:dyDescent="0.25">
      <c r="A11" s="174"/>
      <c r="B11" s="13" t="s">
        <v>965</v>
      </c>
      <c r="C11" s="23">
        <v>4</v>
      </c>
    </row>
    <row r="12" spans="1:3" x14ac:dyDescent="0.25">
      <c r="A12" s="174"/>
      <c r="B12" s="13" t="s">
        <v>518</v>
      </c>
      <c r="C12" s="23">
        <v>9</v>
      </c>
    </row>
    <row r="13" spans="1:3" x14ac:dyDescent="0.25">
      <c r="A13" s="174"/>
      <c r="B13" s="13" t="s">
        <v>966</v>
      </c>
      <c r="C13" s="23">
        <v>1</v>
      </c>
    </row>
    <row r="14" spans="1:3" x14ac:dyDescent="0.25">
      <c r="A14" s="174"/>
      <c r="B14" s="13" t="s">
        <v>967</v>
      </c>
      <c r="C14" s="23">
        <v>0</v>
      </c>
    </row>
    <row r="15" spans="1:3" x14ac:dyDescent="0.25">
      <c r="A15" s="174"/>
      <c r="B15" s="13" t="s">
        <v>651</v>
      </c>
      <c r="C15" s="23">
        <v>0</v>
      </c>
    </row>
    <row r="16" spans="1:3" x14ac:dyDescent="0.25">
      <c r="A16" s="174"/>
      <c r="B16" s="13" t="s">
        <v>968</v>
      </c>
      <c r="C16" s="23">
        <v>6</v>
      </c>
    </row>
    <row r="17" spans="1:3" x14ac:dyDescent="0.25">
      <c r="A17" s="174"/>
      <c r="B17" s="13" t="s">
        <v>969</v>
      </c>
      <c r="C17" s="23">
        <v>3</v>
      </c>
    </row>
    <row r="18" spans="1:3" x14ac:dyDescent="0.25">
      <c r="A18" s="174"/>
      <c r="B18" s="13" t="s">
        <v>970</v>
      </c>
      <c r="C18" s="23">
        <v>2</v>
      </c>
    </row>
    <row r="19" spans="1:3" x14ac:dyDescent="0.25">
      <c r="A19" s="173"/>
      <c r="B19" s="13" t="s">
        <v>111</v>
      </c>
      <c r="C19" s="23">
        <v>47</v>
      </c>
    </row>
    <row r="20" spans="1:3" x14ac:dyDescent="0.25">
      <c r="A20" s="172" t="s">
        <v>971</v>
      </c>
      <c r="B20" s="13" t="s">
        <v>972</v>
      </c>
      <c r="C20" s="23">
        <v>7</v>
      </c>
    </row>
    <row r="21" spans="1:3" x14ac:dyDescent="0.25">
      <c r="A21" s="173"/>
      <c r="B21" s="13" t="s">
        <v>973</v>
      </c>
      <c r="C21" s="23">
        <v>2</v>
      </c>
    </row>
    <row r="22" spans="1:3" x14ac:dyDescent="0.25">
      <c r="A22" s="172" t="s">
        <v>974</v>
      </c>
      <c r="B22" s="13" t="s">
        <v>975</v>
      </c>
      <c r="C22" s="23">
        <v>36</v>
      </c>
    </row>
    <row r="23" spans="1:3" x14ac:dyDescent="0.25">
      <c r="A23" s="174"/>
      <c r="B23" s="13" t="s">
        <v>976</v>
      </c>
      <c r="C23" s="23">
        <v>46</v>
      </c>
    </row>
    <row r="24" spans="1:3" x14ac:dyDescent="0.25">
      <c r="A24" s="173"/>
      <c r="B24" s="13" t="s">
        <v>977</v>
      </c>
      <c r="C24" s="23">
        <v>0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7"/>
      <c r="C28" s="23">
        <v>184</v>
      </c>
    </row>
    <row r="29" spans="1:3" x14ac:dyDescent="0.25">
      <c r="A29" s="172" t="s">
        <v>980</v>
      </c>
      <c r="B29" s="13" t="s">
        <v>981</v>
      </c>
      <c r="C29" s="23">
        <v>0</v>
      </c>
    </row>
    <row r="30" spans="1:3" x14ac:dyDescent="0.25">
      <c r="A30" s="174"/>
      <c r="B30" s="13" t="s">
        <v>982</v>
      </c>
      <c r="C30" s="23">
        <v>4</v>
      </c>
    </row>
    <row r="31" spans="1:3" x14ac:dyDescent="0.25">
      <c r="A31" s="174"/>
      <c r="B31" s="13" t="s">
        <v>983</v>
      </c>
      <c r="C31" s="23">
        <v>0</v>
      </c>
    </row>
    <row r="32" spans="1:3" x14ac:dyDescent="0.25">
      <c r="A32" s="173"/>
      <c r="B32" s="13" t="s">
        <v>984</v>
      </c>
      <c r="C32" s="23">
        <v>0</v>
      </c>
    </row>
    <row r="33" spans="1:3" x14ac:dyDescent="0.25">
      <c r="A33" s="12" t="s">
        <v>985</v>
      </c>
      <c r="B33" s="17"/>
      <c r="C33" s="23">
        <v>1</v>
      </c>
    </row>
    <row r="34" spans="1:3" x14ac:dyDescent="0.25">
      <c r="A34" s="12" t="s">
        <v>986</v>
      </c>
      <c r="B34" s="17"/>
      <c r="C34" s="23">
        <v>46</v>
      </c>
    </row>
    <row r="35" spans="1:3" x14ac:dyDescent="0.25">
      <c r="A35" s="12" t="s">
        <v>987</v>
      </c>
      <c r="B35" s="17"/>
      <c r="C35" s="23">
        <v>59</v>
      </c>
    </row>
    <row r="36" spans="1:3" x14ac:dyDescent="0.25">
      <c r="A36" s="12" t="s">
        <v>988</v>
      </c>
      <c r="B36" s="17"/>
      <c r="C36" s="23">
        <v>0</v>
      </c>
    </row>
    <row r="37" spans="1:3" x14ac:dyDescent="0.25">
      <c r="A37" s="12" t="s">
        <v>989</v>
      </c>
      <c r="B37" s="17"/>
      <c r="C37" s="23">
        <v>4</v>
      </c>
    </row>
    <row r="38" spans="1:3" x14ac:dyDescent="0.25">
      <c r="A38" s="12" t="s">
        <v>990</v>
      </c>
      <c r="B38" s="17"/>
      <c r="C38" s="23">
        <v>9</v>
      </c>
    </row>
    <row r="39" spans="1:3" x14ac:dyDescent="0.25">
      <c r="A39" s="12" t="s">
        <v>977</v>
      </c>
      <c r="B39" s="17"/>
      <c r="C39" s="23">
        <v>30</v>
      </c>
    </row>
    <row r="40" spans="1:3" x14ac:dyDescent="0.25">
      <c r="A40" s="172" t="s">
        <v>991</v>
      </c>
      <c r="B40" s="13" t="s">
        <v>992</v>
      </c>
      <c r="C40" s="23">
        <v>2</v>
      </c>
    </row>
    <row r="41" spans="1:3" x14ac:dyDescent="0.25">
      <c r="A41" s="174"/>
      <c r="B41" s="13" t="s">
        <v>993</v>
      </c>
      <c r="C41" s="23">
        <v>6</v>
      </c>
    </row>
    <row r="42" spans="1:3" x14ac:dyDescent="0.25">
      <c r="A42" s="174"/>
      <c r="B42" s="13" t="s">
        <v>994</v>
      </c>
      <c r="C42" s="23">
        <v>14</v>
      </c>
    </row>
    <row r="43" spans="1:3" x14ac:dyDescent="0.25">
      <c r="A43" s="174"/>
      <c r="B43" s="13" t="s">
        <v>995</v>
      </c>
      <c r="C43" s="23">
        <v>0</v>
      </c>
    </row>
    <row r="44" spans="1:3" x14ac:dyDescent="0.25">
      <c r="A44" s="173"/>
      <c r="B44" s="13" t="s">
        <v>996</v>
      </c>
      <c r="C44" s="23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7"/>
      <c r="C48" s="23">
        <v>8</v>
      </c>
    </row>
    <row r="49" spans="1:3" x14ac:dyDescent="0.25">
      <c r="A49" s="172" t="s">
        <v>81</v>
      </c>
      <c r="B49" s="13" t="s">
        <v>998</v>
      </c>
      <c r="C49" s="23">
        <v>23</v>
      </c>
    </row>
    <row r="50" spans="1:3" x14ac:dyDescent="0.25">
      <c r="A50" s="173"/>
      <c r="B50" s="13" t="s">
        <v>999</v>
      </c>
      <c r="C50" s="23">
        <v>85</v>
      </c>
    </row>
    <row r="51" spans="1:3" x14ac:dyDescent="0.25">
      <c r="A51" s="172" t="s">
        <v>1000</v>
      </c>
      <c r="B51" s="13" t="s">
        <v>1001</v>
      </c>
      <c r="C51" s="23">
        <v>0</v>
      </c>
    </row>
    <row r="52" spans="1:3" x14ac:dyDescent="0.25">
      <c r="A52" s="173"/>
      <c r="B52" s="13" t="s">
        <v>1002</v>
      </c>
      <c r="C52" s="23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2" t="s">
        <v>245</v>
      </c>
      <c r="B56" s="13" t="s">
        <v>20</v>
      </c>
      <c r="C56" s="23">
        <v>363</v>
      </c>
    </row>
    <row r="57" spans="1:3" x14ac:dyDescent="0.25">
      <c r="A57" s="174"/>
      <c r="B57" s="13" t="s">
        <v>1004</v>
      </c>
      <c r="C57" s="23">
        <v>49</v>
      </c>
    </row>
    <row r="58" spans="1:3" x14ac:dyDescent="0.25">
      <c r="A58" s="174"/>
      <c r="B58" s="13" t="s">
        <v>1005</v>
      </c>
      <c r="C58" s="23">
        <v>3</v>
      </c>
    </row>
    <row r="59" spans="1:3" x14ac:dyDescent="0.25">
      <c r="A59" s="174"/>
      <c r="B59" s="13" t="s">
        <v>1006</v>
      </c>
      <c r="C59" s="23">
        <v>139</v>
      </c>
    </row>
    <row r="60" spans="1:3" x14ac:dyDescent="0.25">
      <c r="A60" s="173"/>
      <c r="B60" s="13" t="s">
        <v>1007</v>
      </c>
      <c r="C60" s="23">
        <v>20</v>
      </c>
    </row>
    <row r="61" spans="1:3" x14ac:dyDescent="0.25">
      <c r="A61" s="172" t="s">
        <v>1008</v>
      </c>
      <c r="B61" s="13" t="s">
        <v>1009</v>
      </c>
      <c r="C61" s="23">
        <v>152</v>
      </c>
    </row>
    <row r="62" spans="1:3" x14ac:dyDescent="0.25">
      <c r="A62" s="174"/>
      <c r="B62" s="13" t="s">
        <v>1010</v>
      </c>
      <c r="C62" s="23">
        <v>6</v>
      </c>
    </row>
    <row r="63" spans="1:3" x14ac:dyDescent="0.25">
      <c r="A63" s="174"/>
      <c r="B63" s="13" t="s">
        <v>1011</v>
      </c>
      <c r="C63" s="23">
        <v>4</v>
      </c>
    </row>
    <row r="64" spans="1:3" x14ac:dyDescent="0.25">
      <c r="A64" s="174"/>
      <c r="B64" s="13" t="s">
        <v>1012</v>
      </c>
      <c r="C64" s="23">
        <v>114</v>
      </c>
    </row>
    <row r="65" spans="1:3" x14ac:dyDescent="0.25">
      <c r="A65" s="173"/>
      <c r="B65" s="13" t="s">
        <v>1007</v>
      </c>
      <c r="C65" s="23">
        <v>50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7"/>
      <c r="C69" s="22"/>
    </row>
    <row r="70" spans="1:3" x14ac:dyDescent="0.25">
      <c r="A70" s="12" t="s">
        <v>1015</v>
      </c>
      <c r="B70" s="17"/>
      <c r="C70" s="22"/>
    </row>
    <row r="71" spans="1:3" x14ac:dyDescent="0.25">
      <c r="A71" s="12" t="s">
        <v>1016</v>
      </c>
      <c r="B71" s="17"/>
      <c r="C71" s="22"/>
    </row>
    <row r="72" spans="1:3" x14ac:dyDescent="0.25">
      <c r="A72" s="172" t="s">
        <v>1017</v>
      </c>
      <c r="B72" s="13" t="s">
        <v>1018</v>
      </c>
      <c r="C72" s="22"/>
    </row>
    <row r="73" spans="1:3" x14ac:dyDescent="0.25">
      <c r="A73" s="173"/>
      <c r="B73" s="13" t="s">
        <v>1019</v>
      </c>
      <c r="C73" s="22"/>
    </row>
    <row r="74" spans="1:3" x14ac:dyDescent="0.25">
      <c r="A74" s="12" t="s">
        <v>1020</v>
      </c>
      <c r="B74" s="17"/>
      <c r="C74" s="22"/>
    </row>
    <row r="75" spans="1:3" x14ac:dyDescent="0.25">
      <c r="A75" s="12" t="s">
        <v>1021</v>
      </c>
      <c r="B75" s="17"/>
      <c r="C75" s="22"/>
    </row>
    <row r="76" spans="1:3" x14ac:dyDescent="0.25">
      <c r="A76" s="12" t="s">
        <v>1022</v>
      </c>
      <c r="B76" s="17"/>
      <c r="C76" s="22"/>
    </row>
    <row r="77" spans="1:3" x14ac:dyDescent="0.25">
      <c r="A77" s="12" t="s">
        <v>1023</v>
      </c>
      <c r="B77" s="17"/>
      <c r="C77" s="22"/>
    </row>
    <row r="78" spans="1:3" x14ac:dyDescent="0.25">
      <c r="A78" s="12" t="s">
        <v>1024</v>
      </c>
      <c r="B78" s="17"/>
      <c r="C78" s="22"/>
    </row>
    <row r="79" spans="1:3" x14ac:dyDescent="0.25">
      <c r="A79" s="12" t="s">
        <v>1025</v>
      </c>
      <c r="B79" s="17"/>
      <c r="C79" s="22"/>
    </row>
    <row r="80" spans="1:3" x14ac:dyDescent="0.25">
      <c r="A80" s="6"/>
    </row>
  </sheetData>
  <sheetProtection algorithmName="SHA-512" hashValue="wgYkiuY0raZlVCS6VoaLu+5jQBFUEt+KCf7gqC8U7WhGjbNY07sO5/bWlF+EwYeIPkwD9KEVS9C8EGo74+jDCA==" saltValue="WNK2s2n5ndV1nmwSn5KNu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7" t="s">
        <v>1028</v>
      </c>
      <c r="B5" s="36" t="s">
        <v>1029</v>
      </c>
      <c r="C5" s="37">
        <v>9</v>
      </c>
    </row>
    <row r="6" spans="1:3" x14ac:dyDescent="0.25">
      <c r="A6" s="188"/>
      <c r="B6" s="36" t="s">
        <v>304</v>
      </c>
      <c r="C6" s="37">
        <v>82</v>
      </c>
    </row>
    <row r="7" spans="1:3" x14ac:dyDescent="0.25">
      <c r="A7" s="188"/>
      <c r="B7" s="36" t="s">
        <v>1030</v>
      </c>
      <c r="C7" s="37">
        <v>20</v>
      </c>
    </row>
    <row r="8" spans="1:3" x14ac:dyDescent="0.25">
      <c r="A8" s="188"/>
      <c r="B8" s="36" t="s">
        <v>1031</v>
      </c>
      <c r="C8" s="37">
        <v>0</v>
      </c>
    </row>
    <row r="9" spans="1:3" x14ac:dyDescent="0.25">
      <c r="A9" s="188"/>
      <c r="B9" s="36" t="s">
        <v>1032</v>
      </c>
      <c r="C9" s="37">
        <v>0</v>
      </c>
    </row>
    <row r="10" spans="1:3" x14ac:dyDescent="0.25">
      <c r="A10" s="188"/>
      <c r="B10" s="36" t="s">
        <v>1033</v>
      </c>
      <c r="C10" s="37">
        <v>0</v>
      </c>
    </row>
    <row r="11" spans="1:3" x14ac:dyDescent="0.25">
      <c r="A11" s="189"/>
      <c r="B11" s="36" t="s">
        <v>1034</v>
      </c>
      <c r="C11" s="37">
        <v>0</v>
      </c>
    </row>
    <row r="12" spans="1:3" x14ac:dyDescent="0.25">
      <c r="A12" s="187" t="s">
        <v>1035</v>
      </c>
      <c r="B12" s="36" t="s">
        <v>65</v>
      </c>
      <c r="C12" s="37">
        <v>29</v>
      </c>
    </row>
    <row r="13" spans="1:3" x14ac:dyDescent="0.25">
      <c r="A13" s="188"/>
      <c r="B13" s="36" t="s">
        <v>1036</v>
      </c>
      <c r="C13" s="37">
        <v>14</v>
      </c>
    </row>
    <row r="14" spans="1:3" x14ac:dyDescent="0.25">
      <c r="A14" s="188"/>
      <c r="B14" s="36" t="s">
        <v>1037</v>
      </c>
      <c r="C14" s="37">
        <v>6</v>
      </c>
    </row>
    <row r="15" spans="1:3" x14ac:dyDescent="0.25">
      <c r="A15" s="189"/>
      <c r="B15" s="36" t="s">
        <v>1038</v>
      </c>
      <c r="C15" s="37">
        <v>9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9</v>
      </c>
    </row>
    <row r="20" spans="1:3" x14ac:dyDescent="0.25">
      <c r="A20" s="35" t="s">
        <v>1041</v>
      </c>
      <c r="B20" s="38"/>
      <c r="C20" s="37">
        <v>5</v>
      </c>
    </row>
    <row r="21" spans="1:3" x14ac:dyDescent="0.25">
      <c r="A21" s="35" t="s">
        <v>1042</v>
      </c>
      <c r="B21" s="38"/>
      <c r="C21" s="37">
        <v>0</v>
      </c>
    </row>
    <row r="22" spans="1:3" x14ac:dyDescent="0.25">
      <c r="A22" s="35" t="s">
        <v>1043</v>
      </c>
      <c r="B22" s="38"/>
      <c r="C22" s="37">
        <v>17</v>
      </c>
    </row>
    <row r="23" spans="1:3" x14ac:dyDescent="0.25">
      <c r="A23" s="35" t="s">
        <v>1044</v>
      </c>
      <c r="B23" s="38"/>
      <c r="C23" s="37">
        <v>7</v>
      </c>
    </row>
    <row r="24" spans="1:3" x14ac:dyDescent="0.25">
      <c r="A24" s="35" t="s">
        <v>1045</v>
      </c>
      <c r="B24" s="38"/>
      <c r="C24" s="37">
        <v>2</v>
      </c>
    </row>
    <row r="25" spans="1:3" x14ac:dyDescent="0.25">
      <c r="A25" s="35" t="s">
        <v>1046</v>
      </c>
      <c r="B25" s="38"/>
      <c r="C25" s="37">
        <v>5</v>
      </c>
    </row>
    <row r="26" spans="1:3" x14ac:dyDescent="0.25">
      <c r="A26" s="35" t="s">
        <v>1047</v>
      </c>
      <c r="B26" s="38"/>
      <c r="C26" s="37">
        <v>5</v>
      </c>
    </row>
    <row r="27" spans="1:3" x14ac:dyDescent="0.25">
      <c r="A27" s="35" t="s">
        <v>1048</v>
      </c>
      <c r="B27" s="38"/>
      <c r="C27" s="37">
        <v>1</v>
      </c>
    </row>
    <row r="28" spans="1:3" x14ac:dyDescent="0.25">
      <c r="A28" s="35" t="s">
        <v>1049</v>
      </c>
      <c r="B28" s="38"/>
      <c r="C28" s="37">
        <v>3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1</v>
      </c>
    </row>
    <row r="33" spans="1:6" x14ac:dyDescent="0.25">
      <c r="A33" s="35" t="s">
        <v>1052</v>
      </c>
      <c r="B33" s="38"/>
      <c r="C33" s="37">
        <v>9</v>
      </c>
    </row>
    <row r="34" spans="1:6" x14ac:dyDescent="0.25">
      <c r="A34" s="35" t="s">
        <v>1053</v>
      </c>
      <c r="B34" s="38"/>
      <c r="C34" s="37">
        <v>0</v>
      </c>
    </row>
    <row r="35" spans="1:6" x14ac:dyDescent="0.25">
      <c r="A35" s="35" t="s">
        <v>1054</v>
      </c>
      <c r="B35" s="38"/>
      <c r="C35" s="37">
        <v>9</v>
      </c>
    </row>
    <row r="36" spans="1:6" x14ac:dyDescent="0.25">
      <c r="A36" s="35" t="s">
        <v>1055</v>
      </c>
      <c r="B36" s="38"/>
      <c r="C36" s="37">
        <v>0</v>
      </c>
    </row>
    <row r="37" spans="1:6" x14ac:dyDescent="0.25">
      <c r="A37" s="35" t="s">
        <v>1056</v>
      </c>
      <c r="B37" s="38"/>
      <c r="C37" s="37">
        <v>9</v>
      </c>
    </row>
    <row r="38" spans="1:6" x14ac:dyDescent="0.25">
      <c r="A38" s="35" t="s">
        <v>1057</v>
      </c>
      <c r="B38" s="38"/>
      <c r="C38" s="37">
        <v>0</v>
      </c>
    </row>
    <row r="39" spans="1:6" x14ac:dyDescent="0.25">
      <c r="A39" s="35" t="s">
        <v>1058</v>
      </c>
      <c r="B39" s="38"/>
      <c r="C39" s="37">
        <v>0</v>
      </c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0</v>
      </c>
    </row>
    <row r="44" spans="1:6" x14ac:dyDescent="0.25">
      <c r="A44" s="35" t="s">
        <v>114</v>
      </c>
      <c r="B44" s="38"/>
      <c r="C44" s="37">
        <v>0</v>
      </c>
    </row>
    <row r="45" spans="1:6" x14ac:dyDescent="0.25">
      <c r="A45" s="35" t="s">
        <v>1060</v>
      </c>
      <c r="B45" s="38"/>
      <c r="C45" s="37">
        <v>0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90" t="s">
        <v>959</v>
      </c>
      <c r="B48" s="41" t="s">
        <v>1063</v>
      </c>
      <c r="C48" s="16"/>
      <c r="D48" s="16"/>
      <c r="E48" s="16"/>
      <c r="F48" s="22"/>
    </row>
    <row r="49" spans="1:6" x14ac:dyDescent="0.25">
      <c r="A49" s="191"/>
      <c r="B49" s="41" t="s">
        <v>1064</v>
      </c>
      <c r="C49" s="16"/>
      <c r="D49" s="16"/>
      <c r="E49" s="16"/>
      <c r="F49" s="22"/>
    </row>
    <row r="50" spans="1:6" x14ac:dyDescent="0.25">
      <c r="A50" s="191"/>
      <c r="B50" s="41" t="s">
        <v>1065</v>
      </c>
      <c r="C50" s="16"/>
      <c r="D50" s="16"/>
      <c r="E50" s="16"/>
      <c r="F50" s="22"/>
    </row>
    <row r="51" spans="1:6" x14ac:dyDescent="0.25">
      <c r="A51" s="191"/>
      <c r="B51" s="41" t="s">
        <v>1066</v>
      </c>
      <c r="C51" s="16"/>
      <c r="D51" s="16"/>
      <c r="E51" s="16"/>
      <c r="F51" s="22"/>
    </row>
    <row r="52" spans="1:6" x14ac:dyDescent="0.25">
      <c r="A52" s="191"/>
      <c r="B52" s="41" t="s">
        <v>334</v>
      </c>
      <c r="C52" s="42">
        <v>3</v>
      </c>
      <c r="D52" s="42">
        <v>3</v>
      </c>
      <c r="E52" s="42">
        <v>1</v>
      </c>
      <c r="F52" s="37">
        <v>0</v>
      </c>
    </row>
    <row r="53" spans="1:6" x14ac:dyDescent="0.25">
      <c r="A53" s="191"/>
      <c r="B53" s="41" t="s">
        <v>1067</v>
      </c>
      <c r="C53" s="42">
        <v>56</v>
      </c>
      <c r="D53" s="42">
        <v>10</v>
      </c>
      <c r="E53" s="42">
        <v>3</v>
      </c>
      <c r="F53" s="37">
        <v>7</v>
      </c>
    </row>
    <row r="54" spans="1:6" x14ac:dyDescent="0.25">
      <c r="A54" s="191"/>
      <c r="B54" s="41" t="s">
        <v>1068</v>
      </c>
      <c r="C54" s="42">
        <v>1</v>
      </c>
      <c r="D54" s="42">
        <v>1</v>
      </c>
      <c r="E54" s="42">
        <v>1</v>
      </c>
      <c r="F54" s="37">
        <v>0</v>
      </c>
    </row>
    <row r="55" spans="1:6" x14ac:dyDescent="0.25">
      <c r="A55" s="191"/>
      <c r="B55" s="41" t="s">
        <v>1069</v>
      </c>
      <c r="C55" s="42">
        <v>0</v>
      </c>
      <c r="D55" s="42">
        <v>0</v>
      </c>
      <c r="E55" s="42">
        <v>0</v>
      </c>
      <c r="F55" s="37">
        <v>0</v>
      </c>
    </row>
    <row r="56" spans="1:6" x14ac:dyDescent="0.25">
      <c r="A56" s="191"/>
      <c r="B56" s="41" t="s">
        <v>1070</v>
      </c>
      <c r="C56" s="16"/>
      <c r="D56" s="16"/>
      <c r="E56" s="16"/>
      <c r="F56" s="22"/>
    </row>
    <row r="57" spans="1:6" x14ac:dyDescent="0.25">
      <c r="A57" s="191"/>
      <c r="B57" s="41" t="s">
        <v>1071</v>
      </c>
      <c r="C57" s="42">
        <v>2</v>
      </c>
      <c r="D57" s="42">
        <v>2</v>
      </c>
      <c r="E57" s="42">
        <v>0</v>
      </c>
      <c r="F57" s="37">
        <v>0</v>
      </c>
    </row>
    <row r="58" spans="1:6" x14ac:dyDescent="0.25">
      <c r="A58" s="191"/>
      <c r="B58" s="41" t="s">
        <v>1072</v>
      </c>
      <c r="C58" s="42">
        <v>0</v>
      </c>
      <c r="D58" s="42">
        <v>1</v>
      </c>
      <c r="E58" s="42">
        <v>0</v>
      </c>
      <c r="F58" s="37">
        <v>0</v>
      </c>
    </row>
    <row r="59" spans="1:6" x14ac:dyDescent="0.25">
      <c r="A59" s="191"/>
      <c r="B59" s="41" t="s">
        <v>1073</v>
      </c>
      <c r="C59" s="42">
        <v>0</v>
      </c>
      <c r="D59" s="42">
        <v>0</v>
      </c>
      <c r="E59" s="42">
        <v>0</v>
      </c>
      <c r="F59" s="37">
        <v>0</v>
      </c>
    </row>
    <row r="60" spans="1:6" x14ac:dyDescent="0.25">
      <c r="A60" s="191"/>
      <c r="B60" s="41" t="s">
        <v>405</v>
      </c>
      <c r="C60" s="42">
        <v>0</v>
      </c>
      <c r="D60" s="42">
        <v>0</v>
      </c>
      <c r="E60" s="42">
        <v>0</v>
      </c>
      <c r="F60" s="37">
        <v>0</v>
      </c>
    </row>
    <row r="61" spans="1:6" x14ac:dyDescent="0.25">
      <c r="A61" s="191"/>
      <c r="B61" s="41" t="s">
        <v>1074</v>
      </c>
      <c r="C61" s="42">
        <v>0</v>
      </c>
      <c r="D61" s="42">
        <v>0</v>
      </c>
      <c r="E61" s="42">
        <v>0</v>
      </c>
      <c r="F61" s="37">
        <v>0</v>
      </c>
    </row>
    <row r="62" spans="1:6" x14ac:dyDescent="0.25">
      <c r="A62" s="191"/>
      <c r="B62" s="41" t="s">
        <v>1075</v>
      </c>
      <c r="C62" s="42">
        <v>0</v>
      </c>
      <c r="D62" s="42">
        <v>0</v>
      </c>
      <c r="E62" s="42">
        <v>0</v>
      </c>
      <c r="F62" s="37">
        <v>0</v>
      </c>
    </row>
    <row r="63" spans="1:6" x14ac:dyDescent="0.25">
      <c r="A63" s="191"/>
      <c r="B63" s="41" t="s">
        <v>1076</v>
      </c>
      <c r="C63" s="42">
        <v>0</v>
      </c>
      <c r="D63" s="42">
        <v>0</v>
      </c>
      <c r="E63" s="42">
        <v>0</v>
      </c>
      <c r="F63" s="37">
        <v>0</v>
      </c>
    </row>
    <row r="64" spans="1:6" x14ac:dyDescent="0.25">
      <c r="A64" s="191"/>
      <c r="B64" s="41" t="s">
        <v>1077</v>
      </c>
      <c r="C64" s="42">
        <v>5</v>
      </c>
      <c r="D64" s="42">
        <v>4</v>
      </c>
      <c r="E64" s="42">
        <v>1</v>
      </c>
      <c r="F64" s="37">
        <v>3</v>
      </c>
    </row>
    <row r="65" spans="1:6" x14ac:dyDescent="0.25">
      <c r="A65" s="191"/>
      <c r="B65" s="41" t="s">
        <v>1078</v>
      </c>
      <c r="C65" s="42">
        <v>0</v>
      </c>
      <c r="D65" s="42">
        <v>0</v>
      </c>
      <c r="E65" s="42">
        <v>0</v>
      </c>
      <c r="F65" s="37">
        <v>0</v>
      </c>
    </row>
    <row r="66" spans="1:6" x14ac:dyDescent="0.25">
      <c r="A66" s="192"/>
      <c r="B66" s="41" t="s">
        <v>1079</v>
      </c>
      <c r="C66" s="42">
        <v>0</v>
      </c>
      <c r="D66" s="42">
        <v>0</v>
      </c>
      <c r="E66" s="42">
        <v>0</v>
      </c>
      <c r="F66" s="37">
        <v>0</v>
      </c>
    </row>
    <row r="67" spans="1:6" x14ac:dyDescent="0.25">
      <c r="A67" s="185" t="s">
        <v>1080</v>
      </c>
      <c r="B67" s="186"/>
      <c r="C67" s="43">
        <v>67</v>
      </c>
      <c r="D67" s="43">
        <v>21</v>
      </c>
      <c r="E67" s="43">
        <v>6</v>
      </c>
      <c r="F67" s="43">
        <v>10</v>
      </c>
    </row>
    <row r="68" spans="1:6" x14ac:dyDescent="0.25">
      <c r="A68" s="190" t="s">
        <v>974</v>
      </c>
      <c r="B68" s="41" t="s">
        <v>1081</v>
      </c>
      <c r="C68" s="42">
        <v>11</v>
      </c>
      <c r="D68" s="42">
        <v>0</v>
      </c>
      <c r="E68" s="42">
        <v>0</v>
      </c>
      <c r="F68" s="37">
        <v>0</v>
      </c>
    </row>
    <row r="69" spans="1:6" x14ac:dyDescent="0.25">
      <c r="A69" s="191"/>
      <c r="B69" s="41" t="s">
        <v>1082</v>
      </c>
      <c r="C69" s="42">
        <v>4</v>
      </c>
      <c r="D69" s="42">
        <v>0</v>
      </c>
      <c r="E69" s="42">
        <v>0</v>
      </c>
      <c r="F69" s="37">
        <v>0</v>
      </c>
    </row>
    <row r="70" spans="1:6" x14ac:dyDescent="0.25">
      <c r="A70" s="192"/>
      <c r="B70" s="41" t="s">
        <v>111</v>
      </c>
      <c r="C70" s="42">
        <v>6</v>
      </c>
      <c r="D70" s="42">
        <v>0</v>
      </c>
      <c r="E70" s="42">
        <v>0</v>
      </c>
      <c r="F70" s="37">
        <v>0</v>
      </c>
    </row>
    <row r="71" spans="1:6" x14ac:dyDescent="0.25">
      <c r="A71" s="185" t="s">
        <v>1083</v>
      </c>
      <c r="B71" s="186"/>
      <c r="C71" s="43">
        <v>21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bG3FpYrTvrrWuSnDBL2X2PSdGbsKxDFluOYSke83hLHfWzE3JJaYwwFyhcrSCOI+7cS5XwojSPmLbAdiL1poMg==" saltValue="/gFb2xgqFQNd3qhxZPLM/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8" t="s">
        <v>1086</v>
      </c>
      <c r="B5" s="13" t="s">
        <v>1087</v>
      </c>
      <c r="C5" s="23">
        <v>62</v>
      </c>
    </row>
    <row r="6" spans="1:3" x14ac:dyDescent="0.25">
      <c r="A6" s="179"/>
      <c r="B6" s="13" t="s">
        <v>1029</v>
      </c>
      <c r="C6" s="23">
        <v>42</v>
      </c>
    </row>
    <row r="7" spans="1:3" x14ac:dyDescent="0.25">
      <c r="A7" s="179"/>
      <c r="B7" s="13" t="s">
        <v>1088</v>
      </c>
      <c r="C7" s="23">
        <v>580</v>
      </c>
    </row>
    <row r="8" spans="1:3" x14ac:dyDescent="0.25">
      <c r="A8" s="179"/>
      <c r="B8" s="13" t="s">
        <v>1089</v>
      </c>
      <c r="C8" s="23">
        <v>264</v>
      </c>
    </row>
    <row r="9" spans="1:3" x14ac:dyDescent="0.25">
      <c r="A9" s="179"/>
      <c r="B9" s="13" t="s">
        <v>1031</v>
      </c>
      <c r="C9" s="23">
        <v>0</v>
      </c>
    </row>
    <row r="10" spans="1:3" x14ac:dyDescent="0.25">
      <c r="A10" s="179"/>
      <c r="B10" s="13" t="s">
        <v>1032</v>
      </c>
      <c r="C10" s="23">
        <v>0</v>
      </c>
    </row>
    <row r="11" spans="1:3" x14ac:dyDescent="0.25">
      <c r="A11" s="179"/>
      <c r="B11" s="13" t="s">
        <v>1090</v>
      </c>
      <c r="C11" s="23">
        <v>0</v>
      </c>
    </row>
    <row r="12" spans="1:3" x14ac:dyDescent="0.25">
      <c r="A12" s="180"/>
      <c r="B12" s="13" t="s">
        <v>1091</v>
      </c>
      <c r="C12" s="23">
        <v>0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7"/>
      <c r="C16" s="23">
        <v>264</v>
      </c>
    </row>
    <row r="17" spans="1:3" x14ac:dyDescent="0.25">
      <c r="A17" s="21" t="s">
        <v>1094</v>
      </c>
      <c r="B17" s="17"/>
      <c r="C17" s="23">
        <v>39</v>
      </c>
    </row>
    <row r="18" spans="1:3" x14ac:dyDescent="0.25">
      <c r="A18" s="21" t="s">
        <v>1095</v>
      </c>
      <c r="B18" s="17"/>
      <c r="C18" s="23">
        <v>91</v>
      </c>
    </row>
    <row r="19" spans="1:3" x14ac:dyDescent="0.25">
      <c r="A19" s="21" t="s">
        <v>1096</v>
      </c>
      <c r="B19" s="17"/>
      <c r="C19" s="23">
        <v>40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7"/>
      <c r="C23" s="23">
        <v>1</v>
      </c>
    </row>
    <row r="24" spans="1:3" x14ac:dyDescent="0.25">
      <c r="A24" s="21" t="s">
        <v>1099</v>
      </c>
      <c r="B24" s="17"/>
      <c r="C24" s="23">
        <v>0</v>
      </c>
    </row>
    <row r="25" spans="1:3" x14ac:dyDescent="0.25">
      <c r="A25" s="21" t="s">
        <v>1100</v>
      </c>
      <c r="B25" s="17"/>
      <c r="C25" s="23">
        <v>1</v>
      </c>
    </row>
    <row r="26" spans="1:3" x14ac:dyDescent="0.25">
      <c r="A26" s="21" t="s">
        <v>1101</v>
      </c>
      <c r="B26" s="17"/>
      <c r="C26" s="22"/>
    </row>
    <row r="27" spans="1:3" x14ac:dyDescent="0.25">
      <c r="A27" s="21" t="s">
        <v>1102</v>
      </c>
      <c r="B27" s="17"/>
      <c r="C27" s="22"/>
    </row>
    <row r="28" spans="1:3" x14ac:dyDescent="0.25">
      <c r="A28" s="21" t="s">
        <v>1103</v>
      </c>
      <c r="B28" s="17"/>
      <c r="C28" s="22"/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7"/>
      <c r="C32" s="22"/>
    </row>
    <row r="33" spans="1:3" x14ac:dyDescent="0.25">
      <c r="A33" s="21" t="s">
        <v>1106</v>
      </c>
      <c r="B33" s="17"/>
      <c r="C33" s="22"/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7"/>
      <c r="C37" s="23">
        <v>8</v>
      </c>
    </row>
    <row r="38" spans="1:3" x14ac:dyDescent="0.25">
      <c r="A38" s="21" t="s">
        <v>1108</v>
      </c>
      <c r="B38" s="17"/>
      <c r="C38" s="23">
        <v>237</v>
      </c>
    </row>
    <row r="39" spans="1:3" x14ac:dyDescent="0.25">
      <c r="A39" s="21" t="s">
        <v>1109</v>
      </c>
      <c r="B39" s="17"/>
      <c r="C39" s="23">
        <v>32</v>
      </c>
    </row>
    <row r="40" spans="1:3" x14ac:dyDescent="0.25">
      <c r="A40" s="21" t="s">
        <v>1110</v>
      </c>
      <c r="B40" s="17"/>
      <c r="C40" s="23">
        <v>2</v>
      </c>
    </row>
    <row r="41" spans="1:3" x14ac:dyDescent="0.25">
      <c r="A41" s="21" t="s">
        <v>1111</v>
      </c>
      <c r="B41" s="17"/>
      <c r="C41" s="23">
        <v>135</v>
      </c>
    </row>
    <row r="42" spans="1:3" x14ac:dyDescent="0.25">
      <c r="A42" s="21" t="s">
        <v>1112</v>
      </c>
      <c r="B42" s="17"/>
      <c r="C42" s="23">
        <v>32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7"/>
      <c r="C46" s="23">
        <v>2</v>
      </c>
    </row>
    <row r="47" spans="1:3" x14ac:dyDescent="0.25">
      <c r="A47" s="21" t="s">
        <v>1115</v>
      </c>
      <c r="B47" s="17"/>
      <c r="C47" s="23">
        <v>4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8" t="s">
        <v>1117</v>
      </c>
      <c r="B51" s="13" t="s">
        <v>1118</v>
      </c>
      <c r="C51" s="23">
        <v>29</v>
      </c>
    </row>
    <row r="52" spans="1:6" x14ac:dyDescent="0.25">
      <c r="A52" s="179"/>
      <c r="B52" s="13" t="s">
        <v>1119</v>
      </c>
      <c r="C52" s="23">
        <v>21</v>
      </c>
    </row>
    <row r="53" spans="1:6" x14ac:dyDescent="0.25">
      <c r="A53" s="179"/>
      <c r="B53" s="13" t="s">
        <v>1120</v>
      </c>
      <c r="C53" s="23">
        <v>12</v>
      </c>
    </row>
    <row r="54" spans="1:6" x14ac:dyDescent="0.25">
      <c r="A54" s="180"/>
      <c r="B54" s="13" t="s">
        <v>1121</v>
      </c>
      <c r="C54" s="22"/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7"/>
      <c r="C58" s="22"/>
    </row>
    <row r="59" spans="1:6" x14ac:dyDescent="0.25">
      <c r="A59" s="21" t="s">
        <v>114</v>
      </c>
      <c r="B59" s="17"/>
      <c r="C59" s="22"/>
    </row>
    <row r="60" spans="1:6" x14ac:dyDescent="0.25">
      <c r="A60" s="21" t="s">
        <v>1060</v>
      </c>
      <c r="B60" s="17"/>
      <c r="C60" s="22"/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8" t="s">
        <v>959</v>
      </c>
      <c r="B63" s="13" t="s">
        <v>1063</v>
      </c>
      <c r="C63" s="16"/>
      <c r="D63" s="16"/>
      <c r="E63" s="16"/>
      <c r="F63" s="22"/>
    </row>
    <row r="64" spans="1:6" x14ac:dyDescent="0.25">
      <c r="A64" s="179"/>
      <c r="B64" s="13" t="s">
        <v>1064</v>
      </c>
      <c r="C64" s="16"/>
      <c r="D64" s="16"/>
      <c r="E64" s="16"/>
      <c r="F64" s="22"/>
    </row>
    <row r="65" spans="1:6" x14ac:dyDescent="0.25">
      <c r="A65" s="179"/>
      <c r="B65" s="13" t="s">
        <v>1065</v>
      </c>
      <c r="C65" s="16"/>
      <c r="D65" s="16"/>
      <c r="E65" s="16"/>
      <c r="F65" s="22"/>
    </row>
    <row r="66" spans="1:6" x14ac:dyDescent="0.25">
      <c r="A66" s="179"/>
      <c r="B66" s="13" t="s">
        <v>1066</v>
      </c>
      <c r="C66" s="16"/>
      <c r="D66" s="16"/>
      <c r="E66" s="16"/>
      <c r="F66" s="22"/>
    </row>
    <row r="67" spans="1:6" x14ac:dyDescent="0.25">
      <c r="A67" s="179"/>
      <c r="B67" s="13" t="s">
        <v>334</v>
      </c>
      <c r="C67" s="14">
        <v>23</v>
      </c>
      <c r="D67" s="14">
        <v>7</v>
      </c>
      <c r="E67" s="14">
        <v>2</v>
      </c>
      <c r="F67" s="23">
        <v>5</v>
      </c>
    </row>
    <row r="68" spans="1:6" x14ac:dyDescent="0.25">
      <c r="A68" s="179"/>
      <c r="B68" s="13" t="s">
        <v>1122</v>
      </c>
      <c r="C68" s="14">
        <v>181</v>
      </c>
      <c r="D68" s="14">
        <v>124</v>
      </c>
      <c r="E68" s="14">
        <v>11</v>
      </c>
      <c r="F68" s="23">
        <v>43</v>
      </c>
    </row>
    <row r="69" spans="1:6" x14ac:dyDescent="0.25">
      <c r="A69" s="179"/>
      <c r="B69" s="13" t="s">
        <v>1123</v>
      </c>
      <c r="C69" s="14">
        <v>22</v>
      </c>
      <c r="D69" s="14">
        <v>5</v>
      </c>
      <c r="E69" s="14">
        <v>4</v>
      </c>
      <c r="F69" s="23">
        <v>1</v>
      </c>
    </row>
    <row r="70" spans="1:6" x14ac:dyDescent="0.25">
      <c r="A70" s="179"/>
      <c r="B70" s="13" t="s">
        <v>1069</v>
      </c>
      <c r="C70" s="14">
        <v>25</v>
      </c>
      <c r="D70" s="14">
        <v>7</v>
      </c>
      <c r="E70" s="14">
        <v>3</v>
      </c>
      <c r="F70" s="23">
        <v>1</v>
      </c>
    </row>
    <row r="71" spans="1:6" x14ac:dyDescent="0.25">
      <c r="A71" s="179"/>
      <c r="B71" s="13" t="s">
        <v>1124</v>
      </c>
      <c r="C71" s="14">
        <v>1</v>
      </c>
      <c r="D71" s="14">
        <v>0</v>
      </c>
      <c r="E71" s="14">
        <v>0</v>
      </c>
      <c r="F71" s="23">
        <v>0</v>
      </c>
    </row>
    <row r="72" spans="1:6" x14ac:dyDescent="0.25">
      <c r="A72" s="179"/>
      <c r="B72" s="13" t="s">
        <v>1125</v>
      </c>
      <c r="C72" s="14">
        <v>110</v>
      </c>
      <c r="D72" s="14">
        <v>64</v>
      </c>
      <c r="E72" s="14">
        <v>16</v>
      </c>
      <c r="F72" s="23">
        <v>9</v>
      </c>
    </row>
    <row r="73" spans="1:6" x14ac:dyDescent="0.25">
      <c r="A73" s="179"/>
      <c r="B73" s="13" t="s">
        <v>1126</v>
      </c>
      <c r="C73" s="14">
        <v>95</v>
      </c>
      <c r="D73" s="14">
        <v>15</v>
      </c>
      <c r="E73" s="14">
        <v>5</v>
      </c>
      <c r="F73" s="23">
        <v>3</v>
      </c>
    </row>
    <row r="74" spans="1:6" x14ac:dyDescent="0.25">
      <c r="A74" s="179"/>
      <c r="B74" s="13" t="s">
        <v>1073</v>
      </c>
      <c r="C74" s="14">
        <v>1</v>
      </c>
      <c r="D74" s="14">
        <v>0</v>
      </c>
      <c r="E74" s="14">
        <v>1</v>
      </c>
      <c r="F74" s="23">
        <v>0</v>
      </c>
    </row>
    <row r="75" spans="1:6" x14ac:dyDescent="0.25">
      <c r="A75" s="179"/>
      <c r="B75" s="13" t="s">
        <v>405</v>
      </c>
      <c r="C75" s="14">
        <v>10</v>
      </c>
      <c r="D75" s="14">
        <v>0</v>
      </c>
      <c r="E75" s="14">
        <v>0</v>
      </c>
      <c r="F75" s="23">
        <v>0</v>
      </c>
    </row>
    <row r="76" spans="1:6" x14ac:dyDescent="0.25">
      <c r="A76" s="179"/>
      <c r="B76" s="13" t="s">
        <v>1074</v>
      </c>
      <c r="C76" s="14">
        <v>8</v>
      </c>
      <c r="D76" s="14">
        <v>0</v>
      </c>
      <c r="E76" s="14">
        <v>0</v>
      </c>
      <c r="F76" s="23">
        <v>0</v>
      </c>
    </row>
    <row r="77" spans="1:6" x14ac:dyDescent="0.25">
      <c r="A77" s="179"/>
      <c r="B77" s="13" t="s">
        <v>1075</v>
      </c>
      <c r="C77" s="16"/>
      <c r="D77" s="16"/>
      <c r="E77" s="16"/>
      <c r="F77" s="22"/>
    </row>
    <row r="78" spans="1:6" x14ac:dyDescent="0.25">
      <c r="A78" s="179"/>
      <c r="B78" s="13" t="s">
        <v>1076</v>
      </c>
      <c r="C78" s="16"/>
      <c r="D78" s="16"/>
      <c r="E78" s="16"/>
      <c r="F78" s="22"/>
    </row>
    <row r="79" spans="1:6" x14ac:dyDescent="0.25">
      <c r="A79" s="179"/>
      <c r="B79" s="13" t="s">
        <v>1077</v>
      </c>
      <c r="C79" s="14">
        <v>83</v>
      </c>
      <c r="D79" s="14">
        <v>36</v>
      </c>
      <c r="E79" s="14">
        <v>10</v>
      </c>
      <c r="F79" s="23">
        <v>26</v>
      </c>
    </row>
    <row r="80" spans="1:6" x14ac:dyDescent="0.25">
      <c r="A80" s="179"/>
      <c r="B80" s="13" t="s">
        <v>1078</v>
      </c>
      <c r="C80" s="14">
        <v>11</v>
      </c>
      <c r="D80" s="14">
        <v>4</v>
      </c>
      <c r="E80" s="14">
        <v>2</v>
      </c>
      <c r="F80" s="23">
        <v>2</v>
      </c>
    </row>
    <row r="81" spans="1:6" x14ac:dyDescent="0.25">
      <c r="A81" s="180"/>
      <c r="B81" s="13" t="s">
        <v>1079</v>
      </c>
      <c r="C81" s="14">
        <v>10</v>
      </c>
      <c r="D81" s="14">
        <v>2</v>
      </c>
      <c r="E81" s="14">
        <v>1</v>
      </c>
      <c r="F81" s="23">
        <v>1</v>
      </c>
    </row>
    <row r="82" spans="1:6" x14ac:dyDescent="0.25">
      <c r="A82" s="193" t="s">
        <v>1080</v>
      </c>
      <c r="B82" s="194"/>
      <c r="C82" s="30">
        <v>580</v>
      </c>
      <c r="D82" s="30">
        <v>264</v>
      </c>
      <c r="E82" s="30">
        <v>55</v>
      </c>
      <c r="F82" s="30">
        <v>91</v>
      </c>
    </row>
    <row r="83" spans="1:6" x14ac:dyDescent="0.25">
      <c r="A83" s="178" t="s">
        <v>1127</v>
      </c>
      <c r="B83" s="13" t="s">
        <v>1081</v>
      </c>
      <c r="C83" s="16"/>
      <c r="D83" s="16"/>
      <c r="E83" s="16"/>
      <c r="F83" s="22"/>
    </row>
    <row r="84" spans="1:6" x14ac:dyDescent="0.25">
      <c r="A84" s="179"/>
      <c r="B84" s="13" t="s">
        <v>1082</v>
      </c>
      <c r="C84" s="16"/>
      <c r="D84" s="16"/>
      <c r="E84" s="16"/>
      <c r="F84" s="22"/>
    </row>
    <row r="85" spans="1:6" x14ac:dyDescent="0.25">
      <c r="A85" s="180"/>
      <c r="B85" s="13" t="s">
        <v>111</v>
      </c>
      <c r="C85" s="14">
        <v>77</v>
      </c>
      <c r="D85" s="14">
        <v>0</v>
      </c>
      <c r="E85" s="14">
        <v>58</v>
      </c>
      <c r="F85" s="23">
        <v>0</v>
      </c>
    </row>
    <row r="86" spans="1:6" x14ac:dyDescent="0.25">
      <c r="A86" s="193" t="s">
        <v>1128</v>
      </c>
      <c r="B86" s="194"/>
      <c r="C86" s="30">
        <v>77</v>
      </c>
      <c r="D86" s="30">
        <v>0</v>
      </c>
      <c r="E86" s="30">
        <v>58</v>
      </c>
      <c r="F86" s="30">
        <v>0</v>
      </c>
    </row>
    <row r="87" spans="1:6" x14ac:dyDescent="0.25">
      <c r="A87" s="6"/>
    </row>
  </sheetData>
  <sheetProtection algorithmName="SHA-512" hashValue="svrXebaKJgkeyj3B1XB3+BTxasA7qVZkPSSZ9KOtuw5rFF0PwpG8zx+6iQVKlR6hlr9yFU3YSOcvSodLtZP8YQ==" saltValue="76AGSgFUnsjsz38ItZT4w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7"/>
      <c r="C5" s="23">
        <v>2</v>
      </c>
    </row>
    <row r="6" spans="1:3" x14ac:dyDescent="0.25">
      <c r="A6" s="12" t="s">
        <v>1132</v>
      </c>
      <c r="B6" s="17"/>
      <c r="C6" s="23">
        <v>30</v>
      </c>
    </row>
    <row r="7" spans="1:3" x14ac:dyDescent="0.25">
      <c r="A7" s="12" t="s">
        <v>1133</v>
      </c>
      <c r="B7" s="17"/>
      <c r="C7" s="22"/>
    </row>
    <row r="8" spans="1:3" x14ac:dyDescent="0.25">
      <c r="A8" s="12" t="s">
        <v>1134</v>
      </c>
      <c r="B8" s="17"/>
      <c r="C8" s="22"/>
    </row>
    <row r="9" spans="1:3" x14ac:dyDescent="0.25">
      <c r="A9" s="12" t="s">
        <v>1135</v>
      </c>
      <c r="B9" s="17"/>
      <c r="C9" s="22"/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7"/>
      <c r="C13" s="23">
        <v>2</v>
      </c>
    </row>
    <row r="14" spans="1:3" x14ac:dyDescent="0.25">
      <c r="A14" s="12" t="s">
        <v>1132</v>
      </c>
      <c r="B14" s="17"/>
      <c r="C14" s="23">
        <v>14</v>
      </c>
    </row>
    <row r="15" spans="1:3" x14ac:dyDescent="0.25">
      <c r="A15" s="12" t="s">
        <v>1137</v>
      </c>
      <c r="B15" s="17"/>
      <c r="C15" s="23">
        <v>0</v>
      </c>
    </row>
    <row r="16" spans="1:3" x14ac:dyDescent="0.25">
      <c r="A16" s="12" t="s">
        <v>1134</v>
      </c>
      <c r="B16" s="17"/>
      <c r="C16" s="22"/>
    </row>
    <row r="17" spans="1:3" x14ac:dyDescent="0.25">
      <c r="A17" s="12" t="s">
        <v>1135</v>
      </c>
      <c r="B17" s="17"/>
      <c r="C17" s="22"/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7"/>
      <c r="C21" s="22"/>
    </row>
    <row r="22" spans="1:3" x14ac:dyDescent="0.25">
      <c r="A22" s="12" t="s">
        <v>1139</v>
      </c>
      <c r="B22" s="17"/>
      <c r="C22" s="22"/>
    </row>
    <row r="23" spans="1:3" x14ac:dyDescent="0.25">
      <c r="A23" s="12" t="s">
        <v>1140</v>
      </c>
      <c r="B23" s="17"/>
      <c r="C23" s="22"/>
    </row>
    <row r="24" spans="1:3" x14ac:dyDescent="0.25">
      <c r="A24" s="12" t="s">
        <v>1141</v>
      </c>
      <c r="B24" s="17"/>
      <c r="C24" s="22"/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7"/>
      <c r="C28" s="22"/>
    </row>
    <row r="29" spans="1:3" x14ac:dyDescent="0.25">
      <c r="A29" s="12" t="s">
        <v>1144</v>
      </c>
      <c r="B29" s="17"/>
      <c r="C29" s="23">
        <v>4</v>
      </c>
    </row>
    <row r="30" spans="1:3" x14ac:dyDescent="0.25">
      <c r="A30" s="12" t="s">
        <v>1145</v>
      </c>
      <c r="B30" s="17"/>
      <c r="C30" s="22"/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7"/>
      <c r="C34" s="23">
        <v>0</v>
      </c>
    </row>
    <row r="35" spans="1:3" x14ac:dyDescent="0.25">
      <c r="A35" s="12" t="s">
        <v>1148</v>
      </c>
      <c r="B35" s="17"/>
      <c r="C35" s="23">
        <v>2</v>
      </c>
    </row>
    <row r="36" spans="1:3" x14ac:dyDescent="0.25">
      <c r="A36" s="12" t="s">
        <v>1149</v>
      </c>
      <c r="B36" s="17"/>
      <c r="C36" s="23">
        <v>1</v>
      </c>
    </row>
    <row r="37" spans="1:3" x14ac:dyDescent="0.25">
      <c r="A37" s="6"/>
    </row>
  </sheetData>
  <sheetProtection algorithmName="SHA-512" hashValue="Zfx0o8sBAW74y+Qxwuwbx5//zoI57oXBhqQdzjhiX8dnjSVKtQ1WCIzCv0zP6vDYqLTKr2LE3YG8gBZyAS/ZXA==" saltValue="tdk1RgtYwL/RBjT+HbKVC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7"/>
      <c r="C5" s="23">
        <v>12</v>
      </c>
    </row>
    <row r="6" spans="1:3" x14ac:dyDescent="0.25">
      <c r="A6" s="12" t="s">
        <v>1153</v>
      </c>
      <c r="B6" s="17"/>
      <c r="C6" s="23">
        <v>14</v>
      </c>
    </row>
    <row r="7" spans="1:3" x14ac:dyDescent="0.25">
      <c r="A7" s="12" t="s">
        <v>1154</v>
      </c>
      <c r="B7" s="17"/>
      <c r="C7" s="23">
        <v>0</v>
      </c>
    </row>
    <row r="8" spans="1:3" x14ac:dyDescent="0.25">
      <c r="A8" s="12" t="s">
        <v>1155</v>
      </c>
      <c r="B8" s="17"/>
      <c r="C8" s="23">
        <v>3</v>
      </c>
    </row>
    <row r="9" spans="1:3" x14ac:dyDescent="0.25">
      <c r="A9" s="12" t="s">
        <v>1156</v>
      </c>
      <c r="B9" s="17"/>
      <c r="C9" s="23">
        <v>0</v>
      </c>
    </row>
    <row r="10" spans="1:3" x14ac:dyDescent="0.25">
      <c r="A10" s="12" t="s">
        <v>1157</v>
      </c>
      <c r="B10" s="17"/>
      <c r="C10" s="23">
        <v>0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7"/>
      <c r="C14" s="23">
        <v>5</v>
      </c>
    </row>
    <row r="15" spans="1:3" x14ac:dyDescent="0.25">
      <c r="A15" s="12" t="s">
        <v>1160</v>
      </c>
      <c r="B15" s="17"/>
      <c r="C15" s="23">
        <v>1</v>
      </c>
    </row>
    <row r="16" spans="1:3" x14ac:dyDescent="0.25">
      <c r="A16" s="12" t="s">
        <v>1161</v>
      </c>
      <c r="B16" s="17"/>
      <c r="C16" s="23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7"/>
      <c r="C20" s="23">
        <v>5</v>
      </c>
    </row>
    <row r="21" spans="1:3" x14ac:dyDescent="0.25">
      <c r="A21" s="12" t="s">
        <v>1164</v>
      </c>
      <c r="B21" s="17"/>
      <c r="C21" s="23">
        <v>1</v>
      </c>
    </row>
    <row r="22" spans="1:3" x14ac:dyDescent="0.25">
      <c r="A22" s="12" t="s">
        <v>1165</v>
      </c>
      <c r="B22" s="17"/>
      <c r="C22" s="23">
        <v>1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7"/>
      <c r="C26" s="23">
        <v>0</v>
      </c>
    </row>
    <row r="27" spans="1:3" x14ac:dyDescent="0.25">
      <c r="A27" s="12" t="s">
        <v>1168</v>
      </c>
      <c r="B27" s="17"/>
      <c r="C27" s="23">
        <v>0</v>
      </c>
    </row>
    <row r="28" spans="1:3" x14ac:dyDescent="0.25">
      <c r="A28" s="12" t="s">
        <v>1169</v>
      </c>
      <c r="B28" s="17"/>
      <c r="C28" s="23">
        <v>0</v>
      </c>
    </row>
    <row r="29" spans="1:3" x14ac:dyDescent="0.25">
      <c r="A29" s="12" t="s">
        <v>1170</v>
      </c>
      <c r="B29" s="17"/>
      <c r="C29" s="23">
        <v>0</v>
      </c>
    </row>
    <row r="30" spans="1:3" x14ac:dyDescent="0.25">
      <c r="A30" s="12" t="s">
        <v>1171</v>
      </c>
      <c r="B30" s="17"/>
      <c r="C30" s="23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7"/>
      <c r="C34" s="23">
        <v>0</v>
      </c>
    </row>
    <row r="35" spans="1:3" x14ac:dyDescent="0.25">
      <c r="A35" s="12" t="s">
        <v>1174</v>
      </c>
      <c r="B35" s="17"/>
      <c r="C35" s="23">
        <v>0</v>
      </c>
    </row>
    <row r="36" spans="1:3" x14ac:dyDescent="0.25">
      <c r="A36" s="12" t="s">
        <v>1175</v>
      </c>
      <c r="B36" s="17"/>
      <c r="C36" s="23">
        <v>0</v>
      </c>
    </row>
    <row r="37" spans="1:3" x14ac:dyDescent="0.25">
      <c r="A37" s="12" t="s">
        <v>1093</v>
      </c>
      <c r="B37" s="17"/>
      <c r="C37" s="23">
        <v>1</v>
      </c>
    </row>
    <row r="38" spans="1:3" x14ac:dyDescent="0.25">
      <c r="A38" s="12" t="s">
        <v>1176</v>
      </c>
      <c r="B38" s="17"/>
      <c r="C38" s="23">
        <v>1</v>
      </c>
    </row>
    <row r="39" spans="1:3" x14ac:dyDescent="0.25">
      <c r="A39" s="12" t="s">
        <v>1177</v>
      </c>
      <c r="B39" s="17"/>
      <c r="C39" s="23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7"/>
      <c r="C43" s="23">
        <v>0</v>
      </c>
    </row>
    <row r="44" spans="1:3" x14ac:dyDescent="0.25">
      <c r="A44" s="12" t="s">
        <v>1174</v>
      </c>
      <c r="B44" s="17"/>
      <c r="C44" s="23">
        <v>0</v>
      </c>
    </row>
    <row r="45" spans="1:3" x14ac:dyDescent="0.25">
      <c r="A45" s="12" t="s">
        <v>1175</v>
      </c>
      <c r="B45" s="17"/>
      <c r="C45" s="23">
        <v>0</v>
      </c>
    </row>
    <row r="46" spans="1:3" x14ac:dyDescent="0.25">
      <c r="A46" s="12" t="s">
        <v>1093</v>
      </c>
      <c r="B46" s="17"/>
      <c r="C46" s="23">
        <v>0</v>
      </c>
    </row>
    <row r="47" spans="1:3" x14ac:dyDescent="0.25">
      <c r="A47" s="12" t="s">
        <v>1176</v>
      </c>
      <c r="B47" s="17"/>
      <c r="C47" s="23">
        <v>0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7"/>
      <c r="C51" s="23">
        <v>0</v>
      </c>
    </row>
    <row r="52" spans="1:3" x14ac:dyDescent="0.25">
      <c r="A52" s="12" t="s">
        <v>1174</v>
      </c>
      <c r="B52" s="17"/>
      <c r="C52" s="23">
        <v>0</v>
      </c>
    </row>
    <row r="53" spans="1:3" x14ac:dyDescent="0.25">
      <c r="A53" s="12" t="s">
        <v>1175</v>
      </c>
      <c r="B53" s="17"/>
      <c r="C53" s="23">
        <v>0</v>
      </c>
    </row>
    <row r="54" spans="1:3" x14ac:dyDescent="0.25">
      <c r="A54" s="12" t="s">
        <v>1093</v>
      </c>
      <c r="B54" s="17"/>
      <c r="C54" s="23">
        <v>0</v>
      </c>
    </row>
    <row r="55" spans="1:3" x14ac:dyDescent="0.25">
      <c r="A55" s="12" t="s">
        <v>1176</v>
      </c>
      <c r="B55" s="17"/>
      <c r="C55" s="23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7"/>
      <c r="C59" s="23">
        <v>0</v>
      </c>
    </row>
    <row r="60" spans="1:3" x14ac:dyDescent="0.25">
      <c r="A60" s="12" t="s">
        <v>1174</v>
      </c>
      <c r="B60" s="17"/>
      <c r="C60" s="23">
        <v>0</v>
      </c>
    </row>
    <row r="61" spans="1:3" x14ac:dyDescent="0.25">
      <c r="A61" s="12" t="s">
        <v>1175</v>
      </c>
      <c r="B61" s="17"/>
      <c r="C61" s="23">
        <v>1</v>
      </c>
    </row>
    <row r="62" spans="1:3" x14ac:dyDescent="0.25">
      <c r="A62" s="12" t="s">
        <v>1093</v>
      </c>
      <c r="B62" s="17"/>
      <c r="C62" s="23">
        <v>0</v>
      </c>
    </row>
    <row r="63" spans="1:3" x14ac:dyDescent="0.25">
      <c r="A63" s="12" t="s">
        <v>1176</v>
      </c>
      <c r="B63" s="17"/>
      <c r="C63" s="23">
        <v>0</v>
      </c>
    </row>
    <row r="64" spans="1:3" x14ac:dyDescent="0.25">
      <c r="A64" s="6"/>
    </row>
  </sheetData>
  <sheetProtection algorithmName="SHA-512" hashValue="+VPXdtaiOQltz1R9ASwXBucDZ6wkB08ROZ+wxreMTDVgmGMh6grQ/feLG9Q1wsv5AlH5u4qtLgF26gdFNViLQg==" saltValue="qd7B5Hvc4Yl6P6DhXhAwj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5" t="s">
        <v>645</v>
      </c>
      <c r="B4" s="196"/>
      <c r="C4" s="30">
        <v>284</v>
      </c>
      <c r="D4" s="30">
        <v>334</v>
      </c>
      <c r="E4" s="31">
        <v>-1</v>
      </c>
      <c r="F4" s="30">
        <v>352</v>
      </c>
      <c r="G4" s="30">
        <v>322</v>
      </c>
      <c r="H4" s="30">
        <v>56</v>
      </c>
      <c r="I4" s="30">
        <v>51</v>
      </c>
      <c r="J4" s="30">
        <v>0</v>
      </c>
      <c r="K4" s="30">
        <v>0</v>
      </c>
      <c r="L4" s="30">
        <v>0</v>
      </c>
      <c r="M4" s="30">
        <v>0</v>
      </c>
      <c r="N4" s="30">
        <v>3</v>
      </c>
      <c r="O4" s="30">
        <v>0</v>
      </c>
      <c r="P4" s="30">
        <v>410</v>
      </c>
    </row>
    <row r="5" spans="1:16" ht="45" x14ac:dyDescent="0.25">
      <c r="A5" s="45" t="s">
        <v>646</v>
      </c>
      <c r="B5" s="45" t="s">
        <v>647</v>
      </c>
      <c r="C5" s="14">
        <v>1</v>
      </c>
      <c r="D5" s="14">
        <v>14</v>
      </c>
      <c r="E5" s="29">
        <v>-1</v>
      </c>
      <c r="F5" s="14">
        <v>3</v>
      </c>
      <c r="G5" s="14">
        <v>3</v>
      </c>
      <c r="H5" s="14">
        <v>0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0</v>
      </c>
    </row>
    <row r="6" spans="1:16" ht="33.75" x14ac:dyDescent="0.25">
      <c r="A6" s="45" t="s">
        <v>648</v>
      </c>
      <c r="B6" s="45" t="s">
        <v>649</v>
      </c>
      <c r="C6" s="14">
        <v>140</v>
      </c>
      <c r="D6" s="14">
        <v>170</v>
      </c>
      <c r="E6" s="29">
        <v>-1</v>
      </c>
      <c r="F6" s="14">
        <v>184</v>
      </c>
      <c r="G6" s="14">
        <v>186</v>
      </c>
      <c r="H6" s="14">
        <v>22</v>
      </c>
      <c r="I6" s="14">
        <v>21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217</v>
      </c>
    </row>
    <row r="7" spans="1:16" ht="22.5" x14ac:dyDescent="0.25">
      <c r="A7" s="45" t="s">
        <v>650</v>
      </c>
      <c r="B7" s="45" t="s">
        <v>651</v>
      </c>
      <c r="C7" s="14">
        <v>5</v>
      </c>
      <c r="D7" s="14">
        <v>18</v>
      </c>
      <c r="E7" s="29">
        <v>-1</v>
      </c>
      <c r="F7" s="14">
        <v>5</v>
      </c>
      <c r="G7" s="14">
        <v>4</v>
      </c>
      <c r="H7" s="14">
        <v>2</v>
      </c>
      <c r="I7" s="14">
        <v>6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14</v>
      </c>
    </row>
    <row r="8" spans="1:16" ht="33.75" x14ac:dyDescent="0.25">
      <c r="A8" s="45" t="s">
        <v>652</v>
      </c>
      <c r="B8" s="45" t="s">
        <v>653</v>
      </c>
      <c r="C8" s="14">
        <v>0</v>
      </c>
      <c r="D8" s="14">
        <v>0</v>
      </c>
      <c r="E8" s="29">
        <v>0</v>
      </c>
      <c r="F8" s="14">
        <v>0</v>
      </c>
      <c r="G8" s="14">
        <v>1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5" t="s">
        <v>654</v>
      </c>
      <c r="B9" s="45" t="s">
        <v>655</v>
      </c>
      <c r="C9" s="14">
        <v>17</v>
      </c>
      <c r="D9" s="14">
        <v>12</v>
      </c>
      <c r="E9" s="29">
        <v>0</v>
      </c>
      <c r="F9" s="14">
        <v>15</v>
      </c>
      <c r="G9" s="14">
        <v>7</v>
      </c>
      <c r="H9" s="14">
        <v>4</v>
      </c>
      <c r="I9" s="14">
        <v>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23</v>
      </c>
    </row>
    <row r="10" spans="1:16" ht="22.5" x14ac:dyDescent="0.25">
      <c r="A10" s="45" t="s">
        <v>656</v>
      </c>
      <c r="B10" s="45" t="s">
        <v>657</v>
      </c>
      <c r="C10" s="14">
        <v>114</v>
      </c>
      <c r="D10" s="14">
        <v>113</v>
      </c>
      <c r="E10" s="29">
        <v>0</v>
      </c>
      <c r="F10" s="14">
        <v>143</v>
      </c>
      <c r="G10" s="14">
        <v>120</v>
      </c>
      <c r="H10" s="14">
        <v>27</v>
      </c>
      <c r="I10" s="14">
        <v>19</v>
      </c>
      <c r="J10" s="14">
        <v>0</v>
      </c>
      <c r="K10" s="14">
        <v>0</v>
      </c>
      <c r="L10" s="14">
        <v>0</v>
      </c>
      <c r="M10" s="14">
        <v>0</v>
      </c>
      <c r="N10" s="14">
        <v>3</v>
      </c>
      <c r="O10" s="14">
        <v>0</v>
      </c>
      <c r="P10" s="23">
        <v>156</v>
      </c>
    </row>
    <row r="11" spans="1:16" ht="33.75" x14ac:dyDescent="0.25">
      <c r="A11" s="45" t="s">
        <v>658</v>
      </c>
      <c r="B11" s="45" t="s">
        <v>659</v>
      </c>
      <c r="C11" s="14">
        <v>7</v>
      </c>
      <c r="D11" s="14">
        <v>7</v>
      </c>
      <c r="E11" s="29">
        <v>0</v>
      </c>
      <c r="F11" s="14">
        <v>2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6"/>
    </row>
  </sheetData>
  <sheetProtection algorithmName="SHA-512" hashValue="MP7m2ek3O2BWa3fnubfYqHuzPPSkz63DAvrx+yLKJoX6gFVexZEwSeEm9qoakOxT4MeEQahbSUQtVujh+ozKRw==" saltValue="zzYiL6amvV4+Pj0mfCarV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53B3A-63B8-4314-9F26-F1CBCC1DDAB6}">
  <ds:schemaRefs>
    <ds:schemaRef ds:uri="http://schemas.microsoft.com/office/2006/documentManagement/types"/>
    <ds:schemaRef ds:uri="ec9fe809-b99d-4e41-a094-de16cee63433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6473a00-8e64-496a-bc71-826a530469e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5EF50FB-B826-448D-879C-8147B5FF1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8AA3A-CDE5-4C37-81AD-84E8C0B1F9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2024-05-20T09:35:08Z</dcterms:created>
  <dcterms:modified xsi:type="dcterms:W3CDTF">2024-06-11T12:31:10Z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