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drawings/drawing19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3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1AE8812A-ECDA-46FB-B836-9E71A7843043}" xr6:coauthVersionLast="47" xr6:coauthVersionMax="47" xr10:uidLastSave="{00000000-0000-0000-0000-000000000000}"/>
  <workbookProtection workbookAlgorithmName="SHA-512" workbookHashValue="UI0KBSEXb3dwrqPPM5a17DBKbQ9dTNG2Nvv2BBg2RlMFNugQUEQyMi6MqGnMgMLEr1dTUblQaxjQGM9hyV+1+Q==" workbookSaltValue="qdhX/wrYJt1sThXKRq/eUA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602AB8E-1522-464A-9297-585036AE8B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594F1B1-4D0E-471D-9CEB-6060F19B3A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AAE0858-390C-4C77-97FB-B1DC1F9773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8E1913D-9360-4A33-B6C5-2473126A5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9E17CD-00D2-426D-8705-DFA3B8F21A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DA76796-EFA9-43F9-ADFB-57C3D94A46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6B6126C-75B7-45F3-8015-A079184CEB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99EF361-D5F5-4DBB-BAF9-F792F90381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EB4D4E-5C7C-4252-9E42-DBD1CAD7C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F9C6672-AE3C-43BC-8267-6DCBCF2357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8FFB21E-F209-4723-8AC2-E03D6C02C5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D1E2FDD-4283-4FE7-BC4D-C1CAC11926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7D37848-94CB-49CF-B449-5A72B3600A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E3F587-52DF-4F91-B3A8-28CBF0EC2B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E0F1A10-89E4-4102-8B5C-9CCCEBAD1F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0963FF3-CD76-4999-A6A6-01003D2E51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799F064-DF39-4B49-80A0-E1B4E28AC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B692A65-9C7B-448A-9AB8-F391A66C66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BDF7AE0-14E1-46E7-9D24-506A3009E8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89A47E-7EB1-4391-AC36-575C874540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190D825-2721-4CD1-975E-8FE0CAEB0E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6A9979-62B1-4CA1-9E10-4B877454AD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149BD88-ECC5-43FD-B83B-E0F7ACBFE6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A6BB5EF-57F5-4DC9-BA6E-2518BE1505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35A9CBD-8FBB-47CF-BC76-A70A364359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BA5C65D-1D3C-4A56-B996-5F4A37E2AA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EE1ADF5-D1CE-4A2A-940A-ADC5606A71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6BA20B2-DAC8-46CE-A0EA-A337E1E4A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CDFBA6E-3E8E-4D2D-BA73-A29FF7923F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21E0790-72A2-4AFE-9BE9-D483EBD3B4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9237DB4-3590-4234-9314-A213567BCC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41E04E4-126B-4CD1-B2A8-678ED8B15D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<sst xmlns="http://schemas.openxmlformats.org/spreadsheetml/2006/main" count="2603" uniqueCount="1527">
  <si>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</si>
  <si>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</si>
  <si>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</si>
  <si>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</si>
  <si>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</si>
  <si>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</si>
  <si>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</si>
  <si>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Gipuzkoa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</si>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</sst>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FB2A760D-82F7-4FDD-8D3B-470B5FD788CF}"/>
    <cellStyle name="Normal" xfId="0" builtinId="0"/>
    <cellStyle name="Normal 2" xfId="1" xr:uid="{A071396F-BFCF-4445-AC45-845FEF3F8B6C}"/>
    <cellStyle name="Normal 3" xfId="3" xr:uid="{A21827E9-1381-4003-BC12-C5C7790F9D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2E-470A-9837-011BC16C2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2E-470A-9837-011BC16C2D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4376</c:v>
                </c:pt>
                <c:pt idx="1">
                  <c:v>14955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E-470A-9837-011BC16C2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6B-4F22-B938-BA57584A5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6B-4F22-B938-BA57584A5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6B-4F22-B938-BA57584A5B0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B-4F22-B938-BA57584A5B0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1012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6B-4F22-B938-BA57584A5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2E-43B3-AA91-A790692996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2E-43B3-AA91-A790692996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2E-43B3-AA91-A790692996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8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2E-43B3-AA91-A79069299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7B-4923-90FF-0FA059F6E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7B-4923-90FF-0FA059F6EA2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B-4923-90FF-0FA059F6E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7B-4923-90FF-0FA059F6E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6F-4329-A20F-4E6996DA1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6F-4329-A20F-4E6996DA19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10151</c:v>
                </c:pt>
                <c:pt idx="1">
                  <c:v>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F-4329-A20F-4E6996DA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821</c:v>
              </c:pt>
              <c:pt idx="1">
                <c:v>2672</c:v>
              </c:pt>
              <c:pt idx="2">
                <c:v>77</c:v>
              </c:pt>
              <c:pt idx="3">
                <c:v>5</c:v>
              </c:pt>
              <c:pt idx="4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0-DE0F-4082-A641-94FBA638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2367</c:v>
              </c:pt>
              <c:pt idx="1">
                <c:v>2731</c:v>
              </c:pt>
              <c:pt idx="2">
                <c:v>75</c:v>
              </c:pt>
              <c:pt idx="3">
                <c:v>29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D18-4760-A121-C17F9622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4.6280226773111187E-2"/>
                  <c:y val="1.455359238631756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957769293069537E-2"/>
                      <c:h val="0.147357723577235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E80-4E98-9769-2213EF5126ED}"/>
                </c:ext>
              </c:extLst>
            </c:dLbl>
            <c:dLbl>
              <c:idx val="1"/>
              <c:layout>
                <c:manualLayout>
                  <c:x val="1.8022868627016902E-3"/>
                  <c:y val="-5.30412511995322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0-4E98-9769-2213EF5126ED}"/>
                </c:ext>
              </c:extLst>
            </c:dLbl>
            <c:dLbl>
              <c:idx val="2"/>
              <c:layout>
                <c:manualLayout>
                  <c:x val="3.9064428817276009E-2"/>
                  <c:y val="-5.909451996466543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0-4E98-9769-2213EF5126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FCA2-49B0-B3BF-B7825082D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94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5FCB-4474-84FB-29CEFA7E5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1843</c:v>
              </c:pt>
              <c:pt idx="1">
                <c:v>68</c:v>
              </c:pt>
              <c:pt idx="2">
                <c:v>1973</c:v>
              </c:pt>
              <c:pt idx="3">
                <c:v>6</c:v>
              </c:pt>
              <c:pt idx="4">
                <c:v>57</c:v>
              </c:pt>
              <c:pt idx="5">
                <c:v>26</c:v>
              </c:pt>
              <c:pt idx="6">
                <c:v>36</c:v>
              </c:pt>
              <c:pt idx="7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F091-4919-8240-555BB25B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48</c:v>
              </c:pt>
              <c:pt idx="2">
                <c:v>230</c:v>
              </c:pt>
              <c:pt idx="3">
                <c:v>153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990-4CDF-BAD0-600D66D5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DC-443C-AF68-AFC49D9EB4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DC-443C-AF68-AFC49D9EB4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DC-443C-AF68-AFC49D9EB4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381</c:v>
                </c:pt>
                <c:pt idx="1">
                  <c:v>548</c:v>
                </c:pt>
                <c:pt idx="2">
                  <c:v>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DC-443C-AF68-AFC49D9EB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3810</c:v>
              </c:pt>
              <c:pt idx="1">
                <c:v>1795</c:v>
              </c:pt>
              <c:pt idx="2">
                <c:v>966</c:v>
              </c:pt>
              <c:pt idx="3">
                <c:v>548</c:v>
              </c:pt>
              <c:pt idx="4">
                <c:v>146</c:v>
              </c:pt>
              <c:pt idx="5">
                <c:v>191</c:v>
              </c:pt>
              <c:pt idx="6">
                <c:v>5061</c:v>
              </c:pt>
              <c:pt idx="7">
                <c:v>362</c:v>
              </c:pt>
              <c:pt idx="8">
                <c:v>1096</c:v>
              </c:pt>
              <c:pt idx="9">
                <c:v>299</c:v>
              </c:pt>
              <c:pt idx="10">
                <c:v>833</c:v>
              </c:pt>
              <c:pt idx="11">
                <c:v>527</c:v>
              </c:pt>
              <c:pt idx="12">
                <c:v>1611</c:v>
              </c:pt>
              <c:pt idx="13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6FAB-4516-9383-427D2AC9F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92</c:v>
              </c:pt>
              <c:pt idx="1">
                <c:v>725</c:v>
              </c:pt>
              <c:pt idx="2">
                <c:v>179</c:v>
              </c:pt>
              <c:pt idx="3">
                <c:v>201</c:v>
              </c:pt>
              <c:pt idx="4">
                <c:v>1371</c:v>
              </c:pt>
              <c:pt idx="5">
                <c:v>299</c:v>
              </c:pt>
              <c:pt idx="6">
                <c:v>211</c:v>
              </c:pt>
              <c:pt idx="7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3DF2-41E4-8C62-83E533560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78</c:v>
              </c:pt>
              <c:pt idx="1">
                <c:v>303</c:v>
              </c:pt>
              <c:pt idx="2">
                <c:v>205</c:v>
              </c:pt>
              <c:pt idx="3">
                <c:v>14</c:v>
              </c:pt>
              <c:pt idx="4">
                <c:v>152</c:v>
              </c:pt>
              <c:pt idx="5">
                <c:v>11</c:v>
              </c:pt>
              <c:pt idx="6">
                <c:v>233</c:v>
              </c:pt>
              <c:pt idx="7">
                <c:v>1385</c:v>
              </c:pt>
              <c:pt idx="8">
                <c:v>333</c:v>
              </c:pt>
              <c:pt idx="9">
                <c:v>96</c:v>
              </c:pt>
              <c:pt idx="1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124-4C21-A931-60C08FD02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305</c:v>
              </c:pt>
              <c:pt idx="1">
                <c:v>314</c:v>
              </c:pt>
              <c:pt idx="2">
                <c:v>169</c:v>
              </c:pt>
              <c:pt idx="3">
                <c:v>68</c:v>
              </c:pt>
              <c:pt idx="4">
                <c:v>941</c:v>
              </c:pt>
              <c:pt idx="5">
                <c:v>231</c:v>
              </c:pt>
              <c:pt idx="6">
                <c:v>231</c:v>
              </c:pt>
              <c:pt idx="7">
                <c:v>57</c:v>
              </c:pt>
              <c:pt idx="8">
                <c:v>152</c:v>
              </c:pt>
              <c:pt idx="9">
                <c:v>255</c:v>
              </c:pt>
              <c:pt idx="10">
                <c:v>73</c:v>
              </c:pt>
              <c:pt idx="11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817-4CD8-A278-A5A8F6576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142</c:v>
              </c:pt>
              <c:pt idx="1">
                <c:v>107</c:v>
              </c:pt>
              <c:pt idx="2">
                <c:v>508</c:v>
              </c:pt>
              <c:pt idx="3">
                <c:v>128</c:v>
              </c:pt>
              <c:pt idx="4">
                <c:v>138</c:v>
              </c:pt>
              <c:pt idx="5">
                <c:v>93</c:v>
              </c:pt>
              <c:pt idx="6">
                <c:v>148</c:v>
              </c:pt>
              <c:pt idx="7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A7D2-4058-A80B-7DB610488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</c:v>
              </c:pt>
              <c:pt idx="1">
                <c:v>21</c:v>
              </c:pt>
              <c:pt idx="2">
                <c:v>5</c:v>
              </c:pt>
              <c:pt idx="3">
                <c:v>63</c:v>
              </c:pt>
              <c:pt idx="4">
                <c:v>2</c:v>
              </c:pt>
              <c:pt idx="5">
                <c:v>4</c:v>
              </c:pt>
              <c:pt idx="6">
                <c:v>4</c:v>
              </c:pt>
              <c:pt idx="7">
                <c:v>3</c:v>
              </c:pt>
              <c:pt idx="8">
                <c:v>4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E9-4110-B784-C3F7FA9D0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</c:v>
              </c:pt>
              <c:pt idx="2">
                <c:v>6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BE-4348-8666-F4CB46B32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FD9-4310-8281-A9DE13593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F5-46B2-AAE8-8F4BE18EC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Libertad sexual</c:v>
                </c:pt>
                <c:pt idx="1">
                  <c:v>Relaciones familiares</c:v>
                </c:pt>
                <c:pt idx="2">
                  <c:v>Administración Justicia</c:v>
                </c:pt>
                <c:pt idx="3">
                  <c:v>Delitos electorales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11</c:v>
              </c:pt>
              <c:pt idx="2">
                <c:v>11</c:v>
              </c:pt>
              <c:pt idx="3">
                <c:v>112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20B0-4AA8-AA3B-A706B588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19-4460-AFF7-B08269C12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19-4460-AFF7-B08269C12A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1673</c:v>
                </c:pt>
                <c:pt idx="1">
                  <c:v>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19-4460-AFF7-B08269C12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6</c:v>
              </c:pt>
              <c:pt idx="2">
                <c:v>1</c:v>
              </c:pt>
              <c:pt idx="3">
                <c:v>1</c:v>
              </c:pt>
              <c:pt idx="4">
                <c:v>21</c:v>
              </c:pt>
              <c:pt idx="5">
                <c:v>2</c:v>
              </c:pt>
              <c:pt idx="6">
                <c:v>31</c:v>
              </c:pt>
              <c:pt idx="7">
                <c:v>23</c:v>
              </c:pt>
              <c:pt idx="8">
                <c:v>4</c:v>
              </c:pt>
              <c:pt idx="9">
                <c:v>1</c:v>
              </c:pt>
              <c:pt idx="10">
                <c:v>12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F0-4815-BF55-285959169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9.2160040867939164E-2"/>
          <c:w val="0.2704737043638491"/>
          <c:h val="0.863737272128128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615</c:v>
              </c:pt>
              <c:pt idx="1">
                <c:v>158</c:v>
              </c:pt>
              <c:pt idx="2">
                <c:v>521</c:v>
              </c:pt>
              <c:pt idx="3">
                <c:v>61</c:v>
              </c:pt>
              <c:pt idx="4">
                <c:v>1626</c:v>
              </c:pt>
              <c:pt idx="5">
                <c:v>56</c:v>
              </c:pt>
              <c:pt idx="6">
                <c:v>1441</c:v>
              </c:pt>
              <c:pt idx="7">
                <c:v>79</c:v>
              </c:pt>
              <c:pt idx="8">
                <c:v>345</c:v>
              </c:pt>
              <c:pt idx="9">
                <c:v>268</c:v>
              </c:pt>
              <c:pt idx="10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6350-4912-93BB-3004178B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2C-4702-B963-FBA27BB7D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2C-4702-B963-FBA27BB7D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2C-4702-B963-FBA27BB7D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2C-4702-B963-FBA27BB7DEC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2C-4702-B963-FBA27BB7D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13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2C-4702-B963-FBA27BB7D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660</c:v>
              </c:pt>
              <c:pt idx="1">
                <c:v>56</c:v>
              </c:pt>
              <c:pt idx="2">
                <c:v>78</c:v>
              </c:pt>
              <c:pt idx="3">
                <c:v>83</c:v>
              </c:pt>
              <c:pt idx="4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5B39-4ED5-8EB1-FA68AF3FA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335</c:v>
              </c:pt>
              <c:pt idx="1">
                <c:v>27</c:v>
              </c:pt>
              <c:pt idx="2">
                <c:v>4</c:v>
              </c:pt>
              <c:pt idx="3">
                <c:v>164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DA2A-4421-AF02-4DFE18302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15</c:v>
              </c:pt>
              <c:pt idx="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5B62-4CF0-B3F8-CC653BDBF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B0-4CB5-A54F-F16B710AC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11</c:v>
              </c:pt>
              <c:pt idx="2">
                <c:v>68</c:v>
              </c:pt>
              <c:pt idx="3">
                <c:v>24</c:v>
              </c:pt>
              <c:pt idx="4">
                <c:v>28</c:v>
              </c:pt>
              <c:pt idx="5">
                <c:v>10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DD3-492C-9BB3-A4F3D2D79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143</c:v>
              </c:pt>
              <c:pt idx="2">
                <c:v>30</c:v>
              </c:pt>
              <c:pt idx="3">
                <c:v>12</c:v>
              </c:pt>
              <c:pt idx="4">
                <c:v>13</c:v>
              </c:pt>
              <c:pt idx="5">
                <c:v>26</c:v>
              </c:pt>
              <c:pt idx="6">
                <c:v>150</c:v>
              </c:pt>
              <c:pt idx="7">
                <c:v>48</c:v>
              </c:pt>
              <c:pt idx="8">
                <c:v>16</c:v>
              </c:pt>
              <c:pt idx="9">
                <c:v>2</c:v>
              </c:pt>
              <c:pt idx="10">
                <c:v>1</c:v>
              </c:pt>
              <c:pt idx="11">
                <c:v>13</c:v>
              </c:pt>
              <c:pt idx="12">
                <c:v>45</c:v>
              </c:pt>
              <c:pt idx="13">
                <c:v>11</c:v>
              </c:pt>
              <c:pt idx="14">
                <c:v>137</c:v>
              </c:pt>
              <c:pt idx="1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6B0-4771-8788-BE24BE317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174</c:v>
              </c:pt>
              <c:pt idx="1">
                <c:v>212</c:v>
              </c:pt>
              <c:pt idx="2">
                <c:v>75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0E0-4AC4-9C41-8632189C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87-4CF5-9BAF-91C4B3E6E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87-4CF5-9BAF-91C4B3E6E2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2379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7-4CF5-9BAF-91C4B3E6E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10-4A4E-8552-EC2EB788A8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10-4A4E-8552-EC2EB788A8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0-4A4E-8552-EC2EB788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316</c:v>
              </c:pt>
              <c:pt idx="1">
                <c:v>57</c:v>
              </c:pt>
              <c:pt idx="2">
                <c:v>7</c:v>
              </c:pt>
              <c:pt idx="3">
                <c:v>7</c:v>
              </c:pt>
              <c:pt idx="4">
                <c:v>1</c:v>
              </c:pt>
              <c:pt idx="5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F0DE-476E-B37F-5B63464B8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B38-4FA8-9492-9B1BB5F62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AF-4A72-88A1-9487BEBAB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4851946323610964"/>
          <c:y val="0.70987526153551295"/>
          <c:w val="0.10773548269464646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921</c:v>
              </c:pt>
              <c:pt idx="1">
                <c:v>171</c:v>
              </c:pt>
              <c:pt idx="2">
                <c:v>68</c:v>
              </c:pt>
              <c:pt idx="3">
                <c:v>17</c:v>
              </c:pt>
              <c:pt idx="4">
                <c:v>1</c:v>
              </c:pt>
              <c:pt idx="5">
                <c:v>2</c:v>
              </c:pt>
              <c:pt idx="6">
                <c:v>339</c:v>
              </c:pt>
            </c:numLit>
          </c:val>
          <c:extLst>
            <c:ext xmlns:c16="http://schemas.microsoft.com/office/drawing/2014/chart" uri="{C3380CC4-5D6E-409C-BE32-E72D297353CC}">
              <c16:uniqueId val="{00000000-1133-4932-A7E2-A564D5AEA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48</c:v>
              </c:pt>
              <c:pt idx="2">
                <c:v>42</c:v>
              </c:pt>
              <c:pt idx="3">
                <c:v>2</c:v>
              </c:pt>
              <c:pt idx="4">
                <c:v>1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3EF8-4B2B-8AC7-29D5A9E38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805-4F54-936F-B6E7D3E6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14</c:v>
              </c:pt>
              <c:pt idx="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45A8-4934-B879-3E82731EB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11-46AA-9FE1-8D4363E74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11-46AA-9FE1-8D4363E74C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1415</c:v>
                </c:pt>
                <c:pt idx="1">
                  <c:v>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11-46AA-9FE1-8D4363E7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25</c:v>
              </c:pt>
              <c:pt idx="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6BA3-4A15-8AEB-1D9C9685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233-434D-83C2-5E6BFAE9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58-41B1-9F16-6493AA0A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144</c:v>
              </c:pt>
              <c:pt idx="1">
                <c:v>567</c:v>
              </c:pt>
              <c:pt idx="2">
                <c:v>19</c:v>
              </c:pt>
              <c:pt idx="3">
                <c:v>70</c:v>
              </c:pt>
              <c:pt idx="4">
                <c:v>17</c:v>
              </c:pt>
              <c:pt idx="5">
                <c:v>273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4F7-420D-AB07-5034AFBD2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165</c:v>
              </c:pt>
              <c:pt idx="1">
                <c:v>867</c:v>
              </c:pt>
              <c:pt idx="2">
                <c:v>3</c:v>
              </c:pt>
              <c:pt idx="3">
                <c:v>54</c:v>
              </c:pt>
              <c:pt idx="4">
                <c:v>12</c:v>
              </c:pt>
              <c:pt idx="5">
                <c:v>267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9A4-4113-915C-89F1D57E5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1016</c:v>
              </c:pt>
              <c:pt idx="2">
                <c:v>11</c:v>
              </c:pt>
              <c:pt idx="3">
                <c:v>4</c:v>
              </c:pt>
              <c:pt idx="4">
                <c:v>69</c:v>
              </c:pt>
              <c:pt idx="5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A55C-4C1F-B44A-C7ED1EBC6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103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114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E17-467B-AA0F-33A9FABD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71</c:v>
              </c:pt>
              <c:pt idx="1">
                <c:v>1</c:v>
              </c:pt>
              <c:pt idx="2">
                <c:v>64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65B-4E99-BBDD-CB0DCEE06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0B-4BE3-A575-BDA40DA96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1033</c:v>
              </c:pt>
              <c:pt idx="2">
                <c:v>21</c:v>
              </c:pt>
              <c:pt idx="3">
                <c:v>2</c:v>
              </c:pt>
              <c:pt idx="4">
                <c:v>63</c:v>
              </c:pt>
              <c:pt idx="5">
                <c:v>312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90-40EB-BA85-0294F3F5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14-4B30-A8D5-A38D2A640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14-4B30-A8D5-A38D2A6408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129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14-4B30-A8D5-A38D2A640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4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B2F-4ECC-91DA-E57847B1B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23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235-4018-AAD6-46C86F04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E91-4834-AD2B-5C39CA597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C21-430D-AC27-4B34479BB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42-46DD-A7EE-8A3056F2F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42-46DD-A7EE-8A3056F2FF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189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6DD-A7EE-8A3056F2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7E-4CC4-9956-6FDC5213F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7E-4CC4-9956-6FDC5213FC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7E-4CC4-9956-6FDC5213FC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88</c:v>
                </c:pt>
                <c:pt idx="1">
                  <c:v>11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7E-4CC4-9956-6FDC5213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36-4803-9DD0-EC6481878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36-4803-9DD0-EC64818785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315</c:v>
                </c:pt>
                <c:pt idx="1">
                  <c:v>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36-4803-9DD0-EC6481878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BE4612F-C059-46A2-AA7A-CD8D83A9D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2078EED-7C28-455F-A752-D71F959A4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51C5AFF-3DB1-4641-9751-1BC634ABE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1B14FC1-1542-4C13-9D7D-8F55A738C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7A42C18-F94D-4DD5-A9DA-2C8919D83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CE71C4C-5F4E-47BE-A56B-B77F4E5DF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646D3E1-669C-4FAD-9A1E-547203027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449424E-D0D1-4649-8198-CB16B3B3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558A7BB-5ED8-4E4E-947C-738F8F254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065E852-8829-429F-B84D-ED9F6A90C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ADE6213-9274-4EA2-A46D-97FA42196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331470</xdr:colOff>
      <xdr:row>6</xdr:row>
      <xdr:rowOff>114300</xdr:rowOff>
    </xdr:from>
    <xdr:to>
      <xdr:col>87</xdr:col>
      <xdr:colOff>30480</xdr:colOff>
      <xdr:row>16</xdr:row>
      <xdr:rowOff>15240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1D1B722-088D-4B30-895F-5D2974D4C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D94FD2C-4795-4277-A204-D0637AB16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23F9F34-7FD4-DCDB-B11A-F7C17D446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119380</xdr:colOff>
      <xdr:row>6</xdr:row>
      <xdr:rowOff>184785</xdr:rowOff>
    </xdr:from>
    <xdr:to>
      <xdr:col>21</xdr:col>
      <xdr:colOff>381000</xdr:colOff>
      <xdr:row>18</xdr:row>
      <xdr:rowOff>30480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6559644-8E87-CB1A-5D34-34DCD93E8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39370</xdr:colOff>
      <xdr:row>7</xdr:row>
      <xdr:rowOff>0</xdr:rowOff>
    </xdr:from>
    <xdr:to>
      <xdr:col>53</xdr:col>
      <xdr:colOff>163195</xdr:colOff>
      <xdr:row>18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BFD7171-8115-82EC-E4F3-71CCE1A5E4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386715</xdr:colOff>
      <xdr:row>7</xdr:row>
      <xdr:rowOff>54610</xdr:rowOff>
    </xdr:from>
    <xdr:to>
      <xdr:col>60</xdr:col>
      <xdr:colOff>281940</xdr:colOff>
      <xdr:row>16</xdr:row>
      <xdr:rowOff>123190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218B458-11E4-971E-A1D4-6787ABABFB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AD308F4-7BB2-A4FF-5C13-509061DF7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608A3AC-CDDC-0383-46A8-3051521D81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21</xdr:row>
      <xdr:rowOff>60959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5BD6DFE-98F7-11BC-2090-586B555F2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A2A524E-9AFD-F9CD-888A-95A17FC6C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73BEACA-8E65-A355-2C3C-18FC677549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82390D2-E983-D47E-62A5-07F5A0352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BF2DEE9-924F-25A3-D3D0-909451B95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22861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59F0907-710A-AD59-ED87-002FAEFFE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45CD927-68BA-B4A9-5291-57212B4A41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6126487-B703-A050-1E3F-5F255CB530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FF5AD34-15A8-5E4E-C63A-A030E0E22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9EAB884-8E79-C9C2-2FD4-2CECFDA35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B9524CC-EC79-D8E5-5387-F209BD138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FB0F170-BE45-F1F0-5422-38D5AE57D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C730A1-94B1-4990-B827-893ABE622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D76FE37-A058-F42E-B478-14EAFCF70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F1D25FC-8E91-786C-21F8-3CAD3C368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75453EB-078D-3135-D322-9C5A508B8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F275D9B-2C00-C50B-FB3F-148DCB2E6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C9F6AC45-FA96-8826-3745-FCD93C2FA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33224CB-553B-3113-8E64-1BACE03E6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4A91FA4C-7441-C54C-584F-2D636814D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3CFB3C-C5CF-443A-A244-B71606698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CD16AAA-3155-C505-CDF5-E13F4B9BA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1BC2830-7CC2-B8DB-76C3-01DAE28AC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C7339D69-D897-7E87-B80C-F16B1064C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DE44E0D-8AEE-3BE0-A0E5-1D7249B23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1C4611A-9FE6-C09A-6739-4A7B2F7A1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C94A1D9-EE9B-A84E-1BFE-EA6B313C6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E2EC76-B415-4FAD-8AB8-B77CF923C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A3A9275-3498-49ED-93E8-54BE4DAC5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48BBCF7-6098-61ED-F05C-192C52F9A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2F1913C-5495-58F7-7430-F16708922E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2AAD4E37-EEFA-ACB1-2EDA-BDE3EE306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6F514C2-F202-E54D-AF3C-9D75893B1B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18FA42E-827A-E22C-12D7-549202DB0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3172547-2118-A352-C907-ECEEFEDA1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22C7E77-BFF8-35F8-D398-68E67F9577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904D919-5153-85B8-CFCF-DB6791567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66AEBDF-BC62-CCA1-F618-79F6DBAE5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658F0C5C-66E2-8217-55C3-7757DDEED1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8DD51737-9E27-B273-B83E-81257C89E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917553F-2A57-3291-A3BC-F5C65C070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59BADE0-7D88-71B1-9100-2D878FBD8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C7BF20D-154F-3422-439A-38013E1CD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321945</xdr:colOff>
      <xdr:row>3</xdr:row>
      <xdr:rowOff>85725</xdr:rowOff>
    </xdr:from>
    <xdr:to>
      <xdr:col>26</xdr:col>
      <xdr:colOff>306070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18EB811-7AFC-B200-13DA-936E1C147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rETcJhDeDK8aIkl5ClsU+sQ8v6M92eq+b6Sm+nXtGHAkGpjhd6BLFNAXrH4a1yu1nOiQ0sl548uk0xKbgOdFzw==" saltValue="uu/ZFkkaH5vN9Vuo9uceD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0" t="s">
        <v>1184</v>
      </c>
      <c r="B5" s="16"/>
      <c r="C5" s="14">
        <v>4</v>
      </c>
      <c r="D5" s="14">
        <v>2</v>
      </c>
      <c r="E5" s="21">
        <v>2</v>
      </c>
    </row>
    <row r="6" spans="1:5" x14ac:dyDescent="0.25">
      <c r="A6" s="20" t="s">
        <v>1185</v>
      </c>
      <c r="B6" s="16"/>
      <c r="C6" s="14">
        <v>0</v>
      </c>
      <c r="D6" s="14">
        <v>0</v>
      </c>
      <c r="E6" s="21">
        <v>0</v>
      </c>
    </row>
    <row r="7" spans="1:5" x14ac:dyDescent="0.25">
      <c r="A7" s="20" t="s">
        <v>1186</v>
      </c>
      <c r="B7" s="16"/>
      <c r="C7" s="14">
        <v>2</v>
      </c>
      <c r="D7" s="14">
        <v>1</v>
      </c>
      <c r="E7" s="21">
        <v>0</v>
      </c>
    </row>
    <row r="8" spans="1:5" x14ac:dyDescent="0.25">
      <c r="A8" s="20" t="s">
        <v>1187</v>
      </c>
      <c r="B8" s="16"/>
      <c r="C8" s="14">
        <v>2</v>
      </c>
      <c r="D8" s="14">
        <v>3</v>
      </c>
      <c r="E8" s="21">
        <v>0</v>
      </c>
    </row>
    <row r="9" spans="1:5" x14ac:dyDescent="0.25">
      <c r="A9" s="20" t="s">
        <v>615</v>
      </c>
      <c r="B9" s="16"/>
      <c r="C9" s="14">
        <v>4</v>
      </c>
      <c r="D9" s="14">
        <v>2</v>
      </c>
      <c r="E9" s="21">
        <v>0</v>
      </c>
    </row>
    <row r="10" spans="1:5" x14ac:dyDescent="0.25">
      <c r="A10" s="20" t="s">
        <v>1188</v>
      </c>
      <c r="B10" s="16"/>
      <c r="C10" s="14">
        <v>5</v>
      </c>
      <c r="D10" s="14">
        <v>2</v>
      </c>
      <c r="E10" s="21">
        <v>1</v>
      </c>
    </row>
    <row r="11" spans="1:5" x14ac:dyDescent="0.25">
      <c r="A11" s="195" t="s">
        <v>956</v>
      </c>
      <c r="B11" s="196"/>
      <c r="C11" s="28">
        <v>17</v>
      </c>
      <c r="D11" s="28">
        <v>10</v>
      </c>
      <c r="E11" s="28">
        <v>3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0" t="s">
        <v>1190</v>
      </c>
      <c r="B14" s="16"/>
      <c r="C14" s="21">
        <v>0</v>
      </c>
    </row>
    <row r="15" spans="1:5" x14ac:dyDescent="0.25">
      <c r="A15" s="20" t="s">
        <v>1191</v>
      </c>
      <c r="B15" s="16"/>
      <c r="C15" s="21">
        <v>0</v>
      </c>
    </row>
    <row r="16" spans="1:5" x14ac:dyDescent="0.25">
      <c r="A16" s="20" t="s">
        <v>1192</v>
      </c>
      <c r="B16" s="16"/>
      <c r="C16" s="21">
        <v>0</v>
      </c>
    </row>
    <row r="17" spans="1:3" x14ac:dyDescent="0.25">
      <c r="A17" s="195" t="s">
        <v>956</v>
      </c>
      <c r="B17" s="196"/>
      <c r="C17" s="28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0" t="s">
        <v>1184</v>
      </c>
      <c r="B21" s="16"/>
      <c r="C21" s="21">
        <v>10</v>
      </c>
    </row>
    <row r="22" spans="1:3" x14ac:dyDescent="0.25">
      <c r="A22" s="20" t="s">
        <v>1185</v>
      </c>
      <c r="B22" s="16"/>
      <c r="C22" s="21">
        <v>1</v>
      </c>
    </row>
    <row r="23" spans="1:3" x14ac:dyDescent="0.25">
      <c r="A23" s="20" t="s">
        <v>1186</v>
      </c>
      <c r="B23" s="16"/>
      <c r="C23" s="21">
        <v>1</v>
      </c>
    </row>
    <row r="24" spans="1:3" x14ac:dyDescent="0.25">
      <c r="A24" s="20" t="s">
        <v>1187</v>
      </c>
      <c r="B24" s="16"/>
      <c r="C24" s="21">
        <v>5</v>
      </c>
    </row>
    <row r="25" spans="1:3" x14ac:dyDescent="0.25">
      <c r="A25" s="20" t="s">
        <v>615</v>
      </c>
      <c r="B25" s="16"/>
      <c r="C25" s="21">
        <v>3</v>
      </c>
    </row>
    <row r="26" spans="1:3" x14ac:dyDescent="0.25">
      <c r="A26" s="20" t="s">
        <v>1188</v>
      </c>
      <c r="B26" s="16"/>
      <c r="C26" s="21">
        <v>12</v>
      </c>
    </row>
    <row r="27" spans="1:3" x14ac:dyDescent="0.25">
      <c r="A27" s="195" t="s">
        <v>956</v>
      </c>
      <c r="B27" s="196"/>
      <c r="C27" s="28">
        <v>32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0" t="s">
        <v>1087</v>
      </c>
      <c r="B31" s="16"/>
      <c r="C31" s="21">
        <v>2</v>
      </c>
    </row>
    <row r="32" spans="1:3" x14ac:dyDescent="0.25">
      <c r="A32" s="20" t="s">
        <v>1029</v>
      </c>
      <c r="B32" s="16"/>
      <c r="C32" s="21">
        <v>0</v>
      </c>
    </row>
    <row r="33" spans="1:3" x14ac:dyDescent="0.25">
      <c r="A33" s="20" t="s">
        <v>1194</v>
      </c>
      <c r="B33" s="16"/>
      <c r="C33" s="21">
        <v>23</v>
      </c>
    </row>
    <row r="34" spans="1:3" x14ac:dyDescent="0.25">
      <c r="A34" s="20" t="s">
        <v>1127</v>
      </c>
      <c r="B34" s="16"/>
      <c r="C34" s="21">
        <v>2</v>
      </c>
    </row>
    <row r="35" spans="1:3" x14ac:dyDescent="0.25">
      <c r="A35" s="20" t="s">
        <v>1195</v>
      </c>
      <c r="B35" s="16"/>
      <c r="C35" s="21">
        <v>4</v>
      </c>
    </row>
    <row r="36" spans="1:3" x14ac:dyDescent="0.25">
      <c r="A36" s="20" t="s">
        <v>1031</v>
      </c>
      <c r="B36" s="16"/>
      <c r="C36" s="21">
        <v>0</v>
      </c>
    </row>
    <row r="37" spans="1:3" x14ac:dyDescent="0.25">
      <c r="A37" s="20" t="s">
        <v>1032</v>
      </c>
      <c r="B37" s="16"/>
      <c r="C37" s="21">
        <v>0</v>
      </c>
    </row>
    <row r="38" spans="1:3" x14ac:dyDescent="0.25">
      <c r="A38" s="20" t="s">
        <v>1090</v>
      </c>
      <c r="B38" s="16"/>
      <c r="C38" s="21">
        <v>0</v>
      </c>
    </row>
    <row r="39" spans="1:3" x14ac:dyDescent="0.25">
      <c r="A39" s="20" t="s">
        <v>1091</v>
      </c>
      <c r="B39" s="16"/>
      <c r="C39" s="21">
        <v>0</v>
      </c>
    </row>
    <row r="40" spans="1:3" x14ac:dyDescent="0.25">
      <c r="A40" s="195" t="s">
        <v>956</v>
      </c>
      <c r="B40" s="196"/>
      <c r="C40" s="28">
        <v>31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0" t="s">
        <v>1184</v>
      </c>
      <c r="B44" s="16"/>
      <c r="C44" s="21">
        <v>1</v>
      </c>
    </row>
    <row r="45" spans="1:3" x14ac:dyDescent="0.25">
      <c r="A45" s="20" t="s">
        <v>1185</v>
      </c>
      <c r="B45" s="16"/>
      <c r="C45" s="21">
        <v>0</v>
      </c>
    </row>
    <row r="46" spans="1:3" x14ac:dyDescent="0.25">
      <c r="A46" s="20" t="s">
        <v>1186</v>
      </c>
      <c r="B46" s="16"/>
      <c r="C46" s="21">
        <v>0</v>
      </c>
    </row>
    <row r="47" spans="1:3" x14ac:dyDescent="0.25">
      <c r="A47" s="20" t="s">
        <v>1187</v>
      </c>
      <c r="B47" s="16"/>
      <c r="C47" s="21">
        <v>1</v>
      </c>
    </row>
    <row r="48" spans="1:3" x14ac:dyDescent="0.25">
      <c r="A48" s="20" t="s">
        <v>615</v>
      </c>
      <c r="B48" s="16"/>
      <c r="C48" s="21">
        <v>0</v>
      </c>
    </row>
    <row r="49" spans="1:3" x14ac:dyDescent="0.25">
      <c r="A49" s="20" t="s">
        <v>1188</v>
      </c>
      <c r="B49" s="16"/>
      <c r="C49" s="21">
        <v>1</v>
      </c>
    </row>
    <row r="50" spans="1:3" x14ac:dyDescent="0.25">
      <c r="A50" s="195" t="s">
        <v>956</v>
      </c>
      <c r="B50" s="196"/>
      <c r="C50" s="28">
        <v>3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2" t="s">
        <v>1184</v>
      </c>
      <c r="B53" s="13" t="s">
        <v>81</v>
      </c>
      <c r="C53" s="21">
        <v>1</v>
      </c>
    </row>
    <row r="54" spans="1:3" x14ac:dyDescent="0.25">
      <c r="A54" s="174"/>
      <c r="B54" s="13" t="s">
        <v>82</v>
      </c>
      <c r="C54" s="21">
        <v>2</v>
      </c>
    </row>
    <row r="55" spans="1:3" x14ac:dyDescent="0.25">
      <c r="A55" s="172" t="s">
        <v>1185</v>
      </c>
      <c r="B55" s="13" t="s">
        <v>81</v>
      </c>
      <c r="C55" s="21">
        <v>0</v>
      </c>
    </row>
    <row r="56" spans="1:3" x14ac:dyDescent="0.25">
      <c r="A56" s="174"/>
      <c r="B56" s="13" t="s">
        <v>82</v>
      </c>
      <c r="C56" s="21">
        <v>0</v>
      </c>
    </row>
    <row r="57" spans="1:3" x14ac:dyDescent="0.25">
      <c r="A57" s="172" t="s">
        <v>1186</v>
      </c>
      <c r="B57" s="13" t="s">
        <v>81</v>
      </c>
      <c r="C57" s="21">
        <v>0</v>
      </c>
    </row>
    <row r="58" spans="1:3" x14ac:dyDescent="0.25">
      <c r="A58" s="174"/>
      <c r="B58" s="13" t="s">
        <v>82</v>
      </c>
      <c r="C58" s="21">
        <v>0</v>
      </c>
    </row>
    <row r="59" spans="1:3" x14ac:dyDescent="0.25">
      <c r="A59" s="172" t="s">
        <v>1187</v>
      </c>
      <c r="B59" s="13" t="s">
        <v>81</v>
      </c>
      <c r="C59" s="21">
        <v>0</v>
      </c>
    </row>
    <row r="60" spans="1:3" x14ac:dyDescent="0.25">
      <c r="A60" s="174"/>
      <c r="B60" s="13" t="s">
        <v>82</v>
      </c>
      <c r="C60" s="21">
        <v>0</v>
      </c>
    </row>
    <row r="61" spans="1:3" x14ac:dyDescent="0.25">
      <c r="A61" s="172" t="s">
        <v>615</v>
      </c>
      <c r="B61" s="13" t="s">
        <v>81</v>
      </c>
      <c r="C61" s="21">
        <v>0</v>
      </c>
    </row>
    <row r="62" spans="1:3" x14ac:dyDescent="0.25">
      <c r="A62" s="174"/>
      <c r="B62" s="13" t="s">
        <v>82</v>
      </c>
      <c r="C62" s="21">
        <v>0</v>
      </c>
    </row>
    <row r="63" spans="1:3" x14ac:dyDescent="0.25">
      <c r="A63" s="172" t="s">
        <v>1188</v>
      </c>
      <c r="B63" s="13" t="s">
        <v>81</v>
      </c>
      <c r="C63" s="21">
        <v>1</v>
      </c>
    </row>
    <row r="64" spans="1:3" x14ac:dyDescent="0.25">
      <c r="A64" s="174"/>
      <c r="B64" s="13" t="s">
        <v>82</v>
      </c>
      <c r="C64" s="21">
        <v>1</v>
      </c>
    </row>
    <row r="65" spans="1:3" x14ac:dyDescent="0.25">
      <c r="A65" s="195" t="s">
        <v>956</v>
      </c>
      <c r="B65" s="196"/>
      <c r="C65" s="28">
        <v>5</v>
      </c>
    </row>
    <row r="66" spans="1:3" x14ac:dyDescent="0.25">
      <c r="A66" s="6"/>
    </row>
  </sheetData>
  <sheetProtection algorithmName="SHA-512" hashValue="nlhkggkUO+4zlHGd5R7sv/uxNMri/+MV/oqFqV4Mnuh+JTBHaTTke7QdGQCodZoyF38/FlgU70K9O92hV5l4NQ==" saltValue="HzGPheQQkRrBKBQkJnY+h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1" t="s">
        <v>1199</v>
      </c>
    </row>
    <row r="4" spans="1:6" ht="22.5" x14ac:dyDescent="0.25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2.5" x14ac:dyDescent="0.25">
      <c r="A5" s="187" t="s">
        <v>1202</v>
      </c>
      <c r="B5" s="35" t="s">
        <v>1203</v>
      </c>
      <c r="C5" s="41">
        <v>0</v>
      </c>
      <c r="D5" s="41">
        <v>0</v>
      </c>
      <c r="E5" s="41">
        <v>0</v>
      </c>
      <c r="F5" s="36">
        <v>0</v>
      </c>
    </row>
    <row r="6" spans="1:6" x14ac:dyDescent="0.25">
      <c r="A6" s="189"/>
      <c r="B6" s="35" t="s">
        <v>1204</v>
      </c>
      <c r="C6" s="41">
        <v>0</v>
      </c>
      <c r="D6" s="41">
        <v>0</v>
      </c>
      <c r="E6" s="41">
        <v>0</v>
      </c>
      <c r="F6" s="36">
        <v>0</v>
      </c>
    </row>
    <row r="7" spans="1:6" x14ac:dyDescent="0.25">
      <c r="A7" s="34" t="s">
        <v>1205</v>
      </c>
      <c r="B7" s="35" t="s">
        <v>1206</v>
      </c>
      <c r="C7" s="41">
        <v>0</v>
      </c>
      <c r="D7" s="41">
        <v>0</v>
      </c>
      <c r="E7" s="41">
        <v>0</v>
      </c>
      <c r="F7" s="36">
        <v>0</v>
      </c>
    </row>
    <row r="8" spans="1:6" ht="22.5" x14ac:dyDescent="0.25">
      <c r="A8" s="187" t="s">
        <v>1207</v>
      </c>
      <c r="B8" s="35" t="s">
        <v>1208</v>
      </c>
      <c r="C8" s="41">
        <v>9</v>
      </c>
      <c r="D8" s="41">
        <v>0</v>
      </c>
      <c r="E8" s="41">
        <v>0</v>
      </c>
      <c r="F8" s="36">
        <v>0</v>
      </c>
    </row>
    <row r="9" spans="1:6" x14ac:dyDescent="0.25">
      <c r="A9" s="188"/>
      <c r="B9" s="35" t="s">
        <v>1209</v>
      </c>
      <c r="C9" s="41">
        <v>0</v>
      </c>
      <c r="D9" s="41">
        <v>0</v>
      </c>
      <c r="E9" s="41">
        <v>0</v>
      </c>
      <c r="F9" s="36">
        <v>0</v>
      </c>
    </row>
    <row r="10" spans="1:6" ht="22.5" x14ac:dyDescent="0.25">
      <c r="A10" s="189"/>
      <c r="B10" s="35" t="s">
        <v>1210</v>
      </c>
      <c r="C10" s="41">
        <v>1</v>
      </c>
      <c r="D10" s="41">
        <v>2</v>
      </c>
      <c r="E10" s="41">
        <v>1</v>
      </c>
      <c r="F10" s="36">
        <v>1</v>
      </c>
    </row>
    <row r="11" spans="1:6" ht="22.5" x14ac:dyDescent="0.25">
      <c r="A11" s="187" t="s">
        <v>1211</v>
      </c>
      <c r="B11" s="35" t="s">
        <v>1212</v>
      </c>
      <c r="C11" s="41">
        <v>2</v>
      </c>
      <c r="D11" s="41">
        <v>1</v>
      </c>
      <c r="E11" s="41">
        <v>0</v>
      </c>
      <c r="F11" s="36">
        <v>0</v>
      </c>
    </row>
    <row r="12" spans="1:6" x14ac:dyDescent="0.25">
      <c r="A12" s="188"/>
      <c r="B12" s="35" t="s">
        <v>1213</v>
      </c>
      <c r="C12" s="41">
        <v>0</v>
      </c>
      <c r="D12" s="41">
        <v>0</v>
      </c>
      <c r="E12" s="41">
        <v>0</v>
      </c>
      <c r="F12" s="36">
        <v>0</v>
      </c>
    </row>
    <row r="13" spans="1:6" ht="22.5" x14ac:dyDescent="0.25">
      <c r="A13" s="189"/>
      <c r="B13" s="35" t="s">
        <v>1214</v>
      </c>
      <c r="C13" s="41">
        <v>5</v>
      </c>
      <c r="D13" s="41">
        <v>0</v>
      </c>
      <c r="E13" s="41">
        <v>1</v>
      </c>
      <c r="F13" s="36">
        <v>0</v>
      </c>
    </row>
    <row r="14" spans="1:6" ht="22.5" x14ac:dyDescent="0.25">
      <c r="A14" s="34" t="s">
        <v>1215</v>
      </c>
      <c r="B14" s="35" t="s">
        <v>1216</v>
      </c>
      <c r="C14" s="41">
        <v>0</v>
      </c>
      <c r="D14" s="41">
        <v>0</v>
      </c>
      <c r="E14" s="41">
        <v>0</v>
      </c>
      <c r="F14" s="36">
        <v>0</v>
      </c>
    </row>
    <row r="15" spans="1:6" x14ac:dyDescent="0.25">
      <c r="A15" s="187" t="s">
        <v>1217</v>
      </c>
      <c r="B15" s="35" t="s">
        <v>1218</v>
      </c>
      <c r="C15" s="41">
        <v>45</v>
      </c>
      <c r="D15" s="41">
        <v>5</v>
      </c>
      <c r="E15" s="41">
        <v>0</v>
      </c>
      <c r="F15" s="36">
        <v>0</v>
      </c>
    </row>
    <row r="16" spans="1:6" x14ac:dyDescent="0.25">
      <c r="A16" s="188"/>
      <c r="B16" s="35" t="s">
        <v>1219</v>
      </c>
      <c r="C16" s="41">
        <v>0</v>
      </c>
      <c r="D16" s="41">
        <v>0</v>
      </c>
      <c r="E16" s="41">
        <v>0</v>
      </c>
      <c r="F16" s="36">
        <v>0</v>
      </c>
    </row>
    <row r="17" spans="1:6" x14ac:dyDescent="0.25">
      <c r="A17" s="188"/>
      <c r="B17" s="35" t="s">
        <v>1220</v>
      </c>
      <c r="C17" s="41">
        <v>0</v>
      </c>
      <c r="D17" s="41">
        <v>0</v>
      </c>
      <c r="E17" s="41">
        <v>0</v>
      </c>
      <c r="F17" s="36">
        <v>0</v>
      </c>
    </row>
    <row r="18" spans="1:6" x14ac:dyDescent="0.25">
      <c r="A18" s="188"/>
      <c r="B18" s="35" t="s">
        <v>1221</v>
      </c>
      <c r="C18" s="41">
        <v>1</v>
      </c>
      <c r="D18" s="41">
        <v>0</v>
      </c>
      <c r="E18" s="41">
        <v>0</v>
      </c>
      <c r="F18" s="36">
        <v>0</v>
      </c>
    </row>
    <row r="19" spans="1:6" ht="22.5" x14ac:dyDescent="0.25">
      <c r="A19" s="189"/>
      <c r="B19" s="35" t="s">
        <v>1222</v>
      </c>
      <c r="C19" s="41">
        <v>0</v>
      </c>
      <c r="D19" s="41">
        <v>0</v>
      </c>
      <c r="E19" s="41">
        <v>0</v>
      </c>
      <c r="F19" s="36">
        <v>0</v>
      </c>
    </row>
    <row r="20" spans="1:6" x14ac:dyDescent="0.25">
      <c r="A20" s="34" t="s">
        <v>1223</v>
      </c>
      <c r="B20" s="35" t="s">
        <v>1224</v>
      </c>
      <c r="C20" s="41">
        <v>1</v>
      </c>
      <c r="D20" s="41">
        <v>0</v>
      </c>
      <c r="E20" s="41">
        <v>0</v>
      </c>
      <c r="F20" s="36">
        <v>0</v>
      </c>
    </row>
    <row r="21" spans="1:6" x14ac:dyDescent="0.25">
      <c r="A21" s="34" t="s">
        <v>1225</v>
      </c>
      <c r="B21" s="35" t="s">
        <v>1226</v>
      </c>
      <c r="C21" s="41">
        <v>0</v>
      </c>
      <c r="D21" s="41">
        <v>0</v>
      </c>
      <c r="E21" s="41">
        <v>0</v>
      </c>
      <c r="F21" s="36">
        <v>0</v>
      </c>
    </row>
    <row r="22" spans="1:6" x14ac:dyDescent="0.25">
      <c r="A22" s="185" t="s">
        <v>956</v>
      </c>
      <c r="B22" s="186"/>
      <c r="C22" s="43">
        <v>64</v>
      </c>
      <c r="D22" s="43">
        <v>8</v>
      </c>
      <c r="E22" s="43">
        <v>2</v>
      </c>
      <c r="F22" s="43">
        <v>1</v>
      </c>
    </row>
    <row r="23" spans="1:6" x14ac:dyDescent="0.25">
      <c r="A23" s="31" t="s">
        <v>1059</v>
      </c>
    </row>
    <row r="24" spans="1:6" x14ac:dyDescent="0.25">
      <c r="A24" s="32" t="s">
        <v>14</v>
      </c>
      <c r="B24" s="32" t="s">
        <v>15</v>
      </c>
      <c r="C24" s="33" t="s">
        <v>3</v>
      </c>
    </row>
    <row r="25" spans="1:6" x14ac:dyDescent="0.25">
      <c r="A25" s="39" t="s">
        <v>104</v>
      </c>
      <c r="B25" s="16"/>
      <c r="C25" s="36">
        <v>1</v>
      </c>
    </row>
    <row r="26" spans="1:6" x14ac:dyDescent="0.25">
      <c r="A26" s="39" t="s">
        <v>114</v>
      </c>
      <c r="B26" s="16"/>
      <c r="C26" s="36">
        <v>1</v>
      </c>
    </row>
    <row r="27" spans="1:6" x14ac:dyDescent="0.25">
      <c r="A27" s="39" t="s">
        <v>1060</v>
      </c>
      <c r="B27" s="16"/>
      <c r="C27" s="36">
        <v>0</v>
      </c>
    </row>
    <row r="28" spans="1:6" x14ac:dyDescent="0.25">
      <c r="A28" s="185" t="s">
        <v>956</v>
      </c>
      <c r="B28" s="186"/>
      <c r="C28" s="43">
        <v>2</v>
      </c>
    </row>
    <row r="29" spans="1:6" x14ac:dyDescent="0.25">
      <c r="A29" s="3"/>
    </row>
    <row r="30" spans="1:6" x14ac:dyDescent="0.25">
      <c r="A30" s="31" t="s">
        <v>1227</v>
      </c>
    </row>
    <row r="31" spans="1:6" x14ac:dyDescent="0.25">
      <c r="A31" s="32" t="s">
        <v>14</v>
      </c>
      <c r="B31" s="32" t="s">
        <v>15</v>
      </c>
      <c r="C31" s="33" t="s">
        <v>3</v>
      </c>
    </row>
    <row r="32" spans="1:6" x14ac:dyDescent="0.25">
      <c r="A32" s="39" t="s">
        <v>1228</v>
      </c>
      <c r="B32" s="16"/>
      <c r="C32" s="36">
        <v>0</v>
      </c>
    </row>
    <row r="33" spans="1:3" x14ac:dyDescent="0.25">
      <c r="A33" s="39" t="s">
        <v>1229</v>
      </c>
      <c r="B33" s="16"/>
      <c r="C33" s="36">
        <v>2</v>
      </c>
    </row>
    <row r="34" spans="1:3" x14ac:dyDescent="0.25">
      <c r="A34" s="39" t="s">
        <v>82</v>
      </c>
      <c r="B34" s="16"/>
      <c r="C34" s="36">
        <v>1</v>
      </c>
    </row>
    <row r="35" spans="1:3" x14ac:dyDescent="0.25">
      <c r="A35" s="185" t="s">
        <v>956</v>
      </c>
      <c r="B35" s="186"/>
      <c r="C35" s="43">
        <v>3</v>
      </c>
    </row>
    <row r="36" spans="1:3" x14ac:dyDescent="0.25">
      <c r="A36" s="3"/>
    </row>
    <row r="37" spans="1:3" x14ac:dyDescent="0.25">
      <c r="A37" s="31" t="s">
        <v>1230</v>
      </c>
    </row>
    <row r="38" spans="1:3" x14ac:dyDescent="0.25">
      <c r="A38" s="32" t="s">
        <v>14</v>
      </c>
      <c r="B38" s="32" t="s">
        <v>15</v>
      </c>
      <c r="C38" s="33" t="s">
        <v>3</v>
      </c>
    </row>
    <row r="39" spans="1:3" x14ac:dyDescent="0.25">
      <c r="A39" s="39" t="s">
        <v>1231</v>
      </c>
      <c r="B39" s="16"/>
      <c r="C39" s="36">
        <v>4</v>
      </c>
    </row>
    <row r="40" spans="1:3" x14ac:dyDescent="0.25">
      <c r="A40" s="39" t="s">
        <v>1232</v>
      </c>
      <c r="B40" s="16"/>
      <c r="C40" s="36">
        <v>2</v>
      </c>
    </row>
    <row r="41" spans="1:3" x14ac:dyDescent="0.25">
      <c r="A41" s="185" t="s">
        <v>956</v>
      </c>
      <c r="B41" s="186"/>
      <c r="C41" s="43">
        <v>6</v>
      </c>
    </row>
    <row r="42" spans="1:3" x14ac:dyDescent="0.25">
      <c r="A42" s="6"/>
    </row>
  </sheetData>
  <sheetProtection algorithmName="SHA-512" hashValue="Aj8Mybm6eLd4w5KJPm6gRxaU+WGJGqE60QJrh9oHAwbAhTF2mGpU8w+8uM0x/7+tj9SxTPMICbfUoLhLYVK9Hg==" saltValue="2x9Sox/2L++6Uv9PONKi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5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5" t="s">
        <v>1235</v>
      </c>
      <c r="B5" s="13" t="s">
        <v>1236</v>
      </c>
      <c r="C5" s="14">
        <v>1189</v>
      </c>
      <c r="D5" s="14">
        <v>1155</v>
      </c>
      <c r="E5" s="15">
        <v>2.9437229437229401E-2</v>
      </c>
    </row>
    <row r="6" spans="1:5" x14ac:dyDescent="0.25">
      <c r="A6" s="177"/>
      <c r="B6" s="13" t="s">
        <v>1237</v>
      </c>
      <c r="C6" s="14">
        <v>37</v>
      </c>
      <c r="D6" s="14">
        <v>35</v>
      </c>
      <c r="E6" s="15">
        <v>5.7142857142857099E-2</v>
      </c>
    </row>
    <row r="7" spans="1:5" x14ac:dyDescent="0.25">
      <c r="A7" s="176"/>
      <c r="B7" s="13" t="s">
        <v>1238</v>
      </c>
      <c r="C7" s="14">
        <v>121</v>
      </c>
      <c r="D7" s="14">
        <v>111</v>
      </c>
      <c r="E7" s="15">
        <v>9.00900900900901E-2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5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25">
      <c r="A11" s="175" t="s">
        <v>1240</v>
      </c>
      <c r="B11" s="13" t="s">
        <v>1241</v>
      </c>
      <c r="C11" s="14">
        <v>15</v>
      </c>
      <c r="D11" s="14">
        <v>8</v>
      </c>
      <c r="E11" s="15">
        <v>0.875</v>
      </c>
    </row>
    <row r="12" spans="1:5" x14ac:dyDescent="0.25">
      <c r="A12" s="177"/>
      <c r="B12" s="13" t="s">
        <v>1242</v>
      </c>
      <c r="C12" s="14">
        <v>210</v>
      </c>
      <c r="D12" s="14">
        <v>299</v>
      </c>
      <c r="E12" s="15">
        <v>-0.29765886287625398</v>
      </c>
    </row>
    <row r="13" spans="1:5" x14ac:dyDescent="0.25">
      <c r="A13" s="177"/>
      <c r="B13" s="13" t="s">
        <v>1243</v>
      </c>
      <c r="C13" s="14">
        <v>75</v>
      </c>
      <c r="D13" s="14">
        <v>92</v>
      </c>
      <c r="E13" s="15">
        <v>-0.184782608695652</v>
      </c>
    </row>
    <row r="14" spans="1:5" x14ac:dyDescent="0.25">
      <c r="A14" s="177"/>
      <c r="B14" s="13" t="s">
        <v>1244</v>
      </c>
      <c r="C14" s="14">
        <v>173</v>
      </c>
      <c r="D14" s="14">
        <v>142</v>
      </c>
      <c r="E14" s="15">
        <v>0.21830985915493001</v>
      </c>
    </row>
    <row r="15" spans="1:5" x14ac:dyDescent="0.25">
      <c r="A15" s="177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7"/>
      <c r="B16" s="13" t="s">
        <v>1246</v>
      </c>
      <c r="C16" s="14">
        <v>1</v>
      </c>
      <c r="D16" s="14">
        <v>0</v>
      </c>
      <c r="E16" s="15">
        <v>1</v>
      </c>
    </row>
    <row r="17" spans="1:5" x14ac:dyDescent="0.25">
      <c r="A17" s="177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7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6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5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25">
      <c r="A23" s="175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7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7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6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5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25">
      <c r="A30" s="175" t="s">
        <v>1256</v>
      </c>
      <c r="B30" s="13" t="s">
        <v>1257</v>
      </c>
      <c r="C30" s="14">
        <v>12</v>
      </c>
      <c r="D30" s="14">
        <v>6</v>
      </c>
      <c r="E30" s="15">
        <v>1</v>
      </c>
    </row>
    <row r="31" spans="1:5" x14ac:dyDescent="0.25">
      <c r="A31" s="177"/>
      <c r="B31" s="13" t="s">
        <v>1258</v>
      </c>
      <c r="C31" s="14">
        <v>5</v>
      </c>
      <c r="D31" s="14">
        <v>1</v>
      </c>
      <c r="E31" s="15">
        <v>4</v>
      </c>
    </row>
    <row r="32" spans="1:5" x14ac:dyDescent="0.25">
      <c r="A32" s="176"/>
      <c r="B32" s="13" t="s">
        <v>1259</v>
      </c>
      <c r="C32" s="14">
        <v>5</v>
      </c>
      <c r="D32" s="14">
        <v>1</v>
      </c>
      <c r="E32" s="15">
        <v>4</v>
      </c>
    </row>
    <row r="33" spans="1:1" x14ac:dyDescent="0.25">
      <c r="A33" s="6"/>
    </row>
  </sheetData>
  <sheetProtection algorithmName="SHA-512" hashValue="yzsk1LW0pktMcltHGSIyi5I6PGcoEE4ui82ODfIceoj+yZorsVqKp0W26zZjwbIdiijHPQr7Vb2efgu9oytS9A==" saltValue="/wzOM8Zgu2Pf1LlcxDRaC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7" t="s">
        <v>1262</v>
      </c>
    </row>
    <row r="4" spans="1:5" x14ac:dyDescent="0.25">
      <c r="A4" s="45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5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7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7"/>
      <c r="B7" s="13" t="s">
        <v>1266</v>
      </c>
      <c r="C7" s="14">
        <v>2</v>
      </c>
      <c r="D7" s="14">
        <v>0</v>
      </c>
      <c r="E7" s="15">
        <v>2</v>
      </c>
    </row>
    <row r="8" spans="1:5" x14ac:dyDescent="0.25">
      <c r="A8" s="177"/>
      <c r="B8" s="13" t="s">
        <v>1267</v>
      </c>
      <c r="C8" s="14">
        <v>27</v>
      </c>
      <c r="D8" s="14">
        <v>0</v>
      </c>
      <c r="E8" s="15">
        <v>27</v>
      </c>
    </row>
    <row r="9" spans="1:5" x14ac:dyDescent="0.25">
      <c r="A9" s="177"/>
      <c r="B9" s="13" t="s">
        <v>1268</v>
      </c>
      <c r="C9" s="14">
        <v>0</v>
      </c>
      <c r="D9" s="14">
        <v>0</v>
      </c>
      <c r="E9" s="15">
        <v>0</v>
      </c>
    </row>
    <row r="10" spans="1:5" x14ac:dyDescent="0.25">
      <c r="A10" s="177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25">
      <c r="A11" s="177"/>
      <c r="B11" s="13" t="s">
        <v>1270</v>
      </c>
      <c r="C11" s="14">
        <v>3</v>
      </c>
      <c r="D11" s="14">
        <v>0</v>
      </c>
      <c r="E11" s="15">
        <v>3</v>
      </c>
    </row>
    <row r="12" spans="1:5" x14ac:dyDescent="0.25">
      <c r="A12" s="177"/>
      <c r="B12" s="13" t="s">
        <v>1271</v>
      </c>
      <c r="C12" s="14">
        <v>2</v>
      </c>
      <c r="D12" s="14">
        <v>0</v>
      </c>
      <c r="E12" s="15">
        <v>2</v>
      </c>
    </row>
    <row r="13" spans="1:5" x14ac:dyDescent="0.25">
      <c r="A13" s="177"/>
      <c r="B13" s="13" t="s">
        <v>1272</v>
      </c>
      <c r="C13" s="14">
        <v>2</v>
      </c>
      <c r="D13" s="14">
        <v>0</v>
      </c>
      <c r="E13" s="15">
        <v>2</v>
      </c>
    </row>
    <row r="14" spans="1:5" x14ac:dyDescent="0.25">
      <c r="A14" s="177"/>
      <c r="B14" s="13" t="s">
        <v>1273</v>
      </c>
      <c r="C14" s="14">
        <v>33</v>
      </c>
      <c r="D14" s="14">
        <v>0</v>
      </c>
      <c r="E14" s="15">
        <v>33</v>
      </c>
    </row>
    <row r="15" spans="1:5" x14ac:dyDescent="0.25">
      <c r="A15" s="177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111</v>
      </c>
      <c r="C16" s="14">
        <v>8</v>
      </c>
      <c r="D16" s="14">
        <v>0</v>
      </c>
      <c r="E16" s="15">
        <v>8</v>
      </c>
    </row>
    <row r="17" spans="1:1" x14ac:dyDescent="0.25">
      <c r="A17" s="6"/>
    </row>
  </sheetData>
  <sheetProtection algorithmName="SHA-512" hashValue="HjdtUlmh+b5UL/VnSM8TFtV/2XONWx+xNhEXHU/0ZlNAKlzt997gWEzV2Axm1v1QH0C9L2I59Hld9rgfXj12ig==" saltValue="bIgXq3M+JLqRiJdC249x1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1" t="s">
        <v>1276</v>
      </c>
    </row>
    <row r="4" spans="1:5" x14ac:dyDescent="0.25">
      <c r="A4" s="32" t="s">
        <v>14</v>
      </c>
      <c r="B4" s="32" t="s">
        <v>15</v>
      </c>
      <c r="C4" s="48" t="s">
        <v>3</v>
      </c>
      <c r="D4" s="48" t="s">
        <v>16</v>
      </c>
      <c r="E4" s="33" t="s">
        <v>17</v>
      </c>
    </row>
    <row r="5" spans="1:5" x14ac:dyDescent="0.25">
      <c r="A5" s="34" t="s">
        <v>1277</v>
      </c>
      <c r="B5" s="40" t="s">
        <v>1278</v>
      </c>
      <c r="C5" s="41">
        <v>0</v>
      </c>
      <c r="D5" s="41">
        <v>36</v>
      </c>
      <c r="E5" s="49">
        <v>-1</v>
      </c>
    </row>
    <row r="6" spans="1:5" x14ac:dyDescent="0.25">
      <c r="A6" s="34" t="s">
        <v>1279</v>
      </c>
      <c r="B6" s="40" t="s">
        <v>1280</v>
      </c>
      <c r="C6" s="41">
        <v>0</v>
      </c>
      <c r="D6" s="41">
        <v>196</v>
      </c>
      <c r="E6" s="49">
        <v>-1</v>
      </c>
    </row>
    <row r="7" spans="1:5" ht="22.5" x14ac:dyDescent="0.25">
      <c r="A7" s="34" t="s">
        <v>1281</v>
      </c>
      <c r="B7" s="40" t="s">
        <v>1282</v>
      </c>
      <c r="C7" s="41">
        <v>0</v>
      </c>
      <c r="D7" s="41">
        <v>26</v>
      </c>
      <c r="E7" s="49">
        <v>-1</v>
      </c>
    </row>
    <row r="8" spans="1:5" ht="22.5" x14ac:dyDescent="0.25">
      <c r="A8" s="34" t="s">
        <v>1283</v>
      </c>
      <c r="B8" s="40" t="s">
        <v>1284</v>
      </c>
      <c r="C8" s="41">
        <v>0</v>
      </c>
      <c r="D8" s="41">
        <v>16</v>
      </c>
      <c r="E8" s="49">
        <v>-1</v>
      </c>
    </row>
    <row r="9" spans="1:5" ht="22.5" x14ac:dyDescent="0.25">
      <c r="A9" s="34" t="s">
        <v>1285</v>
      </c>
      <c r="B9" s="40" t="s">
        <v>1286</v>
      </c>
      <c r="C9" s="41">
        <v>0</v>
      </c>
      <c r="D9" s="41">
        <v>1</v>
      </c>
      <c r="E9" s="49">
        <v>-1</v>
      </c>
    </row>
    <row r="10" spans="1:5" ht="22.5" x14ac:dyDescent="0.25">
      <c r="A10" s="34" t="s">
        <v>1287</v>
      </c>
      <c r="B10" s="40" t="s">
        <v>1288</v>
      </c>
      <c r="C10" s="41">
        <v>0</v>
      </c>
      <c r="D10" s="41">
        <v>0</v>
      </c>
      <c r="E10" s="49">
        <v>0</v>
      </c>
    </row>
    <row r="11" spans="1:5" ht="22.5" x14ac:dyDescent="0.25">
      <c r="A11" s="34" t="s">
        <v>1289</v>
      </c>
      <c r="B11" s="16"/>
      <c r="C11" s="41">
        <v>14</v>
      </c>
      <c r="D11" s="41">
        <v>90</v>
      </c>
      <c r="E11" s="49">
        <v>-0.844444444444444</v>
      </c>
    </row>
    <row r="12" spans="1:5" x14ac:dyDescent="0.25">
      <c r="A12" s="34" t="s">
        <v>1290</v>
      </c>
      <c r="B12" s="16"/>
      <c r="C12" s="41">
        <v>243</v>
      </c>
      <c r="D12" s="41">
        <v>131</v>
      </c>
      <c r="E12" s="49">
        <v>0.85496183206106902</v>
      </c>
    </row>
    <row r="13" spans="1:5" x14ac:dyDescent="0.25">
      <c r="A13" s="187" t="s">
        <v>1291</v>
      </c>
      <c r="B13" s="40" t="s">
        <v>1292</v>
      </c>
      <c r="C13" s="41">
        <v>4</v>
      </c>
      <c r="D13" s="41">
        <v>16</v>
      </c>
      <c r="E13" s="49">
        <v>-0.75</v>
      </c>
    </row>
    <row r="14" spans="1:5" x14ac:dyDescent="0.25">
      <c r="A14" s="189"/>
      <c r="B14" s="40" t="s">
        <v>1293</v>
      </c>
      <c r="C14" s="42"/>
      <c r="D14" s="41">
        <v>0</v>
      </c>
      <c r="E14" s="49">
        <v>0</v>
      </c>
    </row>
    <row r="15" spans="1:5" x14ac:dyDescent="0.25">
      <c r="A15" s="31" t="s">
        <v>1294</v>
      </c>
    </row>
    <row r="16" spans="1:5" x14ac:dyDescent="0.25">
      <c r="A16" s="32" t="s">
        <v>14</v>
      </c>
      <c r="B16" s="32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0" t="s">
        <v>1295</v>
      </c>
      <c r="B17" s="40" t="s">
        <v>1296</v>
      </c>
      <c r="C17" s="41">
        <v>0</v>
      </c>
      <c r="D17" s="41">
        <v>0</v>
      </c>
      <c r="E17" s="36">
        <v>0</v>
      </c>
    </row>
    <row r="18" spans="1:5" x14ac:dyDescent="0.25">
      <c r="A18" s="191"/>
      <c r="B18" s="40" t="s">
        <v>1297</v>
      </c>
      <c r="C18" s="41">
        <v>0</v>
      </c>
      <c r="D18" s="41">
        <v>0</v>
      </c>
      <c r="E18" s="36">
        <v>0</v>
      </c>
    </row>
    <row r="19" spans="1:5" x14ac:dyDescent="0.25">
      <c r="A19" s="191"/>
      <c r="B19" s="40" t="s">
        <v>1298</v>
      </c>
      <c r="C19" s="41">
        <v>0</v>
      </c>
      <c r="D19" s="41">
        <v>0</v>
      </c>
      <c r="E19" s="36">
        <v>0</v>
      </c>
    </row>
    <row r="20" spans="1:5" x14ac:dyDescent="0.25">
      <c r="A20" s="191"/>
      <c r="B20" s="40" t="s">
        <v>1299</v>
      </c>
      <c r="C20" s="41">
        <v>0</v>
      </c>
      <c r="D20" s="41">
        <v>0</v>
      </c>
      <c r="E20" s="36">
        <v>0</v>
      </c>
    </row>
    <row r="21" spans="1:5" x14ac:dyDescent="0.25">
      <c r="A21" s="191"/>
      <c r="B21" s="40" t="s">
        <v>1300</v>
      </c>
      <c r="C21" s="41">
        <v>0</v>
      </c>
      <c r="D21" s="41">
        <v>0</v>
      </c>
      <c r="E21" s="36">
        <v>0</v>
      </c>
    </row>
    <row r="22" spans="1:5" x14ac:dyDescent="0.25">
      <c r="A22" s="191"/>
      <c r="B22" s="40" t="s">
        <v>980</v>
      </c>
      <c r="C22" s="41">
        <v>888</v>
      </c>
      <c r="D22" s="41">
        <v>1115</v>
      </c>
      <c r="E22" s="36">
        <v>40</v>
      </c>
    </row>
    <row r="23" spans="1:5" x14ac:dyDescent="0.25">
      <c r="A23" s="191"/>
      <c r="B23" s="40" t="s">
        <v>1301</v>
      </c>
      <c r="C23" s="41">
        <v>0</v>
      </c>
      <c r="D23" s="41">
        <v>0</v>
      </c>
      <c r="E23" s="36">
        <v>0</v>
      </c>
    </row>
    <row r="24" spans="1:5" x14ac:dyDescent="0.25">
      <c r="A24" s="191"/>
      <c r="B24" s="40" t="s">
        <v>1302</v>
      </c>
      <c r="C24" s="41">
        <v>0</v>
      </c>
      <c r="D24" s="41">
        <v>0</v>
      </c>
      <c r="E24" s="36">
        <v>0</v>
      </c>
    </row>
    <row r="25" spans="1:5" x14ac:dyDescent="0.25">
      <c r="A25" s="191"/>
      <c r="B25" s="40" t="s">
        <v>1303</v>
      </c>
      <c r="C25" s="41">
        <v>0</v>
      </c>
      <c r="D25" s="41">
        <v>0</v>
      </c>
      <c r="E25" s="36">
        <v>0</v>
      </c>
    </row>
    <row r="26" spans="1:5" x14ac:dyDescent="0.25">
      <c r="A26" s="191"/>
      <c r="B26" s="40" t="s">
        <v>1304</v>
      </c>
      <c r="C26" s="41">
        <v>0</v>
      </c>
      <c r="D26" s="41">
        <v>0</v>
      </c>
      <c r="E26" s="36">
        <v>0</v>
      </c>
    </row>
    <row r="27" spans="1:5" x14ac:dyDescent="0.25">
      <c r="A27" s="191"/>
      <c r="B27" s="40" t="s">
        <v>1305</v>
      </c>
      <c r="C27" s="42"/>
      <c r="D27" s="42"/>
      <c r="E27" s="30"/>
    </row>
    <row r="28" spans="1:5" x14ac:dyDescent="0.25">
      <c r="A28" s="191"/>
      <c r="B28" s="40" t="s">
        <v>1306</v>
      </c>
      <c r="C28" s="41">
        <v>118</v>
      </c>
      <c r="D28" s="41">
        <v>118</v>
      </c>
      <c r="E28" s="36">
        <v>118</v>
      </c>
    </row>
    <row r="29" spans="1:5" x14ac:dyDescent="0.25">
      <c r="A29" s="191"/>
      <c r="B29" s="40" t="s">
        <v>1307</v>
      </c>
      <c r="C29" s="42"/>
      <c r="D29" s="42"/>
      <c r="E29" s="30"/>
    </row>
    <row r="30" spans="1:5" x14ac:dyDescent="0.25">
      <c r="A30" s="192"/>
      <c r="B30" s="40" t="s">
        <v>1308</v>
      </c>
      <c r="C30" s="42"/>
      <c r="D30" s="42"/>
      <c r="E30" s="30"/>
    </row>
    <row r="31" spans="1:5" x14ac:dyDescent="0.25">
      <c r="A31" s="6"/>
    </row>
  </sheetData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2A32-9AC9-41B4-8A12-A2E3EE013F67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4" t="s">
        <v>1431</v>
      </c>
      <c r="D1" s="204"/>
      <c r="E1" s="204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1432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3"/>
    </row>
    <row r="3" spans="1:93" s="102" customFormat="1" ht="11.25" x14ac:dyDescent="0.25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3"/>
    </row>
    <row r="4" spans="1:93" s="104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198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25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198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4" customFormat="1" ht="14.25" customHeight="1" x14ac:dyDescent="0.25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8"/>
      <c r="AW6" s="199"/>
      <c r="AX6" s="199"/>
      <c r="AY6" s="199"/>
      <c r="AZ6" s="199"/>
      <c r="BA6" s="200"/>
      <c r="BE6" s="113" t="s">
        <v>113</v>
      </c>
      <c r="BF6" s="112" t="s">
        <v>114</v>
      </c>
      <c r="BG6" s="114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17289</v>
      </c>
      <c r="D7" s="121">
        <f>SUM(DatosGenerales!C15:C19)</f>
        <v>4376</v>
      </c>
      <c r="E7" s="120">
        <f>SUM(DatosGenerales!C12:C14)</f>
        <v>14955</v>
      </c>
      <c r="I7" s="122">
        <f>DatosGenerales!C31</f>
        <v>3331</v>
      </c>
      <c r="J7" s="121">
        <f>DatosGenerales!C32</f>
        <v>381</v>
      </c>
      <c r="K7" s="120">
        <f>SUM(DatosGenerales!C33:C34)</f>
        <v>548</v>
      </c>
      <c r="L7" s="121">
        <f>DatosGenerales!C36</f>
        <v>2367</v>
      </c>
      <c r="M7" s="120">
        <f>DatosGenerales!C95</f>
        <v>1673</v>
      </c>
      <c r="N7" s="123">
        <f>L7-M7</f>
        <v>694</v>
      </c>
      <c r="O7" s="123"/>
      <c r="Q7" s="122">
        <f>DatosGenerales!C36</f>
        <v>2367</v>
      </c>
      <c r="R7" s="121">
        <f>DatosGenerales!C49</f>
        <v>2731</v>
      </c>
      <c r="S7" s="121">
        <f>DatosGenerales!C50</f>
        <v>75</v>
      </c>
      <c r="T7" s="121">
        <f>DatosGenerales!C62</f>
        <v>29</v>
      </c>
      <c r="U7" s="121">
        <f>DatosGenerales!C78</f>
        <v>3</v>
      </c>
      <c r="V7" s="124">
        <f>SUM(Q7:U7)</f>
        <v>5205</v>
      </c>
      <c r="Z7" s="122">
        <f>SUM(DatosGenerales!C106,DatosGenerales!C107,DatosGenerales!C109)</f>
        <v>2379</v>
      </c>
      <c r="AA7" s="121">
        <f>SUM(DatosGenerales!C108,DatosGenerales!C110)</f>
        <v>150</v>
      </c>
      <c r="AB7" s="121">
        <f>DatosGenerales!C106</f>
        <v>1415</v>
      </c>
      <c r="AC7" s="124">
        <f>DatosGenerales!C107</f>
        <v>632</v>
      </c>
      <c r="AH7" s="122">
        <f>SUM(DatosGenerales!C115,DatosGenerales!C116,DatosGenerales!C118)</f>
        <v>189</v>
      </c>
      <c r="AI7" s="121">
        <f>SUM(DatosGenerales!C117,DatosGenerales!C119)</f>
        <v>23</v>
      </c>
      <c r="AJ7" s="121">
        <f>DatosGenerales!C115</f>
        <v>129</v>
      </c>
      <c r="AK7" s="124">
        <f>DatosGenerales!C116</f>
        <v>37</v>
      </c>
      <c r="AP7" s="122">
        <f>SUM(DatosGenerales!C135:C136)</f>
        <v>88</v>
      </c>
      <c r="AQ7" s="121">
        <f>SUM(DatosGenerales!C137:C138)</f>
        <v>11</v>
      </c>
      <c r="AR7" s="124">
        <f>SUM(DatosGenerales!C139:C140)</f>
        <v>9</v>
      </c>
      <c r="AV7" s="122">
        <f>DatosGenerales!C145</f>
        <v>0</v>
      </c>
      <c r="AW7" s="121">
        <f>DatosGenerales!C146</f>
        <v>1</v>
      </c>
      <c r="AX7" s="121">
        <f>DatosGenerales!C147</f>
        <v>1</v>
      </c>
      <c r="AY7" s="121">
        <f>DatosGenerales!C148</f>
        <v>0</v>
      </c>
      <c r="AZ7" s="121">
        <f>DatosGenerales!C149</f>
        <v>1</v>
      </c>
      <c r="BA7" s="124">
        <f>DatosGenerales!C150</f>
        <v>201</v>
      </c>
      <c r="BE7" s="122">
        <f>DatosGenerales!C151</f>
        <v>56</v>
      </c>
      <c r="BF7" s="121">
        <f>DatosGenerales!C152</f>
        <v>94</v>
      </c>
      <c r="BG7" s="124">
        <f>DatosGenerales!C154</f>
        <v>73</v>
      </c>
      <c r="BK7" s="122">
        <f>SUM(DatosGenerales!C297:C311)</f>
        <v>1843</v>
      </c>
      <c r="BL7" s="121">
        <f>SUM(DatosGenerales!C294:C296)</f>
        <v>68</v>
      </c>
      <c r="BM7" s="121">
        <f>SUM(DatosGenerales!C312:C344)</f>
        <v>1973</v>
      </c>
      <c r="BN7" s="121">
        <f>SUM(DatosGenerales!C289)</f>
        <v>6</v>
      </c>
      <c r="BO7" s="121">
        <f>SUM(DatosGenerales!C356:C364)</f>
        <v>57</v>
      </c>
      <c r="BP7" s="121">
        <f>SUM(DatosGenerales!C286:C288)</f>
        <v>26</v>
      </c>
      <c r="BQ7" s="121">
        <f>SUM(DatosGenerales!C345:C355)</f>
        <v>0</v>
      </c>
      <c r="BR7" s="121">
        <f>SUM(DatosGenerales!C290:C292)</f>
        <v>36</v>
      </c>
      <c r="BS7" s="124">
        <f>SUM(DatosGenerales!C283:C285)</f>
        <v>0</v>
      </c>
      <c r="BT7" s="124">
        <f>SUM(DatosGenerales!C293)</f>
        <v>0</v>
      </c>
      <c r="BU7" s="124">
        <f>SUM(DatosGenerales!C365:C377)</f>
        <v>61</v>
      </c>
      <c r="BY7" s="122">
        <f>DatosGenerales!C246</f>
        <v>1</v>
      </c>
      <c r="BZ7" s="121">
        <f>DatosGenerales!C247</f>
        <v>8</v>
      </c>
      <c r="CA7" s="124">
        <f>DatosGenerales!C248</f>
        <v>10</v>
      </c>
      <c r="CF7" s="122">
        <f>DatosDiscapacidad!C5</f>
        <v>0</v>
      </c>
      <c r="CG7" s="124">
        <f>DatosDiscapacidad!C11</f>
        <v>14</v>
      </c>
      <c r="CM7" s="122">
        <f>DatosGenerales!C40</f>
        <v>10151</v>
      </c>
      <c r="CN7" s="124">
        <f>DatosGenerales!C41</f>
        <v>2358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315</v>
      </c>
      <c r="BL53" s="132">
        <f>SUM(DatosGenerales!C311,DatosGenerales!C300,DatosGenerales!C309)</f>
        <v>721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24</v>
      </c>
      <c r="BL66" s="132">
        <f>SUM(DatosGenerales!C299:C300)</f>
        <v>1012</v>
      </c>
      <c r="BM66" s="132">
        <f>SUM(DatosGenerales!C308:C309)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3w/2e7tN/UbzMtxCmkzVvs9HrQT9gjx9s4pqOIVnU1/sDzryQ6tYGKc1LtnJEcsw7+5lGoCd/2p1rUpUFt4Uzg==" saltValue="ThCzdr+XZ7Nae18Woyibm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622E-A343-4CCF-A9DD-D80970B01CF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iVruQV8WOwJATROL/vPlgJAijurbx9Aq39SlnoLxl+0YmdhyLluMkdUQ+DFjX2bXNUboMo4grS5vi0QtYfyX0w==" saltValue="vd4NvcMsl9LFAYwZc3WKb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3C0A-E0B1-47E9-A9B8-EA4860B97874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25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174</v>
      </c>
    </row>
    <row r="8" spans="1:50" s="119" customFormat="1" ht="14.85" customHeight="1" x14ac:dyDescent="0.25">
      <c r="C8" s="205"/>
      <c r="D8" s="121">
        <f>DatosMenores!C56</f>
        <v>660</v>
      </c>
      <c r="E8" s="121">
        <f>DatosMenores!C57</f>
        <v>56</v>
      </c>
      <c r="F8" s="121">
        <f>DatosMenores!C58</f>
        <v>78</v>
      </c>
      <c r="G8" s="121">
        <f>DatosMenores!C59</f>
        <v>83</v>
      </c>
      <c r="H8" s="120">
        <f>DatosMenores!C60</f>
        <v>68</v>
      </c>
      <c r="I8" s="100"/>
      <c r="L8" s="120">
        <f>DatosMenores!C48</f>
        <v>19</v>
      </c>
      <c r="M8" s="121">
        <f>DatosMenores!C49</f>
        <v>15</v>
      </c>
      <c r="N8" s="121">
        <f>DatosMenores!C50</f>
        <v>134</v>
      </c>
      <c r="O8" s="121">
        <f>DatosMenores!C51</f>
        <v>1</v>
      </c>
      <c r="P8" s="120">
        <f>DatosMenores!C52</f>
        <v>0</v>
      </c>
      <c r="S8" s="120">
        <f>DatosMenores!C28</f>
        <v>0</v>
      </c>
      <c r="T8" s="121">
        <f>SUM(DatosMenores!C29:C32)</f>
        <v>24</v>
      </c>
      <c r="U8" s="121">
        <f>DatosMenores!C33</f>
        <v>11</v>
      </c>
      <c r="V8" s="121">
        <f>DatosMenores!C34</f>
        <v>68</v>
      </c>
      <c r="W8" s="121">
        <f>DatosMenores!C35</f>
        <v>24</v>
      </c>
      <c r="X8" s="121">
        <f>DatosMenores!C36</f>
        <v>0</v>
      </c>
      <c r="Y8" s="121">
        <f>DatosMenores!C38</f>
        <v>28</v>
      </c>
      <c r="Z8" s="121">
        <f>DatosMenores!C37</f>
        <v>10</v>
      </c>
      <c r="AA8" s="120">
        <f>DatosMenores!C39</f>
        <v>14</v>
      </c>
      <c r="AC8" s="102"/>
      <c r="AE8" s="122">
        <f>DatosMenores!C5</f>
        <v>1</v>
      </c>
      <c r="AF8" s="121">
        <f>DatosMenores!C6</f>
        <v>143</v>
      </c>
      <c r="AG8" s="121">
        <f>DatosMenores!C7</f>
        <v>30</v>
      </c>
      <c r="AH8" s="121">
        <f>DatosMenores!C8</f>
        <v>12</v>
      </c>
      <c r="AI8" s="121">
        <f>DatosMenores!C9</f>
        <v>13</v>
      </c>
      <c r="AJ8" s="120">
        <f>DatosMenores!C10</f>
        <v>26</v>
      </c>
      <c r="AK8" s="121">
        <f>DatosMenores!C11</f>
        <v>150</v>
      </c>
      <c r="AL8" s="121">
        <f>DatosMenores!C12</f>
        <v>48</v>
      </c>
      <c r="AM8" s="120">
        <f>DatosMenores!C13</f>
        <v>16</v>
      </c>
      <c r="AN8" s="102"/>
      <c r="AP8" s="122">
        <f>DatosMenores!C69</f>
        <v>174</v>
      </c>
      <c r="AQ8" s="122">
        <f>DatosMenores!C70</f>
        <v>212</v>
      </c>
      <c r="AR8" s="121">
        <f>DatosMenores!C71</f>
        <v>75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1359</v>
      </c>
      <c r="AX8" s="141">
        <f>DatosMenores!C70</f>
        <v>212</v>
      </c>
    </row>
    <row r="9" spans="1:50" ht="14.85" customHeight="1" x14ac:dyDescent="0.25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75</v>
      </c>
    </row>
    <row r="10" spans="1:50" ht="29.85" customHeight="1" x14ac:dyDescent="0.25">
      <c r="C10" s="205"/>
      <c r="D10" s="120">
        <f>DatosMenores!C61</f>
        <v>335</v>
      </c>
      <c r="E10" s="121">
        <f>DatosMenores!C62</f>
        <v>27</v>
      </c>
      <c r="F10" s="124">
        <f>DatosMenores!C63</f>
        <v>4</v>
      </c>
      <c r="G10" s="124">
        <f>DatosMenores!C64</f>
        <v>164</v>
      </c>
      <c r="H10" s="124">
        <f>DatosMenores!C65</f>
        <v>140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2</v>
      </c>
      <c r="AF11" s="121">
        <f>DatosMenores!C15</f>
        <v>1</v>
      </c>
      <c r="AG11" s="121">
        <f>DatosMenores!C16</f>
        <v>13</v>
      </c>
      <c r="AH11" s="121">
        <f>DatosMenores!C17</f>
        <v>45</v>
      </c>
      <c r="AI11" s="121">
        <f>DatosMenores!C18</f>
        <v>11</v>
      </c>
      <c r="AJ11" s="121">
        <f>DatosMenores!C20</f>
        <v>14</v>
      </c>
      <c r="AK11" s="121">
        <f>DatosMenores!C21</f>
        <v>0</v>
      </c>
      <c r="AL11" s="120">
        <f>DatosMenores!C19</f>
        <v>137</v>
      </c>
      <c r="AP11" s="122">
        <f>DatosMenores!C78</f>
        <v>0</v>
      </c>
      <c r="AQ11" s="121">
        <f>DatosMenores!C77</f>
        <v>27</v>
      </c>
      <c r="AR11" s="121">
        <f>DatosMenores!C79</f>
        <v>0</v>
      </c>
      <c r="AS11" s="122">
        <f>DatosMenores!C72</f>
        <v>0</v>
      </c>
      <c r="AT11" s="120">
        <f>DatosMenores!C73</f>
        <v>0</v>
      </c>
      <c r="AW11" s="140" t="s">
        <v>1500</v>
      </c>
      <c r="AX11" s="141">
        <f>DatosMenores!C73</f>
        <v>0</v>
      </c>
    </row>
    <row r="12" spans="1:50" ht="12.75" customHeight="1" x14ac:dyDescent="0.25">
      <c r="AW12" s="140" t="s">
        <v>1361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0</v>
      </c>
    </row>
    <row r="14" spans="1:50" ht="12.75" customHeight="1" x14ac:dyDescent="0.25">
      <c r="AW14" s="140" t="s">
        <v>1362</v>
      </c>
      <c r="AX14" s="141">
        <f>DatosMenores!C76</f>
        <v>0</v>
      </c>
    </row>
    <row r="15" spans="1:50" ht="12.75" customHeight="1" x14ac:dyDescent="0.25">
      <c r="AW15" s="140" t="s">
        <v>1363</v>
      </c>
      <c r="AX15" s="141">
        <f>DatosMenores!C77</f>
        <v>27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1364</v>
      </c>
      <c r="AX17" s="141">
        <f>DatosMenores!C79</f>
        <v>0</v>
      </c>
    </row>
  </sheetData>
  <sheetProtection algorithmName="SHA-512" hashValue="kd+SYSQwzuO6/tKgjVkX8Y83+zIxDG6ZTqHzUimvIA8Bc9TujRf1/yVsTd15JgGa4bBRveC8HqyJ6HoJmaO5CQ==" saltValue="BdBG1dfLLHbq7bRnRvKXe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DBBE-7010-4190-B66D-B30CB9FC4C2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151</v>
      </c>
      <c r="F4" s="154" t="s">
        <v>1508</v>
      </c>
      <c r="G4" s="156">
        <f>DatosViolenciaDoméstica!E67</f>
        <v>0</v>
      </c>
      <c r="H4" s="157"/>
    </row>
    <row r="5" spans="1:30" x14ac:dyDescent="0.2">
      <c r="C5" s="154" t="s">
        <v>13</v>
      </c>
      <c r="D5" s="155">
        <f>DatosViolenciaDoméstica!C6</f>
        <v>545</v>
      </c>
      <c r="F5" s="154" t="s">
        <v>1509</v>
      </c>
      <c r="G5" s="158">
        <f>DatosViolenciaDoméstica!F67</f>
        <v>2</v>
      </c>
      <c r="H5" s="157"/>
    </row>
    <row r="6" spans="1:30" x14ac:dyDescent="0.2">
      <c r="C6" s="154" t="s">
        <v>1510</v>
      </c>
      <c r="D6" s="155">
        <f>DatosViolenciaDoméstica!C7</f>
        <v>0</v>
      </c>
    </row>
    <row r="7" spans="1:30" x14ac:dyDescent="0.2">
      <c r="C7" s="154" t="s">
        <v>60</v>
      </c>
      <c r="D7" s="155">
        <f>DatosViolenciaDoméstica!C8</f>
        <v>7</v>
      </c>
    </row>
    <row r="8" spans="1:30" x14ac:dyDescent="0.2">
      <c r="C8" s="154" t="s">
        <v>1511</v>
      </c>
      <c r="D8" s="155">
        <f>DatosViolenciaDoméstica!C9</f>
        <v>1</v>
      </c>
    </row>
    <row r="9" spans="1:30" x14ac:dyDescent="0.2">
      <c r="C9" s="154" t="s">
        <v>1512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q5FvHzTjPMhZR9ff4k7jy7ez2i/CM/9EbUx6kaH6/HxbGTu7f0EmEIYOBRZdFr4ETuXxj2/UObPmO2XbJKCfOw==" saltValue="EzhgZWnHtIjM/E/TBomY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EC1C-CC6B-41CC-ADFB-56F72557799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1548</v>
      </c>
      <c r="F4" s="154" t="s">
        <v>1508</v>
      </c>
      <c r="G4" s="156">
        <f>DatosViolenciaGénero!E82</f>
        <v>2</v>
      </c>
      <c r="H4" s="157"/>
    </row>
    <row r="5" spans="1:30" x14ac:dyDescent="0.2">
      <c r="C5" s="154" t="s">
        <v>40</v>
      </c>
      <c r="D5" s="155">
        <f>DatosViolenciaGénero!C5</f>
        <v>786</v>
      </c>
      <c r="F5" s="154" t="s">
        <v>1509</v>
      </c>
      <c r="G5" s="156">
        <f>DatosViolenciaGénero!F82</f>
        <v>18</v>
      </c>
      <c r="H5" s="157"/>
    </row>
    <row r="6" spans="1:30" x14ac:dyDescent="0.2">
      <c r="C6" s="154" t="s">
        <v>1510</v>
      </c>
      <c r="D6" s="164">
        <f>DatosViolenciaGénero!C8</f>
        <v>0</v>
      </c>
    </row>
    <row r="7" spans="1:30" x14ac:dyDescent="0.2">
      <c r="C7" s="154" t="s">
        <v>60</v>
      </c>
      <c r="D7" s="164">
        <f>DatosViolenciaGénero!C9</f>
        <v>22</v>
      </c>
    </row>
    <row r="8" spans="1:30" x14ac:dyDescent="0.2">
      <c r="C8" s="154" t="s">
        <v>1514</v>
      </c>
      <c r="D8" s="155">
        <f>DatosViolenciaGénero!C11</f>
        <v>0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4">
        <f>DatosViolenciaGénero!C6</f>
        <v>93</v>
      </c>
    </row>
    <row r="11" spans="1:30" x14ac:dyDescent="0.2">
      <c r="C11" s="154" t="s">
        <v>1511</v>
      </c>
      <c r="D11" s="164">
        <f>DatosViolenciaGénero!C10</f>
        <v>2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pFdbHDOpwe1IOVWaf7PcB76b0MpvijqZc7JRs7TzF5HL01fpaHzDpbaVA8LPSZLxIaYPp2QXqbPA8gMo3Sq0oA==" saltValue="0NSBlj/AaxsrqV+VxtOe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5" t="s">
        <v>18</v>
      </c>
      <c r="B7" s="13" t="s">
        <v>19</v>
      </c>
      <c r="C7" s="14">
        <v>6367</v>
      </c>
      <c r="D7" s="14">
        <v>4192</v>
      </c>
      <c r="E7" s="15">
        <v>0.51884541984732802</v>
      </c>
    </row>
    <row r="8" spans="1:5" x14ac:dyDescent="0.25">
      <c r="A8" s="177"/>
      <c r="B8" s="13" t="s">
        <v>20</v>
      </c>
      <c r="C8" s="14">
        <v>17289</v>
      </c>
      <c r="D8" s="14">
        <v>16644</v>
      </c>
      <c r="E8" s="15">
        <v>3.8752703677000698E-2</v>
      </c>
    </row>
    <row r="9" spans="1:5" x14ac:dyDescent="0.25">
      <c r="A9" s="177"/>
      <c r="B9" s="13" t="s">
        <v>21</v>
      </c>
      <c r="C9" s="14">
        <v>17006</v>
      </c>
      <c r="D9" s="14">
        <v>20973</v>
      </c>
      <c r="E9" s="15">
        <v>-0.18914795212892799</v>
      </c>
    </row>
    <row r="10" spans="1:5" x14ac:dyDescent="0.25">
      <c r="A10" s="177"/>
      <c r="B10" s="13" t="s">
        <v>22</v>
      </c>
      <c r="C10" s="14">
        <v>1339</v>
      </c>
      <c r="D10" s="14">
        <v>780</v>
      </c>
      <c r="E10" s="15">
        <v>0.71666666666666701</v>
      </c>
    </row>
    <row r="11" spans="1:5" x14ac:dyDescent="0.25">
      <c r="A11" s="176"/>
      <c r="B11" s="13" t="s">
        <v>23</v>
      </c>
      <c r="C11" s="14">
        <v>5381</v>
      </c>
      <c r="D11" s="14">
        <v>5127</v>
      </c>
      <c r="E11" s="15">
        <v>4.9541642285937201E-2</v>
      </c>
    </row>
    <row r="12" spans="1:5" x14ac:dyDescent="0.25">
      <c r="A12" s="175" t="s">
        <v>24</v>
      </c>
      <c r="B12" s="13" t="s">
        <v>25</v>
      </c>
      <c r="C12" s="14">
        <v>2632</v>
      </c>
      <c r="D12" s="14">
        <v>2169</v>
      </c>
      <c r="E12" s="15">
        <v>0.213462425080682</v>
      </c>
    </row>
    <row r="13" spans="1:5" x14ac:dyDescent="0.25">
      <c r="A13" s="177"/>
      <c r="B13" s="13" t="s">
        <v>26</v>
      </c>
      <c r="C13" s="14">
        <v>2420</v>
      </c>
      <c r="D13" s="14">
        <v>2031</v>
      </c>
      <c r="E13" s="15">
        <v>0.191531265386509</v>
      </c>
    </row>
    <row r="14" spans="1:5" x14ac:dyDescent="0.25">
      <c r="A14" s="176"/>
      <c r="B14" s="13" t="s">
        <v>27</v>
      </c>
      <c r="C14" s="14">
        <v>9903</v>
      </c>
      <c r="D14" s="14">
        <v>8298</v>
      </c>
      <c r="E14" s="15">
        <v>0.19342010122921199</v>
      </c>
    </row>
    <row r="15" spans="1:5" x14ac:dyDescent="0.25">
      <c r="A15" s="175" t="s">
        <v>28</v>
      </c>
      <c r="B15" s="13" t="s">
        <v>29</v>
      </c>
      <c r="C15" s="14">
        <v>821</v>
      </c>
      <c r="D15" s="14">
        <v>712</v>
      </c>
      <c r="E15" s="15">
        <v>0.15308988764044901</v>
      </c>
    </row>
    <row r="16" spans="1:5" x14ac:dyDescent="0.25">
      <c r="A16" s="177"/>
      <c r="B16" s="13" t="s">
        <v>30</v>
      </c>
      <c r="C16" s="14">
        <v>2672</v>
      </c>
      <c r="D16" s="14">
        <v>2724</v>
      </c>
      <c r="E16" s="15">
        <v>-1.9089574155653499E-2</v>
      </c>
    </row>
    <row r="17" spans="1:5" x14ac:dyDescent="0.25">
      <c r="A17" s="177"/>
      <c r="B17" s="13" t="s">
        <v>31</v>
      </c>
      <c r="C17" s="14">
        <v>77</v>
      </c>
      <c r="D17" s="14">
        <v>60</v>
      </c>
      <c r="E17" s="15">
        <v>0.28333333333333299</v>
      </c>
    </row>
    <row r="18" spans="1:5" x14ac:dyDescent="0.25">
      <c r="A18" s="177"/>
      <c r="B18" s="13" t="s">
        <v>32</v>
      </c>
      <c r="C18" s="14">
        <v>5</v>
      </c>
      <c r="D18" s="14">
        <v>5</v>
      </c>
      <c r="E18" s="15">
        <v>0</v>
      </c>
    </row>
    <row r="19" spans="1:5" x14ac:dyDescent="0.25">
      <c r="A19" s="176"/>
      <c r="B19" s="13" t="s">
        <v>33</v>
      </c>
      <c r="C19" s="14">
        <v>801</v>
      </c>
      <c r="D19" s="14">
        <v>490</v>
      </c>
      <c r="E19" s="15">
        <v>0.63469387755102002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106</v>
      </c>
      <c r="D23" s="14">
        <v>2</v>
      </c>
      <c r="E23" s="15">
        <v>52</v>
      </c>
    </row>
    <row r="24" spans="1:5" x14ac:dyDescent="0.25">
      <c r="A24" s="12" t="s">
        <v>36</v>
      </c>
      <c r="B24" s="16"/>
      <c r="C24" s="14">
        <v>24</v>
      </c>
      <c r="D24" s="14">
        <v>51</v>
      </c>
      <c r="E24" s="15">
        <v>-0.52941176470588203</v>
      </c>
    </row>
    <row r="25" spans="1:5" x14ac:dyDescent="0.25">
      <c r="A25" s="12" t="s">
        <v>37</v>
      </c>
      <c r="B25" s="16"/>
      <c r="C25" s="14">
        <v>1242</v>
      </c>
      <c r="D25" s="14">
        <v>1144</v>
      </c>
      <c r="E25" s="15">
        <v>8.5664335664335706E-2</v>
      </c>
    </row>
    <row r="26" spans="1:5" x14ac:dyDescent="0.25">
      <c r="A26" s="12" t="s">
        <v>38</v>
      </c>
      <c r="B26" s="16"/>
      <c r="C26" s="14">
        <v>1173</v>
      </c>
      <c r="D26" s="14">
        <v>1006</v>
      </c>
      <c r="E26" s="15">
        <v>0.166003976143141</v>
      </c>
    </row>
    <row r="27" spans="1:5" x14ac:dyDescent="0.25">
      <c r="A27" s="12" t="s">
        <v>39</v>
      </c>
      <c r="B27" s="16"/>
      <c r="C27" s="14">
        <v>134</v>
      </c>
      <c r="D27" s="14">
        <v>138</v>
      </c>
      <c r="E27" s="15">
        <v>-2.8985507246376802E-2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3331</v>
      </c>
      <c r="D31" s="14">
        <v>2668</v>
      </c>
      <c r="E31" s="15">
        <v>0.24850074962518701</v>
      </c>
    </row>
    <row r="32" spans="1:5" x14ac:dyDescent="0.25">
      <c r="A32" s="175" t="s">
        <v>42</v>
      </c>
      <c r="B32" s="13" t="s">
        <v>43</v>
      </c>
      <c r="C32" s="14">
        <v>381</v>
      </c>
      <c r="D32" s="14">
        <v>313</v>
      </c>
      <c r="E32" s="15">
        <v>0.21725239616613401</v>
      </c>
    </row>
    <row r="33" spans="1:5" x14ac:dyDescent="0.25">
      <c r="A33" s="177"/>
      <c r="B33" s="13" t="s">
        <v>44</v>
      </c>
      <c r="C33" s="14">
        <v>490</v>
      </c>
      <c r="D33" s="14">
        <v>389</v>
      </c>
      <c r="E33" s="15">
        <v>0.25964010282776301</v>
      </c>
    </row>
    <row r="34" spans="1:5" x14ac:dyDescent="0.25">
      <c r="A34" s="177"/>
      <c r="B34" s="13" t="s">
        <v>45</v>
      </c>
      <c r="C34" s="14">
        <v>58</v>
      </c>
      <c r="D34" s="14">
        <v>29</v>
      </c>
      <c r="E34" s="15">
        <v>1</v>
      </c>
    </row>
    <row r="35" spans="1:5" x14ac:dyDescent="0.25">
      <c r="A35" s="177"/>
      <c r="B35" s="13" t="s">
        <v>46</v>
      </c>
      <c r="C35" s="14">
        <v>35</v>
      </c>
      <c r="D35" s="14">
        <v>0</v>
      </c>
      <c r="E35" s="15">
        <v>0</v>
      </c>
    </row>
    <row r="36" spans="1:5" x14ac:dyDescent="0.25">
      <c r="A36" s="176"/>
      <c r="B36" s="13" t="s">
        <v>47</v>
      </c>
      <c r="C36" s="14">
        <v>2367</v>
      </c>
      <c r="D36" s="14">
        <v>2030</v>
      </c>
      <c r="E36" s="15">
        <v>0.16600985221674899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10151</v>
      </c>
      <c r="D40" s="14">
        <v>8479</v>
      </c>
      <c r="E40" s="15">
        <v>0.197193065219955</v>
      </c>
    </row>
    <row r="41" spans="1:5" x14ac:dyDescent="0.25">
      <c r="A41" s="12" t="s">
        <v>50</v>
      </c>
      <c r="B41" s="16"/>
      <c r="C41" s="14">
        <v>2358</v>
      </c>
      <c r="D41" s="14">
        <v>2459</v>
      </c>
      <c r="E41" s="15">
        <v>-4.1073607157381002E-2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5" t="s">
        <v>52</v>
      </c>
      <c r="B45" s="13" t="s">
        <v>19</v>
      </c>
      <c r="C45" s="14">
        <v>1558</v>
      </c>
      <c r="D45" s="14">
        <v>1283</v>
      </c>
      <c r="E45" s="15">
        <v>0.21434138737334399</v>
      </c>
    </row>
    <row r="46" spans="1:5" x14ac:dyDescent="0.25">
      <c r="A46" s="177"/>
      <c r="B46" s="13" t="s">
        <v>53</v>
      </c>
      <c r="C46" s="14">
        <v>63</v>
      </c>
      <c r="D46" s="14">
        <v>49</v>
      </c>
      <c r="E46" s="15">
        <v>0.28571428571428598</v>
      </c>
    </row>
    <row r="47" spans="1:5" x14ac:dyDescent="0.25">
      <c r="A47" s="177"/>
      <c r="B47" s="13" t="s">
        <v>54</v>
      </c>
      <c r="C47" s="14">
        <v>3451</v>
      </c>
      <c r="D47" s="14">
        <v>2599</v>
      </c>
      <c r="E47" s="15">
        <v>0.32781839168911098</v>
      </c>
    </row>
    <row r="48" spans="1:5" x14ac:dyDescent="0.25">
      <c r="A48" s="176"/>
      <c r="B48" s="13" t="s">
        <v>23</v>
      </c>
      <c r="C48" s="14">
        <v>1763</v>
      </c>
      <c r="D48" s="14">
        <v>1419</v>
      </c>
      <c r="E48" s="15">
        <v>0.24242424242424199</v>
      </c>
    </row>
    <row r="49" spans="1:5" x14ac:dyDescent="0.25">
      <c r="A49" s="175" t="s">
        <v>55</v>
      </c>
      <c r="B49" s="13" t="s">
        <v>56</v>
      </c>
      <c r="C49" s="14">
        <v>2731</v>
      </c>
      <c r="D49" s="14">
        <v>2142</v>
      </c>
      <c r="E49" s="15">
        <v>0.27497665732959797</v>
      </c>
    </row>
    <row r="50" spans="1:5" x14ac:dyDescent="0.25">
      <c r="A50" s="177"/>
      <c r="B50" s="13" t="s">
        <v>57</v>
      </c>
      <c r="C50" s="14">
        <v>75</v>
      </c>
      <c r="D50" s="14">
        <v>64</v>
      </c>
      <c r="E50" s="15">
        <v>0.171875</v>
      </c>
    </row>
    <row r="51" spans="1:5" x14ac:dyDescent="0.25">
      <c r="A51" s="177"/>
      <c r="B51" s="13" t="s">
        <v>58</v>
      </c>
      <c r="C51" s="14">
        <v>361</v>
      </c>
      <c r="D51" s="14">
        <v>251</v>
      </c>
      <c r="E51" s="15">
        <v>0.43824701195219101</v>
      </c>
    </row>
    <row r="52" spans="1:5" x14ac:dyDescent="0.25">
      <c r="A52" s="176"/>
      <c r="B52" s="13" t="s">
        <v>59</v>
      </c>
      <c r="C52" s="14">
        <v>142</v>
      </c>
      <c r="D52" s="14">
        <v>55</v>
      </c>
      <c r="E52" s="15">
        <v>1.58181818181818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5" t="s">
        <v>61</v>
      </c>
      <c r="B56" s="13" t="s">
        <v>54</v>
      </c>
      <c r="C56" s="14">
        <v>73</v>
      </c>
      <c r="D56" s="14">
        <v>59</v>
      </c>
      <c r="E56" s="15">
        <v>0.23728813559322001</v>
      </c>
    </row>
    <row r="57" spans="1:5" x14ac:dyDescent="0.25">
      <c r="A57" s="177"/>
      <c r="B57" s="13" t="s">
        <v>53</v>
      </c>
      <c r="C57" s="14">
        <v>12</v>
      </c>
      <c r="D57" s="14">
        <v>3</v>
      </c>
      <c r="E57" s="15">
        <v>3</v>
      </c>
    </row>
    <row r="58" spans="1:5" x14ac:dyDescent="0.25">
      <c r="A58" s="177"/>
      <c r="B58" s="13" t="s">
        <v>19</v>
      </c>
      <c r="C58" s="14">
        <v>41</v>
      </c>
      <c r="D58" s="14">
        <v>60</v>
      </c>
      <c r="E58" s="15">
        <v>-0.31666666666666698</v>
      </c>
    </row>
    <row r="59" spans="1:5" x14ac:dyDescent="0.25">
      <c r="A59" s="177"/>
      <c r="B59" s="13" t="s">
        <v>23</v>
      </c>
      <c r="C59" s="14">
        <v>69</v>
      </c>
      <c r="D59" s="14">
        <v>74</v>
      </c>
      <c r="E59" s="15">
        <v>-6.7567567567567599E-2</v>
      </c>
    </row>
    <row r="60" spans="1:5" x14ac:dyDescent="0.25">
      <c r="A60" s="177"/>
      <c r="B60" s="13" t="s">
        <v>62</v>
      </c>
      <c r="C60" s="14">
        <v>48</v>
      </c>
      <c r="D60" s="14">
        <v>45</v>
      </c>
      <c r="E60" s="15">
        <v>6.6666666666666693E-2</v>
      </c>
    </row>
    <row r="61" spans="1:5" x14ac:dyDescent="0.25">
      <c r="A61" s="176"/>
      <c r="B61" s="13" t="s">
        <v>63</v>
      </c>
      <c r="C61" s="14">
        <v>11</v>
      </c>
      <c r="D61" s="14">
        <v>3</v>
      </c>
      <c r="E61" s="15">
        <v>2.6666666666666701</v>
      </c>
    </row>
    <row r="62" spans="1:5" x14ac:dyDescent="0.25">
      <c r="A62" s="175" t="s">
        <v>64</v>
      </c>
      <c r="B62" s="13" t="s">
        <v>65</v>
      </c>
      <c r="C62" s="14">
        <v>29</v>
      </c>
      <c r="D62" s="14">
        <v>34</v>
      </c>
      <c r="E62" s="15">
        <v>-0.14705882352941199</v>
      </c>
    </row>
    <row r="63" spans="1:5" x14ac:dyDescent="0.25">
      <c r="A63" s="177"/>
      <c r="B63" s="13" t="s">
        <v>58</v>
      </c>
      <c r="C63" s="14">
        <v>8</v>
      </c>
      <c r="D63" s="14">
        <v>0</v>
      </c>
      <c r="E63" s="15">
        <v>0</v>
      </c>
    </row>
    <row r="64" spans="1:5" x14ac:dyDescent="0.25">
      <c r="A64" s="176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1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2</v>
      </c>
      <c r="E69" s="15">
        <v>-1</v>
      </c>
    </row>
    <row r="70" spans="1:5" x14ac:dyDescent="0.25">
      <c r="A70" s="12" t="s">
        <v>37</v>
      </c>
      <c r="B70" s="16"/>
      <c r="C70" s="14">
        <v>29</v>
      </c>
      <c r="D70" s="14">
        <v>16</v>
      </c>
      <c r="E70" s="15">
        <v>0.8125</v>
      </c>
    </row>
    <row r="71" spans="1:5" x14ac:dyDescent="0.25">
      <c r="A71" s="12" t="s">
        <v>38</v>
      </c>
      <c r="B71" s="16"/>
      <c r="C71" s="14">
        <v>22</v>
      </c>
      <c r="D71" s="14">
        <v>15</v>
      </c>
      <c r="E71" s="15">
        <v>0.46666666666666701</v>
      </c>
    </row>
    <row r="72" spans="1:5" x14ac:dyDescent="0.25">
      <c r="A72" s="12" t="s">
        <v>39</v>
      </c>
      <c r="B72" s="16"/>
      <c r="C72" s="14">
        <v>0</v>
      </c>
      <c r="D72" s="14">
        <v>1</v>
      </c>
      <c r="E72" s="15">
        <v>-1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8"/>
      <c r="B76" s="13" t="s">
        <v>49</v>
      </c>
      <c r="C76" s="14">
        <v>19</v>
      </c>
      <c r="D76" s="14">
        <v>5</v>
      </c>
      <c r="E76" s="15">
        <v>2.8</v>
      </c>
    </row>
    <row r="77" spans="1:5" x14ac:dyDescent="0.25">
      <c r="A77" s="179"/>
      <c r="B77" s="13" t="s">
        <v>58</v>
      </c>
      <c r="C77" s="14">
        <v>4</v>
      </c>
      <c r="D77" s="14">
        <v>0</v>
      </c>
      <c r="E77" s="15">
        <v>0</v>
      </c>
    </row>
    <row r="78" spans="1:5" x14ac:dyDescent="0.25">
      <c r="A78" s="179"/>
      <c r="B78" s="13" t="s">
        <v>65</v>
      </c>
      <c r="C78" s="14">
        <v>3</v>
      </c>
      <c r="D78" s="14">
        <v>4</v>
      </c>
      <c r="E78" s="15">
        <v>-0.25</v>
      </c>
    </row>
    <row r="79" spans="1:5" x14ac:dyDescent="0.25">
      <c r="A79" s="179"/>
      <c r="B79" s="13" t="s">
        <v>69</v>
      </c>
      <c r="C79" s="14">
        <v>7</v>
      </c>
      <c r="D79" s="14">
        <v>2</v>
      </c>
      <c r="E79" s="15">
        <v>2.5</v>
      </c>
    </row>
    <row r="80" spans="1:5" x14ac:dyDescent="0.25">
      <c r="A80" s="180"/>
      <c r="B80" s="13" t="s">
        <v>70</v>
      </c>
      <c r="C80" s="14">
        <v>1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5" t="s">
        <v>72</v>
      </c>
      <c r="B84" s="13" t="s">
        <v>73</v>
      </c>
      <c r="C84" s="14">
        <v>3041</v>
      </c>
      <c r="D84" s="14">
        <v>2459</v>
      </c>
      <c r="E84" s="15">
        <v>0.23668157787718599</v>
      </c>
    </row>
    <row r="85" spans="1:5" x14ac:dyDescent="0.25">
      <c r="A85" s="176"/>
      <c r="B85" s="13" t="s">
        <v>74</v>
      </c>
      <c r="C85" s="14">
        <v>682</v>
      </c>
      <c r="D85" s="14">
        <v>776</v>
      </c>
      <c r="E85" s="15">
        <v>-0.12113402061855701</v>
      </c>
    </row>
    <row r="86" spans="1:5" x14ac:dyDescent="0.25">
      <c r="A86" s="175" t="s">
        <v>75</v>
      </c>
      <c r="B86" s="13" t="s">
        <v>73</v>
      </c>
      <c r="C86" s="14">
        <v>2985</v>
      </c>
      <c r="D86" s="14">
        <v>3064</v>
      </c>
      <c r="E86" s="15">
        <v>-2.5783289817232401E-2</v>
      </c>
    </row>
    <row r="87" spans="1:5" x14ac:dyDescent="0.25">
      <c r="A87" s="176"/>
      <c r="B87" s="13" t="s">
        <v>74</v>
      </c>
      <c r="C87" s="14">
        <v>684</v>
      </c>
      <c r="D87" s="14">
        <v>566</v>
      </c>
      <c r="E87" s="15">
        <v>0.208480565371025</v>
      </c>
    </row>
    <row r="88" spans="1:5" x14ac:dyDescent="0.25">
      <c r="A88" s="175" t="s">
        <v>76</v>
      </c>
      <c r="B88" s="13" t="s">
        <v>73</v>
      </c>
      <c r="C88" s="14">
        <v>264</v>
      </c>
      <c r="D88" s="14">
        <v>314</v>
      </c>
      <c r="E88" s="15">
        <v>-0.15923566878980899</v>
      </c>
    </row>
    <row r="89" spans="1:5" x14ac:dyDescent="0.25">
      <c r="A89" s="176"/>
      <c r="B89" s="13" t="s">
        <v>74</v>
      </c>
      <c r="C89" s="14">
        <v>73</v>
      </c>
      <c r="D89" s="14">
        <v>62</v>
      </c>
      <c r="E89" s="15">
        <v>0.17741935483870999</v>
      </c>
    </row>
    <row r="90" spans="1:5" x14ac:dyDescent="0.25">
      <c r="A90" s="175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6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1673</v>
      </c>
      <c r="D95" s="14">
        <v>1794</v>
      </c>
      <c r="E95" s="15">
        <v>-6.7447045707915307E-2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1468</v>
      </c>
      <c r="D100" s="14">
        <v>1876</v>
      </c>
      <c r="E100" s="15">
        <v>-0.21748400852878499</v>
      </c>
    </row>
    <row r="101" spans="1:5" x14ac:dyDescent="0.25">
      <c r="A101" s="12" t="s">
        <v>82</v>
      </c>
      <c r="B101" s="16"/>
      <c r="C101" s="14">
        <v>890</v>
      </c>
      <c r="D101" s="14">
        <v>644</v>
      </c>
      <c r="E101" s="15">
        <v>0.381987577639752</v>
      </c>
    </row>
    <row r="102" spans="1:5" x14ac:dyDescent="0.25">
      <c r="A102" s="12" t="s">
        <v>79</v>
      </c>
      <c r="B102" s="16"/>
      <c r="C102" s="14">
        <v>0</v>
      </c>
      <c r="D102" s="14">
        <v>0</v>
      </c>
      <c r="E102" s="15">
        <v>0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5" t="s">
        <v>81</v>
      </c>
      <c r="B106" s="13" t="s">
        <v>84</v>
      </c>
      <c r="C106" s="14">
        <v>1415</v>
      </c>
      <c r="D106" s="14">
        <v>1002</v>
      </c>
      <c r="E106" s="15">
        <v>0.41217564870259499</v>
      </c>
    </row>
    <row r="107" spans="1:5" x14ac:dyDescent="0.25">
      <c r="A107" s="177"/>
      <c r="B107" s="13" t="s">
        <v>85</v>
      </c>
      <c r="C107" s="14">
        <v>632</v>
      </c>
      <c r="D107" s="14">
        <v>516</v>
      </c>
      <c r="E107" s="15">
        <v>0.224806201550387</v>
      </c>
    </row>
    <row r="108" spans="1:5" x14ac:dyDescent="0.25">
      <c r="A108" s="176"/>
      <c r="B108" s="13" t="s">
        <v>86</v>
      </c>
      <c r="C108" s="14">
        <v>24</v>
      </c>
      <c r="D108" s="14">
        <v>2</v>
      </c>
      <c r="E108" s="15">
        <v>11</v>
      </c>
    </row>
    <row r="109" spans="1:5" x14ac:dyDescent="0.25">
      <c r="A109" s="175" t="s">
        <v>82</v>
      </c>
      <c r="B109" s="13" t="s">
        <v>87</v>
      </c>
      <c r="C109" s="14">
        <v>332</v>
      </c>
      <c r="D109" s="14">
        <v>137</v>
      </c>
      <c r="E109" s="15">
        <v>1.4233576642335799</v>
      </c>
    </row>
    <row r="110" spans="1:5" x14ac:dyDescent="0.25">
      <c r="A110" s="176"/>
      <c r="B110" s="13" t="s">
        <v>86</v>
      </c>
      <c r="C110" s="14">
        <v>126</v>
      </c>
      <c r="D110" s="14">
        <v>110</v>
      </c>
      <c r="E110" s="15">
        <v>0.145454545454545</v>
      </c>
    </row>
    <row r="111" spans="1:5" x14ac:dyDescent="0.25">
      <c r="A111" s="12" t="s">
        <v>79</v>
      </c>
      <c r="B111" s="16"/>
      <c r="C111" s="14">
        <v>40</v>
      </c>
      <c r="D111" s="14">
        <v>0</v>
      </c>
      <c r="E111" s="15">
        <v>0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5" t="s">
        <v>81</v>
      </c>
      <c r="B115" s="13" t="s">
        <v>84</v>
      </c>
      <c r="C115" s="14">
        <v>129</v>
      </c>
      <c r="D115" s="14">
        <v>42</v>
      </c>
      <c r="E115" s="15">
        <v>2.0714285714285698</v>
      </c>
    </row>
    <row r="116" spans="1:5" x14ac:dyDescent="0.25">
      <c r="A116" s="177"/>
      <c r="B116" s="13" t="s">
        <v>85</v>
      </c>
      <c r="C116" s="14">
        <v>37</v>
      </c>
      <c r="D116" s="14">
        <v>25</v>
      </c>
      <c r="E116" s="15">
        <v>0.48</v>
      </c>
    </row>
    <row r="117" spans="1:5" x14ac:dyDescent="0.25">
      <c r="A117" s="176"/>
      <c r="B117" s="13" t="s">
        <v>86</v>
      </c>
      <c r="C117" s="14">
        <v>6</v>
      </c>
      <c r="D117" s="14">
        <v>0</v>
      </c>
      <c r="E117" s="15">
        <v>0</v>
      </c>
    </row>
    <row r="118" spans="1:5" x14ac:dyDescent="0.25">
      <c r="A118" s="175" t="s">
        <v>82</v>
      </c>
      <c r="B118" s="13" t="s">
        <v>87</v>
      </c>
      <c r="C118" s="14">
        <v>23</v>
      </c>
      <c r="D118" s="14">
        <v>2</v>
      </c>
      <c r="E118" s="15">
        <v>10.5</v>
      </c>
    </row>
    <row r="119" spans="1:5" x14ac:dyDescent="0.25">
      <c r="A119" s="176"/>
      <c r="B119" s="13" t="s">
        <v>86</v>
      </c>
      <c r="C119" s="14">
        <v>17</v>
      </c>
      <c r="D119" s="14">
        <v>9</v>
      </c>
      <c r="E119" s="15">
        <v>0.88888888888888895</v>
      </c>
    </row>
    <row r="120" spans="1:5" x14ac:dyDescent="0.25">
      <c r="A120" s="12" t="s">
        <v>79</v>
      </c>
      <c r="B120" s="16"/>
      <c r="C120" s="14">
        <v>1</v>
      </c>
      <c r="D120" s="14">
        <v>1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5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6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93</v>
      </c>
      <c r="B126" s="13" t="s">
        <v>91</v>
      </c>
      <c r="C126" s="14">
        <v>211</v>
      </c>
      <c r="D126" s="14">
        <v>109</v>
      </c>
      <c r="E126" s="15">
        <v>0.93577981651376096</v>
      </c>
    </row>
    <row r="127" spans="1:5" x14ac:dyDescent="0.25">
      <c r="A127" s="176"/>
      <c r="B127" s="13" t="s">
        <v>92</v>
      </c>
      <c r="C127" s="14">
        <v>1362</v>
      </c>
      <c r="D127" s="14">
        <v>1343</v>
      </c>
      <c r="E127" s="15">
        <v>1.41474311243485E-2</v>
      </c>
    </row>
    <row r="128" spans="1:5" x14ac:dyDescent="0.25">
      <c r="A128" s="175" t="s">
        <v>94</v>
      </c>
      <c r="B128" s="13" t="s">
        <v>91</v>
      </c>
      <c r="C128" s="14">
        <v>4029</v>
      </c>
      <c r="D128" s="14">
        <v>3821</v>
      </c>
      <c r="E128" s="15">
        <v>5.44360115153101E-2</v>
      </c>
    </row>
    <row r="129" spans="1:5" x14ac:dyDescent="0.25">
      <c r="A129" s="176"/>
      <c r="B129" s="13" t="s">
        <v>92</v>
      </c>
      <c r="C129" s="14">
        <v>13589</v>
      </c>
      <c r="D129" s="14">
        <v>12003</v>
      </c>
      <c r="E129" s="15">
        <v>0.13213363325835201</v>
      </c>
    </row>
    <row r="130" spans="1:5" x14ac:dyDescent="0.25">
      <c r="A130" s="175" t="s">
        <v>95</v>
      </c>
      <c r="B130" s="13" t="s">
        <v>91</v>
      </c>
      <c r="C130" s="14">
        <v>1293</v>
      </c>
      <c r="D130" s="14">
        <v>1385</v>
      </c>
      <c r="E130" s="15">
        <v>-6.6425992779783394E-2</v>
      </c>
    </row>
    <row r="131" spans="1:5" x14ac:dyDescent="0.25">
      <c r="A131" s="176"/>
      <c r="B131" s="13" t="s">
        <v>92</v>
      </c>
      <c r="C131" s="14">
        <v>2665</v>
      </c>
      <c r="D131" s="14">
        <v>2774</v>
      </c>
      <c r="E131" s="15">
        <v>-3.9293439077144901E-2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5" t="s">
        <v>97</v>
      </c>
      <c r="B135" s="13" t="s">
        <v>98</v>
      </c>
      <c r="C135" s="14">
        <v>88</v>
      </c>
      <c r="D135" s="14">
        <v>72</v>
      </c>
      <c r="E135" s="15">
        <v>0.22222222222222199</v>
      </c>
    </row>
    <row r="136" spans="1:5" x14ac:dyDescent="0.25">
      <c r="A136" s="176"/>
      <c r="B136" s="13" t="s">
        <v>99</v>
      </c>
      <c r="C136" s="14">
        <v>0</v>
      </c>
      <c r="D136" s="14">
        <v>0</v>
      </c>
      <c r="E136" s="15">
        <v>0</v>
      </c>
    </row>
    <row r="137" spans="1:5" x14ac:dyDescent="0.25">
      <c r="A137" s="175" t="s">
        <v>100</v>
      </c>
      <c r="B137" s="13" t="s">
        <v>98</v>
      </c>
      <c r="C137" s="14">
        <v>11</v>
      </c>
      <c r="D137" s="14">
        <v>7</v>
      </c>
      <c r="E137" s="15">
        <v>0.57142857142857095</v>
      </c>
    </row>
    <row r="138" spans="1:5" x14ac:dyDescent="0.25">
      <c r="A138" s="176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101</v>
      </c>
      <c r="B139" s="13" t="s">
        <v>98</v>
      </c>
      <c r="C139" s="14">
        <v>9</v>
      </c>
      <c r="D139" s="14">
        <v>11</v>
      </c>
      <c r="E139" s="15">
        <v>-0.18181818181818199</v>
      </c>
    </row>
    <row r="140" spans="1:5" x14ac:dyDescent="0.25">
      <c r="A140" s="176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204</v>
      </c>
      <c r="D144" s="14">
        <v>90</v>
      </c>
      <c r="E144" s="15">
        <v>1.2666666666666699</v>
      </c>
    </row>
    <row r="145" spans="1:5" x14ac:dyDescent="0.25">
      <c r="A145" s="175" t="s">
        <v>105</v>
      </c>
      <c r="B145" s="13" t="s">
        <v>106</v>
      </c>
      <c r="C145" s="14">
        <v>0</v>
      </c>
      <c r="D145" s="14">
        <v>7</v>
      </c>
      <c r="E145" s="15">
        <v>-1</v>
      </c>
    </row>
    <row r="146" spans="1:5" x14ac:dyDescent="0.25">
      <c r="A146" s="177"/>
      <c r="B146" s="13" t="s">
        <v>107</v>
      </c>
      <c r="C146" s="14">
        <v>1</v>
      </c>
      <c r="D146" s="14">
        <v>40</v>
      </c>
      <c r="E146" s="15">
        <v>-0.97499999999999998</v>
      </c>
    </row>
    <row r="147" spans="1:5" x14ac:dyDescent="0.25">
      <c r="A147" s="177"/>
      <c r="B147" s="13" t="s">
        <v>108</v>
      </c>
      <c r="C147" s="14">
        <v>1</v>
      </c>
      <c r="D147" s="14">
        <v>5</v>
      </c>
      <c r="E147" s="15">
        <v>-0.8</v>
      </c>
    </row>
    <row r="148" spans="1:5" x14ac:dyDescent="0.25">
      <c r="A148" s="177"/>
      <c r="B148" s="13" t="s">
        <v>109</v>
      </c>
      <c r="C148" s="14">
        <v>0</v>
      </c>
      <c r="D148" s="14">
        <v>0</v>
      </c>
      <c r="E148" s="15">
        <v>0</v>
      </c>
    </row>
    <row r="149" spans="1:5" x14ac:dyDescent="0.25">
      <c r="A149" s="177"/>
      <c r="B149" s="13" t="s">
        <v>110</v>
      </c>
      <c r="C149" s="14">
        <v>1</v>
      </c>
      <c r="D149" s="14">
        <v>27</v>
      </c>
      <c r="E149" s="15">
        <v>-0.96296296296296302</v>
      </c>
    </row>
    <row r="150" spans="1:5" x14ac:dyDescent="0.25">
      <c r="A150" s="176"/>
      <c r="B150" s="13" t="s">
        <v>111</v>
      </c>
      <c r="C150" s="14">
        <v>201</v>
      </c>
      <c r="D150" s="14">
        <v>11</v>
      </c>
      <c r="E150" s="15">
        <v>17.272727272727298</v>
      </c>
    </row>
    <row r="151" spans="1:5" x14ac:dyDescent="0.25">
      <c r="A151" s="175" t="s">
        <v>112</v>
      </c>
      <c r="B151" s="13" t="s">
        <v>113</v>
      </c>
      <c r="C151" s="14">
        <v>56</v>
      </c>
      <c r="D151" s="14">
        <v>49</v>
      </c>
      <c r="E151" s="15">
        <v>0.14285714285714299</v>
      </c>
    </row>
    <row r="152" spans="1:5" x14ac:dyDescent="0.25">
      <c r="A152" s="176"/>
      <c r="B152" s="13" t="s">
        <v>114</v>
      </c>
      <c r="C152" s="14">
        <v>94</v>
      </c>
      <c r="D152" s="14">
        <v>40</v>
      </c>
      <c r="E152" s="15">
        <v>1.35</v>
      </c>
    </row>
    <row r="153" spans="1:5" x14ac:dyDescent="0.25">
      <c r="A153" s="175" t="s">
        <v>115</v>
      </c>
      <c r="B153" s="13" t="s">
        <v>19</v>
      </c>
      <c r="C153" s="14">
        <v>18</v>
      </c>
      <c r="D153" s="14">
        <v>17</v>
      </c>
      <c r="E153" s="15">
        <v>5.8823529411764698E-2</v>
      </c>
    </row>
    <row r="154" spans="1:5" x14ac:dyDescent="0.25">
      <c r="A154" s="176"/>
      <c r="B154" s="13" t="s">
        <v>23</v>
      </c>
      <c r="C154" s="14">
        <v>73</v>
      </c>
      <c r="D154" s="14">
        <v>18</v>
      </c>
      <c r="E154" s="15">
        <v>3.0555555555555598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5" t="s">
        <v>118</v>
      </c>
      <c r="B159" s="13" t="s">
        <v>119</v>
      </c>
      <c r="C159" s="14">
        <v>0</v>
      </c>
      <c r="D159" s="14">
        <v>0</v>
      </c>
      <c r="E159" s="15">
        <v>0</v>
      </c>
    </row>
    <row r="160" spans="1:5" x14ac:dyDescent="0.25">
      <c r="A160" s="177"/>
      <c r="B160" s="13" t="s">
        <v>120</v>
      </c>
      <c r="C160" s="14">
        <v>0</v>
      </c>
      <c r="D160" s="14">
        <v>0</v>
      </c>
      <c r="E160" s="15">
        <v>0</v>
      </c>
    </row>
    <row r="161" spans="1:5" x14ac:dyDescent="0.25">
      <c r="A161" s="177"/>
      <c r="B161" s="13" t="s">
        <v>121</v>
      </c>
      <c r="C161" s="14">
        <v>0</v>
      </c>
      <c r="D161" s="14">
        <v>0</v>
      </c>
      <c r="E161" s="15">
        <v>0</v>
      </c>
    </row>
    <row r="162" spans="1:5" x14ac:dyDescent="0.25">
      <c r="A162" s="177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25">
      <c r="A163" s="177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124</v>
      </c>
      <c r="C164" s="14">
        <v>0</v>
      </c>
      <c r="D164" s="14">
        <v>0</v>
      </c>
      <c r="E164" s="15">
        <v>0</v>
      </c>
    </row>
    <row r="165" spans="1:5" x14ac:dyDescent="0.25">
      <c r="A165" s="177"/>
      <c r="B165" s="13" t="s">
        <v>125</v>
      </c>
      <c r="C165" s="14">
        <v>0</v>
      </c>
      <c r="D165" s="14">
        <v>0</v>
      </c>
      <c r="E165" s="15">
        <v>0</v>
      </c>
    </row>
    <row r="166" spans="1:5" x14ac:dyDescent="0.25">
      <c r="A166" s="177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7"/>
      <c r="B167" s="13" t="s">
        <v>127</v>
      </c>
      <c r="C167" s="14">
        <v>0</v>
      </c>
      <c r="D167" s="14">
        <v>0</v>
      </c>
      <c r="E167" s="15">
        <v>0</v>
      </c>
    </row>
    <row r="168" spans="1:5" x14ac:dyDescent="0.25">
      <c r="A168" s="177"/>
      <c r="B168" s="13" t="s">
        <v>128</v>
      </c>
      <c r="C168" s="14">
        <v>0</v>
      </c>
      <c r="D168" s="14">
        <v>0</v>
      </c>
      <c r="E168" s="15">
        <v>0</v>
      </c>
    </row>
    <row r="169" spans="1:5" x14ac:dyDescent="0.25">
      <c r="A169" s="177"/>
      <c r="B169" s="13" t="s">
        <v>129</v>
      </c>
      <c r="C169" s="14">
        <v>0</v>
      </c>
      <c r="D169" s="14">
        <v>0</v>
      </c>
      <c r="E169" s="15">
        <v>0</v>
      </c>
    </row>
    <row r="170" spans="1:5" x14ac:dyDescent="0.25">
      <c r="A170" s="177"/>
      <c r="B170" s="13" t="s">
        <v>130</v>
      </c>
      <c r="C170" s="14">
        <v>0</v>
      </c>
      <c r="D170" s="14">
        <v>0</v>
      </c>
      <c r="E170" s="15">
        <v>0</v>
      </c>
    </row>
    <row r="171" spans="1:5" x14ac:dyDescent="0.25">
      <c r="A171" s="177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25">
      <c r="A172" s="177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7"/>
      <c r="B173" s="13" t="s">
        <v>133</v>
      </c>
      <c r="C173" s="14">
        <v>0</v>
      </c>
      <c r="D173" s="14">
        <v>0</v>
      </c>
      <c r="E173" s="15">
        <v>0</v>
      </c>
    </row>
    <row r="174" spans="1:5" x14ac:dyDescent="0.25">
      <c r="A174" s="177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7"/>
      <c r="B175" s="13" t="s">
        <v>135</v>
      </c>
      <c r="C175" s="14">
        <v>0</v>
      </c>
      <c r="D175" s="14">
        <v>0</v>
      </c>
      <c r="E175" s="15">
        <v>0</v>
      </c>
    </row>
    <row r="176" spans="1:5" x14ac:dyDescent="0.25">
      <c r="A176" s="177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7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7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25">
      <c r="A179" s="177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25">
      <c r="A180" s="177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25">
      <c r="A181" s="177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25">
      <c r="A182" s="177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7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7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25">
      <c r="A185" s="177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7"/>
      <c r="B186" s="13" t="s">
        <v>146</v>
      </c>
      <c r="C186" s="14">
        <v>0</v>
      </c>
      <c r="D186" s="14">
        <v>0</v>
      </c>
      <c r="E186" s="15">
        <v>0</v>
      </c>
    </row>
    <row r="187" spans="1:5" x14ac:dyDescent="0.25">
      <c r="A187" s="177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25">
      <c r="A188" s="177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7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7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25">
      <c r="A191" s="177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25">
      <c r="A192" s="177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7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25">
      <c r="A194" s="177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7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7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25">
      <c r="A197" s="177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25">
      <c r="A198" s="177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7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6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161</v>
      </c>
      <c r="B201" s="13" t="s">
        <v>162</v>
      </c>
      <c r="C201" s="14">
        <v>0</v>
      </c>
      <c r="D201" s="14">
        <v>0</v>
      </c>
      <c r="E201" s="15">
        <v>0</v>
      </c>
    </row>
    <row r="202" spans="1:5" x14ac:dyDescent="0.25">
      <c r="A202" s="177"/>
      <c r="B202" s="13" t="s">
        <v>120</v>
      </c>
      <c r="C202" s="14">
        <v>0</v>
      </c>
      <c r="D202" s="14">
        <v>0</v>
      </c>
      <c r="E202" s="15">
        <v>0</v>
      </c>
    </row>
    <row r="203" spans="1:5" x14ac:dyDescent="0.25">
      <c r="A203" s="177"/>
      <c r="B203" s="13" t="s">
        <v>163</v>
      </c>
      <c r="C203" s="14">
        <v>0</v>
      </c>
      <c r="D203" s="14">
        <v>0</v>
      </c>
      <c r="E203" s="15">
        <v>0</v>
      </c>
    </row>
    <row r="204" spans="1:5" x14ac:dyDescent="0.25">
      <c r="A204" s="177"/>
      <c r="B204" s="13" t="s">
        <v>122</v>
      </c>
      <c r="C204" s="14">
        <v>0</v>
      </c>
      <c r="D204" s="14">
        <v>0</v>
      </c>
      <c r="E204" s="15">
        <v>0</v>
      </c>
    </row>
    <row r="205" spans="1:5" x14ac:dyDescent="0.25">
      <c r="A205" s="177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7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25">
      <c r="A207" s="177"/>
      <c r="B207" s="13" t="s">
        <v>125</v>
      </c>
      <c r="C207" s="14">
        <v>0</v>
      </c>
      <c r="D207" s="14">
        <v>0</v>
      </c>
      <c r="E207" s="15">
        <v>0</v>
      </c>
    </row>
    <row r="208" spans="1:5" x14ac:dyDescent="0.25">
      <c r="A208" s="177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7"/>
      <c r="B209" s="13" t="s">
        <v>127</v>
      </c>
      <c r="C209" s="14">
        <v>0</v>
      </c>
      <c r="D209" s="14">
        <v>0</v>
      </c>
      <c r="E209" s="15">
        <v>0</v>
      </c>
    </row>
    <row r="210" spans="1:5" x14ac:dyDescent="0.25">
      <c r="A210" s="177"/>
      <c r="B210" s="13" t="s">
        <v>165</v>
      </c>
      <c r="C210" s="14">
        <v>0</v>
      </c>
      <c r="D210" s="14">
        <v>0</v>
      </c>
      <c r="E210" s="15">
        <v>0</v>
      </c>
    </row>
    <row r="211" spans="1:5" x14ac:dyDescent="0.25">
      <c r="A211" s="177"/>
      <c r="B211" s="13" t="s">
        <v>129</v>
      </c>
      <c r="C211" s="14">
        <v>0</v>
      </c>
      <c r="D211" s="14">
        <v>0</v>
      </c>
      <c r="E211" s="15">
        <v>0</v>
      </c>
    </row>
    <row r="212" spans="1:5" x14ac:dyDescent="0.25">
      <c r="A212" s="177"/>
      <c r="B212" s="13" t="s">
        <v>130</v>
      </c>
      <c r="C212" s="14">
        <v>0</v>
      </c>
      <c r="D212" s="14">
        <v>0</v>
      </c>
      <c r="E212" s="15">
        <v>0</v>
      </c>
    </row>
    <row r="213" spans="1:5" x14ac:dyDescent="0.25">
      <c r="A213" s="177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25">
      <c r="A214" s="177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7"/>
      <c r="B215" s="13" t="s">
        <v>133</v>
      </c>
      <c r="C215" s="14">
        <v>0</v>
      </c>
      <c r="D215" s="14">
        <v>0</v>
      </c>
      <c r="E215" s="15">
        <v>0</v>
      </c>
    </row>
    <row r="216" spans="1:5" x14ac:dyDescent="0.25">
      <c r="A216" s="177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7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25">
      <c r="A218" s="177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7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7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25">
      <c r="A221" s="177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25">
      <c r="A222" s="177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7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25">
      <c r="A224" s="177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7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7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25">
      <c r="A227" s="177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7"/>
      <c r="B228" s="13" t="s">
        <v>146</v>
      </c>
      <c r="C228" s="14">
        <v>0</v>
      </c>
      <c r="D228" s="14">
        <v>0</v>
      </c>
      <c r="E228" s="15">
        <v>0</v>
      </c>
    </row>
    <row r="229" spans="1:5" x14ac:dyDescent="0.25">
      <c r="A229" s="177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25">
      <c r="A230" s="177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7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7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25">
      <c r="A233" s="177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25">
      <c r="A234" s="177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7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25">
      <c r="A236" s="177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7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7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25">
      <c r="A239" s="177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25">
      <c r="A240" s="177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7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6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</v>
      </c>
      <c r="D246" s="14">
        <v>599</v>
      </c>
      <c r="E246" s="15">
        <v>-0.998330550918197</v>
      </c>
    </row>
    <row r="247" spans="1:5" x14ac:dyDescent="0.25">
      <c r="A247" s="12" t="s">
        <v>170</v>
      </c>
      <c r="B247" s="16"/>
      <c r="C247" s="14">
        <v>8</v>
      </c>
      <c r="D247" s="14">
        <v>342</v>
      </c>
      <c r="E247" s="15">
        <v>-0.97660818713450304</v>
      </c>
    </row>
    <row r="248" spans="1:5" x14ac:dyDescent="0.25">
      <c r="A248" s="12" t="s">
        <v>171</v>
      </c>
      <c r="B248" s="16"/>
      <c r="C248" s="14">
        <v>10</v>
      </c>
      <c r="D248" s="14">
        <v>257</v>
      </c>
      <c r="E248" s="15">
        <v>-0.96108949416342404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484</v>
      </c>
      <c r="D252" s="14">
        <v>48</v>
      </c>
      <c r="E252" s="15">
        <v>9.0833333333333304</v>
      </c>
    </row>
    <row r="253" spans="1:5" x14ac:dyDescent="0.25">
      <c r="A253" s="175" t="s">
        <v>174</v>
      </c>
      <c r="B253" s="13" t="s">
        <v>175</v>
      </c>
      <c r="C253" s="14">
        <v>0</v>
      </c>
      <c r="D253" s="14">
        <v>1</v>
      </c>
      <c r="E253" s="15">
        <v>-1</v>
      </c>
    </row>
    <row r="254" spans="1:5" x14ac:dyDescent="0.25">
      <c r="A254" s="177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25">
      <c r="A255" s="176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4</v>
      </c>
      <c r="D257" s="14">
        <v>8</v>
      </c>
      <c r="E257" s="15">
        <v>-0.5</v>
      </c>
    </row>
    <row r="258" spans="1:5" x14ac:dyDescent="0.25">
      <c r="A258" s="12" t="s">
        <v>111</v>
      </c>
      <c r="B258" s="16"/>
      <c r="C258" s="14">
        <v>28</v>
      </c>
      <c r="D258" s="14">
        <v>19</v>
      </c>
      <c r="E258" s="15">
        <v>0.47368421052631599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30</v>
      </c>
      <c r="D262" s="14">
        <v>34</v>
      </c>
      <c r="E262" s="15">
        <v>-0.11764705882352899</v>
      </c>
    </row>
    <row r="263" spans="1:5" x14ac:dyDescent="0.25">
      <c r="A263" s="175" t="s">
        <v>69</v>
      </c>
      <c r="B263" s="13" t="s">
        <v>182</v>
      </c>
      <c r="C263" s="14">
        <v>277</v>
      </c>
      <c r="D263" s="14">
        <v>263</v>
      </c>
      <c r="E263" s="15">
        <v>5.3231939163498103E-2</v>
      </c>
    </row>
    <row r="264" spans="1:5" x14ac:dyDescent="0.25">
      <c r="A264" s="176"/>
      <c r="B264" s="13" t="s">
        <v>111</v>
      </c>
      <c r="C264" s="14">
        <v>23</v>
      </c>
      <c r="D264" s="14">
        <v>36</v>
      </c>
      <c r="E264" s="15">
        <v>-0.36111111111111099</v>
      </c>
    </row>
    <row r="265" spans="1:5" x14ac:dyDescent="0.25">
      <c r="A265" s="12" t="s">
        <v>183</v>
      </c>
      <c r="B265" s="16"/>
      <c r="C265" s="14">
        <v>15</v>
      </c>
      <c r="D265" s="14">
        <v>23</v>
      </c>
      <c r="E265" s="15">
        <v>-0.34782608695652201</v>
      </c>
    </row>
    <row r="266" spans="1:5" x14ac:dyDescent="0.25">
      <c r="A266" s="12" t="s">
        <v>184</v>
      </c>
      <c r="B266" s="16"/>
      <c r="C266" s="14">
        <v>19</v>
      </c>
      <c r="D266" s="14">
        <v>16</v>
      </c>
      <c r="E266" s="15">
        <v>0.1875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5" t="s">
        <v>187</v>
      </c>
      <c r="B271" s="13" t="s">
        <v>188</v>
      </c>
      <c r="C271" s="14">
        <v>0</v>
      </c>
      <c r="D271" s="14">
        <v>10</v>
      </c>
      <c r="E271" s="15">
        <v>-1</v>
      </c>
    </row>
    <row r="272" spans="1:5" x14ac:dyDescent="0.25">
      <c r="A272" s="176"/>
      <c r="B272" s="13" t="s">
        <v>189</v>
      </c>
      <c r="C272" s="14">
        <v>9</v>
      </c>
      <c r="D272" s="14">
        <v>15</v>
      </c>
      <c r="E272" s="15">
        <v>-0.4</v>
      </c>
    </row>
    <row r="273" spans="1:5" x14ac:dyDescent="0.25">
      <c r="A273" s="12" t="s">
        <v>190</v>
      </c>
      <c r="B273" s="16"/>
      <c r="C273" s="14">
        <v>5</v>
      </c>
      <c r="D273" s="14">
        <v>0</v>
      </c>
      <c r="E273" s="15">
        <v>0</v>
      </c>
    </row>
    <row r="274" spans="1:5" x14ac:dyDescent="0.25">
      <c r="A274" s="12" t="s">
        <v>191</v>
      </c>
      <c r="B274" s="16"/>
      <c r="C274" s="14">
        <v>5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72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25">
      <c r="A284" s="173"/>
      <c r="B284" s="13" t="s">
        <v>200</v>
      </c>
      <c r="C284" s="14">
        <v>0</v>
      </c>
      <c r="D284" s="14">
        <v>0</v>
      </c>
      <c r="E284" s="21">
        <v>0</v>
      </c>
    </row>
    <row r="285" spans="1:5" x14ac:dyDescent="0.25">
      <c r="A285" s="174"/>
      <c r="B285" s="13" t="s">
        <v>201</v>
      </c>
      <c r="C285" s="14">
        <v>0</v>
      </c>
      <c r="D285" s="14">
        <v>0</v>
      </c>
      <c r="E285" s="21">
        <v>0</v>
      </c>
    </row>
    <row r="286" spans="1:5" x14ac:dyDescent="0.25">
      <c r="A286" s="172" t="s">
        <v>202</v>
      </c>
      <c r="B286" s="13" t="s">
        <v>203</v>
      </c>
      <c r="C286" s="14">
        <v>2</v>
      </c>
      <c r="D286" s="14">
        <v>0</v>
      </c>
      <c r="E286" s="21">
        <v>0</v>
      </c>
    </row>
    <row r="287" spans="1:5" x14ac:dyDescent="0.25">
      <c r="A287" s="173"/>
      <c r="B287" s="13" t="s">
        <v>204</v>
      </c>
      <c r="C287" s="14">
        <v>8</v>
      </c>
      <c r="D287" s="14">
        <v>7</v>
      </c>
      <c r="E287" s="21">
        <v>0</v>
      </c>
    </row>
    <row r="288" spans="1:5" x14ac:dyDescent="0.25">
      <c r="A288" s="174"/>
      <c r="B288" s="13" t="s">
        <v>205</v>
      </c>
      <c r="C288" s="14">
        <v>16</v>
      </c>
      <c r="D288" s="14">
        <v>3</v>
      </c>
      <c r="E288" s="21">
        <v>5</v>
      </c>
    </row>
    <row r="289" spans="1:5" x14ac:dyDescent="0.25">
      <c r="A289" s="20" t="s">
        <v>206</v>
      </c>
      <c r="B289" s="13" t="s">
        <v>207</v>
      </c>
      <c r="C289" s="14">
        <v>6</v>
      </c>
      <c r="D289" s="14">
        <v>7</v>
      </c>
      <c r="E289" s="21">
        <v>4</v>
      </c>
    </row>
    <row r="290" spans="1:5" x14ac:dyDescent="0.25">
      <c r="A290" s="172" t="s">
        <v>208</v>
      </c>
      <c r="B290" s="13" t="s">
        <v>209</v>
      </c>
      <c r="C290" s="14">
        <v>15</v>
      </c>
      <c r="D290" s="14">
        <v>5</v>
      </c>
      <c r="E290" s="21">
        <v>0</v>
      </c>
    </row>
    <row r="291" spans="1:5" x14ac:dyDescent="0.25">
      <c r="A291" s="173"/>
      <c r="B291" s="13" t="s">
        <v>210</v>
      </c>
      <c r="C291" s="14">
        <v>12</v>
      </c>
      <c r="D291" s="14">
        <v>10</v>
      </c>
      <c r="E291" s="21">
        <v>1</v>
      </c>
    </row>
    <row r="292" spans="1:5" x14ac:dyDescent="0.25">
      <c r="A292" s="174"/>
      <c r="B292" s="13" t="s">
        <v>211</v>
      </c>
      <c r="C292" s="14">
        <v>9</v>
      </c>
      <c r="D292" s="14">
        <v>3</v>
      </c>
      <c r="E292" s="21">
        <v>0</v>
      </c>
    </row>
    <row r="293" spans="1:5" x14ac:dyDescent="0.25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25">
      <c r="A294" s="172" t="s">
        <v>214</v>
      </c>
      <c r="B294" s="13" t="s">
        <v>205</v>
      </c>
      <c r="C294" s="14">
        <v>55</v>
      </c>
      <c r="D294" s="14">
        <v>33</v>
      </c>
      <c r="E294" s="21">
        <v>32</v>
      </c>
    </row>
    <row r="295" spans="1:5" x14ac:dyDescent="0.25">
      <c r="A295" s="173"/>
      <c r="B295" s="13" t="s">
        <v>215</v>
      </c>
      <c r="C295" s="14">
        <v>13</v>
      </c>
      <c r="D295" s="14">
        <v>18</v>
      </c>
      <c r="E295" s="21">
        <v>7</v>
      </c>
    </row>
    <row r="296" spans="1:5" x14ac:dyDescent="0.25">
      <c r="A296" s="174"/>
      <c r="B296" s="13" t="s">
        <v>216</v>
      </c>
      <c r="C296" s="14">
        <v>0</v>
      </c>
      <c r="D296" s="14">
        <v>0</v>
      </c>
      <c r="E296" s="21">
        <v>0</v>
      </c>
    </row>
    <row r="297" spans="1:5" x14ac:dyDescent="0.25">
      <c r="A297" s="172" t="s">
        <v>217</v>
      </c>
      <c r="B297" s="13" t="s">
        <v>218</v>
      </c>
      <c r="C297" s="14">
        <v>103</v>
      </c>
      <c r="D297" s="14">
        <v>34</v>
      </c>
      <c r="E297" s="21">
        <v>95</v>
      </c>
    </row>
    <row r="298" spans="1:5" x14ac:dyDescent="0.25">
      <c r="A298" s="173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25">
      <c r="A299" s="173"/>
      <c r="B299" s="13" t="s">
        <v>220</v>
      </c>
      <c r="C299" s="14">
        <v>308</v>
      </c>
      <c r="D299" s="14">
        <v>270</v>
      </c>
      <c r="E299" s="21">
        <v>190</v>
      </c>
    </row>
    <row r="300" spans="1:5" x14ac:dyDescent="0.25">
      <c r="A300" s="173"/>
      <c r="B300" s="13" t="s">
        <v>221</v>
      </c>
      <c r="C300" s="14">
        <v>704</v>
      </c>
      <c r="D300" s="14">
        <v>522</v>
      </c>
      <c r="E300" s="21">
        <v>151</v>
      </c>
    </row>
    <row r="301" spans="1:5" x14ac:dyDescent="0.25">
      <c r="A301" s="173"/>
      <c r="B301" s="13" t="s">
        <v>222</v>
      </c>
      <c r="C301" s="14">
        <v>23</v>
      </c>
      <c r="D301" s="14">
        <v>3</v>
      </c>
      <c r="E301" s="21">
        <v>0</v>
      </c>
    </row>
    <row r="302" spans="1:5" x14ac:dyDescent="0.25">
      <c r="A302" s="173"/>
      <c r="B302" s="13" t="s">
        <v>223</v>
      </c>
      <c r="C302" s="14">
        <v>281</v>
      </c>
      <c r="D302" s="14">
        <v>287</v>
      </c>
      <c r="E302" s="21">
        <v>175</v>
      </c>
    </row>
    <row r="303" spans="1:5" x14ac:dyDescent="0.25">
      <c r="A303" s="173"/>
      <c r="B303" s="13" t="s">
        <v>224</v>
      </c>
      <c r="C303" s="14">
        <v>126</v>
      </c>
      <c r="D303" s="14">
        <v>103</v>
      </c>
      <c r="E303" s="21">
        <v>32</v>
      </c>
    </row>
    <row r="304" spans="1:5" x14ac:dyDescent="0.25">
      <c r="A304" s="173"/>
      <c r="B304" s="13" t="s">
        <v>225</v>
      </c>
      <c r="C304" s="14">
        <v>14</v>
      </c>
      <c r="D304" s="14">
        <v>2</v>
      </c>
      <c r="E304" s="21">
        <v>2</v>
      </c>
    </row>
    <row r="305" spans="1:5" x14ac:dyDescent="0.25">
      <c r="A305" s="173"/>
      <c r="B305" s="13" t="s">
        <v>226</v>
      </c>
      <c r="C305" s="14">
        <v>259</v>
      </c>
      <c r="D305" s="14">
        <v>35</v>
      </c>
      <c r="E305" s="21">
        <v>222</v>
      </c>
    </row>
    <row r="306" spans="1:5" x14ac:dyDescent="0.25">
      <c r="A306" s="173"/>
      <c r="B306" s="13" t="s">
        <v>227</v>
      </c>
      <c r="C306" s="14">
        <v>1</v>
      </c>
      <c r="D306" s="14">
        <v>1</v>
      </c>
      <c r="E306" s="21">
        <v>0</v>
      </c>
    </row>
    <row r="307" spans="1:5" x14ac:dyDescent="0.25">
      <c r="A307" s="173"/>
      <c r="B307" s="13" t="s">
        <v>228</v>
      </c>
      <c r="C307" s="14">
        <v>0</v>
      </c>
      <c r="D307" s="14">
        <v>0</v>
      </c>
      <c r="E307" s="21">
        <v>0</v>
      </c>
    </row>
    <row r="308" spans="1:5" x14ac:dyDescent="0.25">
      <c r="A308" s="173"/>
      <c r="B308" s="13" t="s">
        <v>229</v>
      </c>
      <c r="C308" s="14">
        <v>0</v>
      </c>
      <c r="D308" s="14">
        <v>0</v>
      </c>
      <c r="E308" s="21">
        <v>0</v>
      </c>
    </row>
    <row r="309" spans="1:5" x14ac:dyDescent="0.25">
      <c r="A309" s="173"/>
      <c r="B309" s="13" t="s">
        <v>230</v>
      </c>
      <c r="C309" s="14">
        <v>0</v>
      </c>
      <c r="D309" s="14">
        <v>0</v>
      </c>
      <c r="E309" s="21">
        <v>0</v>
      </c>
    </row>
    <row r="310" spans="1:5" x14ac:dyDescent="0.25">
      <c r="A310" s="173"/>
      <c r="B310" s="13" t="s">
        <v>231</v>
      </c>
      <c r="C310" s="14">
        <v>7</v>
      </c>
      <c r="D310" s="14">
        <v>0</v>
      </c>
      <c r="E310" s="21">
        <v>0</v>
      </c>
    </row>
    <row r="311" spans="1:5" x14ac:dyDescent="0.25">
      <c r="A311" s="174"/>
      <c r="B311" s="13" t="s">
        <v>232</v>
      </c>
      <c r="C311" s="14">
        <v>17</v>
      </c>
      <c r="D311" s="14">
        <v>6</v>
      </c>
      <c r="E311" s="21">
        <v>4</v>
      </c>
    </row>
    <row r="312" spans="1:5" x14ac:dyDescent="0.25">
      <c r="A312" s="172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25">
      <c r="A313" s="173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25">
      <c r="A314" s="173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25">
      <c r="A315" s="173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25">
      <c r="A316" s="173"/>
      <c r="B316" s="13" t="s">
        <v>238</v>
      </c>
      <c r="C316" s="14">
        <v>48</v>
      </c>
      <c r="D316" s="14">
        <v>35</v>
      </c>
      <c r="E316" s="21">
        <v>27</v>
      </c>
    </row>
    <row r="317" spans="1:5" x14ac:dyDescent="0.25">
      <c r="A317" s="173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25">
      <c r="A318" s="173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25">
      <c r="A319" s="173"/>
      <c r="B319" s="13" t="s">
        <v>241</v>
      </c>
      <c r="C319" s="14">
        <v>230</v>
      </c>
      <c r="D319" s="14">
        <v>211</v>
      </c>
      <c r="E319" s="21">
        <v>37</v>
      </c>
    </row>
    <row r="320" spans="1:5" x14ac:dyDescent="0.25">
      <c r="A320" s="173"/>
      <c r="B320" s="13" t="s">
        <v>242</v>
      </c>
      <c r="C320" s="14">
        <v>153</v>
      </c>
      <c r="D320" s="14">
        <v>108</v>
      </c>
      <c r="E320" s="21">
        <v>3</v>
      </c>
    </row>
    <row r="321" spans="1:5" x14ac:dyDescent="0.25">
      <c r="A321" s="173"/>
      <c r="B321" s="13" t="s">
        <v>243</v>
      </c>
      <c r="C321" s="14">
        <v>0</v>
      </c>
      <c r="D321" s="14">
        <v>0</v>
      </c>
      <c r="E321" s="21">
        <v>0</v>
      </c>
    </row>
    <row r="322" spans="1:5" x14ac:dyDescent="0.25">
      <c r="A322" s="173"/>
      <c r="B322" s="13" t="s">
        <v>244</v>
      </c>
      <c r="C322" s="14">
        <v>4</v>
      </c>
      <c r="D322" s="14">
        <v>4</v>
      </c>
      <c r="E322" s="21">
        <v>1</v>
      </c>
    </row>
    <row r="323" spans="1:5" x14ac:dyDescent="0.25">
      <c r="A323" s="173"/>
      <c r="B323" s="13" t="s">
        <v>245</v>
      </c>
      <c r="C323" s="14">
        <v>10</v>
      </c>
      <c r="D323" s="14">
        <v>2</v>
      </c>
      <c r="E323" s="21">
        <v>0</v>
      </c>
    </row>
    <row r="324" spans="1:5" x14ac:dyDescent="0.25">
      <c r="A324" s="173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25">
      <c r="A325" s="173"/>
      <c r="B325" s="13" t="s">
        <v>247</v>
      </c>
      <c r="C325" s="14">
        <v>0</v>
      </c>
      <c r="D325" s="14">
        <v>0</v>
      </c>
      <c r="E325" s="21">
        <v>0</v>
      </c>
    </row>
    <row r="326" spans="1:5" x14ac:dyDescent="0.25">
      <c r="A326" s="173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25">
      <c r="A327" s="173"/>
      <c r="B327" s="13" t="s">
        <v>249</v>
      </c>
      <c r="C327" s="14">
        <v>4</v>
      </c>
      <c r="D327" s="14">
        <v>2</v>
      </c>
      <c r="E327" s="21">
        <v>0</v>
      </c>
    </row>
    <row r="328" spans="1:5" x14ac:dyDescent="0.25">
      <c r="A328" s="173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25">
      <c r="A329" s="173"/>
      <c r="B329" s="13" t="s">
        <v>251</v>
      </c>
      <c r="C329" s="14">
        <v>458</v>
      </c>
      <c r="D329" s="14">
        <v>474</v>
      </c>
      <c r="E329" s="21">
        <v>137</v>
      </c>
    </row>
    <row r="330" spans="1:5" x14ac:dyDescent="0.25">
      <c r="A330" s="173"/>
      <c r="B330" s="13" t="s">
        <v>252</v>
      </c>
      <c r="C330" s="14">
        <v>56</v>
      </c>
      <c r="D330" s="14">
        <v>23</v>
      </c>
      <c r="E330" s="21">
        <v>28</v>
      </c>
    </row>
    <row r="331" spans="1:5" x14ac:dyDescent="0.25">
      <c r="A331" s="173"/>
      <c r="B331" s="13" t="s">
        <v>253</v>
      </c>
      <c r="C331" s="14">
        <v>31</v>
      </c>
      <c r="D331" s="14">
        <v>26</v>
      </c>
      <c r="E331" s="21">
        <v>6</v>
      </c>
    </row>
    <row r="332" spans="1:5" x14ac:dyDescent="0.25">
      <c r="A332" s="173"/>
      <c r="B332" s="13" t="s">
        <v>254</v>
      </c>
      <c r="C332" s="14">
        <v>4</v>
      </c>
      <c r="D332" s="14">
        <v>1</v>
      </c>
      <c r="E332" s="21">
        <v>1</v>
      </c>
    </row>
    <row r="333" spans="1:5" x14ac:dyDescent="0.25">
      <c r="A333" s="173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25">
      <c r="A334" s="173"/>
      <c r="B334" s="13" t="s">
        <v>256</v>
      </c>
      <c r="C334" s="14">
        <v>94</v>
      </c>
      <c r="D334" s="14">
        <v>78</v>
      </c>
      <c r="E334" s="21">
        <v>18</v>
      </c>
    </row>
    <row r="335" spans="1:5" x14ac:dyDescent="0.25">
      <c r="A335" s="173"/>
      <c r="B335" s="13" t="s">
        <v>257</v>
      </c>
      <c r="C335" s="14">
        <v>60</v>
      </c>
      <c r="D335" s="14">
        <v>60</v>
      </c>
      <c r="E335" s="21">
        <v>3</v>
      </c>
    </row>
    <row r="336" spans="1:5" x14ac:dyDescent="0.25">
      <c r="A336" s="173"/>
      <c r="B336" s="13" t="s">
        <v>258</v>
      </c>
      <c r="C336" s="14">
        <v>0</v>
      </c>
      <c r="D336" s="14">
        <v>0</v>
      </c>
      <c r="E336" s="21">
        <v>0</v>
      </c>
    </row>
    <row r="337" spans="1:5" x14ac:dyDescent="0.25">
      <c r="A337" s="173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25">
      <c r="A338" s="173"/>
      <c r="B338" s="13" t="s">
        <v>260</v>
      </c>
      <c r="C338" s="14">
        <v>0</v>
      </c>
      <c r="D338" s="14">
        <v>0</v>
      </c>
      <c r="E338" s="21">
        <v>0</v>
      </c>
    </row>
    <row r="339" spans="1:5" x14ac:dyDescent="0.25">
      <c r="A339" s="173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25">
      <c r="A340" s="173"/>
      <c r="B340" s="13" t="s">
        <v>262</v>
      </c>
      <c r="C340" s="14">
        <v>15</v>
      </c>
      <c r="D340" s="14">
        <v>12</v>
      </c>
      <c r="E340" s="21">
        <v>1</v>
      </c>
    </row>
    <row r="341" spans="1:5" x14ac:dyDescent="0.25">
      <c r="A341" s="173"/>
      <c r="B341" s="13" t="s">
        <v>263</v>
      </c>
      <c r="C341" s="14">
        <v>805</v>
      </c>
      <c r="D341" s="14">
        <v>688</v>
      </c>
      <c r="E341" s="21">
        <v>0</v>
      </c>
    </row>
    <row r="342" spans="1:5" x14ac:dyDescent="0.25">
      <c r="A342" s="173"/>
      <c r="B342" s="13" t="s">
        <v>264</v>
      </c>
      <c r="C342" s="14">
        <v>1</v>
      </c>
      <c r="D342" s="14">
        <v>0</v>
      </c>
      <c r="E342" s="21">
        <v>1</v>
      </c>
    </row>
    <row r="343" spans="1:5" x14ac:dyDescent="0.25">
      <c r="A343" s="173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25">
      <c r="A344" s="174"/>
      <c r="B344" s="13" t="s">
        <v>266</v>
      </c>
      <c r="C344" s="14">
        <v>0</v>
      </c>
      <c r="D344" s="14">
        <v>0</v>
      </c>
      <c r="E344" s="21">
        <v>0</v>
      </c>
    </row>
    <row r="345" spans="1:5" x14ac:dyDescent="0.25">
      <c r="A345" s="172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25">
      <c r="A346" s="173"/>
      <c r="B346" s="13" t="s">
        <v>269</v>
      </c>
      <c r="C346" s="14">
        <v>0</v>
      </c>
      <c r="D346" s="14">
        <v>2</v>
      </c>
      <c r="E346" s="21">
        <v>0</v>
      </c>
    </row>
    <row r="347" spans="1:5" x14ac:dyDescent="0.25">
      <c r="A347" s="173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25">
      <c r="A348" s="173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25">
      <c r="A349" s="173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25">
      <c r="A350" s="173"/>
      <c r="B350" s="13" t="s">
        <v>273</v>
      </c>
      <c r="C350" s="14">
        <v>0</v>
      </c>
      <c r="D350" s="14">
        <v>0</v>
      </c>
      <c r="E350" s="21">
        <v>0</v>
      </c>
    </row>
    <row r="351" spans="1:5" x14ac:dyDescent="0.25">
      <c r="A351" s="173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25">
      <c r="A352" s="173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25">
      <c r="A353" s="173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25">
      <c r="A354" s="173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25">
      <c r="A355" s="174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25">
      <c r="A356" s="172" t="s">
        <v>279</v>
      </c>
      <c r="B356" s="13" t="s">
        <v>280</v>
      </c>
      <c r="C356" s="14">
        <v>16</v>
      </c>
      <c r="D356" s="14">
        <v>19</v>
      </c>
      <c r="E356" s="21">
        <v>0</v>
      </c>
    </row>
    <row r="357" spans="1:5" x14ac:dyDescent="0.25">
      <c r="A357" s="173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25">
      <c r="A358" s="173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25">
      <c r="A359" s="173"/>
      <c r="B359" s="13" t="s">
        <v>283</v>
      </c>
      <c r="C359" s="14">
        <v>37</v>
      </c>
      <c r="D359" s="14">
        <v>8</v>
      </c>
      <c r="E359" s="21">
        <v>19</v>
      </c>
    </row>
    <row r="360" spans="1:5" x14ac:dyDescent="0.25">
      <c r="A360" s="173"/>
      <c r="B360" s="13" t="s">
        <v>284</v>
      </c>
      <c r="C360" s="14">
        <v>4</v>
      </c>
      <c r="D360" s="14">
        <v>2</v>
      </c>
      <c r="E360" s="21">
        <v>0</v>
      </c>
    </row>
    <row r="361" spans="1:5" x14ac:dyDescent="0.25">
      <c r="A361" s="173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25">
      <c r="A362" s="173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25">
      <c r="A363" s="173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25">
      <c r="A364" s="174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25">
      <c r="A365" s="172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25">
      <c r="A366" s="173"/>
      <c r="B366" s="13" t="s">
        <v>291</v>
      </c>
      <c r="C366" s="14">
        <v>5</v>
      </c>
      <c r="D366" s="14">
        <v>4</v>
      </c>
      <c r="E366" s="21">
        <v>0</v>
      </c>
    </row>
    <row r="367" spans="1:5" x14ac:dyDescent="0.25">
      <c r="A367" s="173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25">
      <c r="A368" s="173"/>
      <c r="B368" s="13" t="s">
        <v>293</v>
      </c>
      <c r="C368" s="14">
        <v>4</v>
      </c>
      <c r="D368" s="14">
        <v>1</v>
      </c>
      <c r="E368" s="21">
        <v>0</v>
      </c>
    </row>
    <row r="369" spans="1:5" x14ac:dyDescent="0.25">
      <c r="A369" s="173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25">
      <c r="A370" s="173"/>
      <c r="B370" s="13" t="s">
        <v>294</v>
      </c>
      <c r="C370" s="14">
        <v>1</v>
      </c>
      <c r="D370" s="14">
        <v>1</v>
      </c>
      <c r="E370" s="21">
        <v>0</v>
      </c>
    </row>
    <row r="371" spans="1:5" x14ac:dyDescent="0.25">
      <c r="A371" s="173"/>
      <c r="B371" s="13" t="s">
        <v>295</v>
      </c>
      <c r="C371" s="14">
        <v>3</v>
      </c>
      <c r="D371" s="14">
        <v>0</v>
      </c>
      <c r="E371" s="21">
        <v>1</v>
      </c>
    </row>
    <row r="372" spans="1:5" x14ac:dyDescent="0.25">
      <c r="A372" s="173"/>
      <c r="B372" s="13" t="s">
        <v>296</v>
      </c>
      <c r="C372" s="14">
        <v>48</v>
      </c>
      <c r="D372" s="14">
        <v>2</v>
      </c>
      <c r="E372" s="21">
        <v>0</v>
      </c>
    </row>
    <row r="373" spans="1:5" x14ac:dyDescent="0.25">
      <c r="A373" s="173"/>
      <c r="B373" s="13" t="s">
        <v>297</v>
      </c>
      <c r="C373" s="14">
        <v>0</v>
      </c>
      <c r="D373" s="14">
        <v>0</v>
      </c>
      <c r="E373" s="21">
        <v>0</v>
      </c>
    </row>
    <row r="374" spans="1:5" x14ac:dyDescent="0.25">
      <c r="A374" s="173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25">
      <c r="A375" s="173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25">
      <c r="A376" s="173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25">
      <c r="A377" s="174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GwXe8d8VRyn+Rq4Z5PRWn5Z2VJSXbK0/rnJMuZ41WmhuwxCTA40HNltGQz1CiEvfRISmAWkBmvBaWmnBi6xTMQ==" saltValue="s1v9JZXaYRC6YhckdnUcAw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4875-AD71-44EA-A478-A53B420BE206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4hmKpmGWidhJj5nE18gmPR5qQebePTmvc2N8a1w2pG0B7aRYEEw+JR8fEbigch3gQSQpVdE9R0lSuPysXsDikQ==" saltValue="XvTCk0XaPzfiHxeyXSfHJ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5089-E4D1-4F1B-AAE8-44F81B770DE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5OE/vQFhQWQcX0jrz9JhAnLUa0/GD0jHUP3faYD9rcvZ/kiukYAMDdu+RJu2sieP4kDOqV3wgdSOI7gjJCL6ug==" saltValue="oHLHkhXX/S1jTVdsd96I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FDFD-8D91-44EC-9D7E-5F9FD4877447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1</v>
      </c>
      <c r="N6" s="169">
        <f>DatosMedioAmbiente!C55</f>
        <v>0</v>
      </c>
      <c r="O6" s="169">
        <f>DatosMedioAmbiente!C57</f>
        <v>0</v>
      </c>
      <c r="P6" s="169">
        <f>DatosMedioAmbiente!C59</f>
        <v>0</v>
      </c>
      <c r="Q6" s="169">
        <f>DatosMedioAmbiente!C61</f>
        <v>0</v>
      </c>
      <c r="R6" s="169">
        <f>DatosMedioAmbiente!C63</f>
        <v>1</v>
      </c>
      <c r="S6" s="167"/>
      <c r="U6" s="170">
        <f>DatosMedioAmbiente!C54</f>
        <v>2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0</v>
      </c>
      <c r="Z6" s="170">
        <f>DatosMedioAmbiente!C64</f>
        <v>1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sP7wfzxwQjhv32Gd+c/F6aCtowa6VNQ1TFv8e1tbHkkcGKunINtcYvweemXQN9YEZQwQLQ42DigdSIh79d7MMw==" saltValue="o7YRnyuY3XHfvML596SA4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4BE4-52F5-4F77-833C-AA46512E67CB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">
      <c r="A2" s="84" t="s">
        <v>1260</v>
      </c>
      <c r="B2" s="84" t="s">
        <v>1449</v>
      </c>
      <c r="C2" s="84" t="s">
        <v>1437</v>
      </c>
      <c r="D2" s="84" t="s">
        <v>1320</v>
      </c>
      <c r="E2" s="84" t="s">
        <v>1320</v>
      </c>
      <c r="F2" s="84" t="s">
        <v>1324</v>
      </c>
      <c r="G2" s="84" t="s">
        <v>1349</v>
      </c>
      <c r="H2" s="84" t="s">
        <v>1349</v>
      </c>
      <c r="I2" s="84" t="s">
        <v>1320</v>
      </c>
      <c r="J2" s="84" t="s">
        <v>1320</v>
      </c>
      <c r="K2" s="84" t="s">
        <v>1320</v>
      </c>
      <c r="L2" s="84" t="s">
        <v>1320</v>
      </c>
      <c r="M2" s="84" t="s">
        <v>1320</v>
      </c>
      <c r="N2" s="84" t="s">
        <v>1320</v>
      </c>
      <c r="O2" s="84" t="s">
        <v>1320</v>
      </c>
      <c r="P2" s="84" t="s">
        <v>1367</v>
      </c>
      <c r="Q2" s="84" t="s">
        <v>1367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1132</v>
      </c>
      <c r="AB2" s="84" t="s">
        <v>1132</v>
      </c>
      <c r="AD2" s="84" t="s">
        <v>647</v>
      </c>
      <c r="AE2" s="84" t="s">
        <v>1184</v>
      </c>
      <c r="AF2" s="84" t="s">
        <v>1087</v>
      </c>
      <c r="AI2" s="84" t="s">
        <v>232</v>
      </c>
      <c r="AL2" s="84" t="s">
        <v>647</v>
      </c>
      <c r="AM2" s="84" t="s">
        <v>647</v>
      </c>
      <c r="AN2" s="84" t="s">
        <v>647</v>
      </c>
      <c r="AO2" s="84" t="s">
        <v>649</v>
      </c>
      <c r="AU2" s="84" t="s">
        <v>649</v>
      </c>
      <c r="AV2" s="84" t="s">
        <v>647</v>
      </c>
      <c r="AW2" s="84" t="s">
        <v>1184</v>
      </c>
      <c r="AX2" s="84" t="s">
        <v>1184</v>
      </c>
      <c r="AY2" s="84" t="s">
        <v>20</v>
      </c>
      <c r="AZ2" s="84" t="s">
        <v>1009</v>
      </c>
      <c r="BA2" s="84" t="s">
        <v>82</v>
      </c>
      <c r="BB2" s="84" t="s">
        <v>1001</v>
      </c>
      <c r="BC2" s="84" t="s">
        <v>980</v>
      </c>
      <c r="BD2" s="84" t="s">
        <v>960</v>
      </c>
      <c r="BE2" s="84" t="s">
        <v>1358</v>
      </c>
      <c r="BF2" s="84" t="s">
        <v>104</v>
      </c>
      <c r="BG2" s="84" t="s">
        <v>104</v>
      </c>
      <c r="BH2" s="84" t="s">
        <v>1143</v>
      </c>
      <c r="BI2" s="84" t="s">
        <v>1147</v>
      </c>
    </row>
    <row r="3" spans="1:61" x14ac:dyDescent="0.2">
      <c r="A3" s="84" t="s">
        <v>1455</v>
      </c>
      <c r="B3" s="84" t="s">
        <v>1450</v>
      </c>
      <c r="C3" s="84" t="s">
        <v>1438</v>
      </c>
      <c r="D3" s="84" t="s">
        <v>1321</v>
      </c>
      <c r="E3" s="84" t="s">
        <v>1321</v>
      </c>
      <c r="F3" s="84" t="s">
        <v>1328</v>
      </c>
      <c r="G3" s="84" t="s">
        <v>1321</v>
      </c>
      <c r="H3" s="84" t="s">
        <v>1321</v>
      </c>
      <c r="I3" s="84" t="s">
        <v>1321</v>
      </c>
      <c r="J3" s="84" t="s">
        <v>1322</v>
      </c>
      <c r="K3" s="84" t="s">
        <v>1321</v>
      </c>
      <c r="L3" s="84" t="s">
        <v>1321</v>
      </c>
      <c r="M3" s="84" t="s">
        <v>1322</v>
      </c>
      <c r="N3" s="84" t="s">
        <v>1322</v>
      </c>
      <c r="O3" s="84" t="s">
        <v>1321</v>
      </c>
      <c r="P3" s="84" t="s">
        <v>1322</v>
      </c>
      <c r="Q3" s="84" t="s">
        <v>1322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1133</v>
      </c>
      <c r="AB3" s="84" t="s">
        <v>1137</v>
      </c>
      <c r="AD3" s="84" t="s">
        <v>649</v>
      </c>
      <c r="AE3" s="84" t="s">
        <v>1186</v>
      </c>
      <c r="AF3" s="84" t="s">
        <v>1194</v>
      </c>
      <c r="AI3" s="84" t="s">
        <v>238</v>
      </c>
      <c r="AL3" s="84" t="s">
        <v>649</v>
      </c>
      <c r="AM3" s="84" t="s">
        <v>649</v>
      </c>
      <c r="AN3" s="84" t="s">
        <v>649</v>
      </c>
      <c r="AO3" s="84" t="s">
        <v>653</v>
      </c>
      <c r="AU3" s="84" t="s">
        <v>651</v>
      </c>
      <c r="AV3" s="84" t="s">
        <v>649</v>
      </c>
      <c r="AW3" s="84" t="s">
        <v>1188</v>
      </c>
      <c r="AX3" s="84" t="s">
        <v>1188</v>
      </c>
      <c r="AY3" s="84" t="s">
        <v>1004</v>
      </c>
      <c r="AZ3" s="84" t="s">
        <v>1010</v>
      </c>
      <c r="BA3" s="84" t="s">
        <v>1494</v>
      </c>
      <c r="BC3" s="84" t="s">
        <v>1496</v>
      </c>
      <c r="BD3" s="84" t="s">
        <v>334</v>
      </c>
      <c r="BE3" s="84" t="s">
        <v>1359</v>
      </c>
      <c r="BG3" s="84" t="s">
        <v>114</v>
      </c>
      <c r="BH3" s="84" t="s">
        <v>1144</v>
      </c>
      <c r="BI3" s="84" t="s">
        <v>1148</v>
      </c>
    </row>
    <row r="4" spans="1:61" x14ac:dyDescent="0.2">
      <c r="A4" s="84" t="s">
        <v>1456</v>
      </c>
      <c r="B4" s="84" t="s">
        <v>110</v>
      </c>
      <c r="C4" s="84" t="s">
        <v>1439</v>
      </c>
      <c r="D4" s="84" t="s">
        <v>1322</v>
      </c>
      <c r="E4" s="84" t="s">
        <v>1322</v>
      </c>
      <c r="F4" s="84" t="s">
        <v>1338</v>
      </c>
      <c r="G4" s="84" t="s">
        <v>1322</v>
      </c>
      <c r="H4" s="84" t="s">
        <v>1322</v>
      </c>
      <c r="I4" s="84" t="s">
        <v>1322</v>
      </c>
      <c r="J4" s="84" t="s">
        <v>975</v>
      </c>
      <c r="K4" s="84" t="s">
        <v>1322</v>
      </c>
      <c r="L4" s="84" t="s">
        <v>1322</v>
      </c>
      <c r="M4" s="84" t="s">
        <v>1326</v>
      </c>
      <c r="N4" s="84" t="s">
        <v>1326</v>
      </c>
      <c r="O4" s="84" t="s">
        <v>1322</v>
      </c>
      <c r="P4" s="84" t="s">
        <v>1368</v>
      </c>
      <c r="Q4" s="84" t="s">
        <v>1372</v>
      </c>
      <c r="S4" s="84" t="s">
        <v>1368</v>
      </c>
      <c r="T4" s="84" t="s">
        <v>1368</v>
      </c>
      <c r="V4" s="84" t="s">
        <v>31</v>
      </c>
      <c r="W4" s="84" t="s">
        <v>1463</v>
      </c>
      <c r="AA4" s="84" t="s">
        <v>1135</v>
      </c>
      <c r="AB4" s="84" t="s">
        <v>1135</v>
      </c>
      <c r="AD4" s="84" t="s">
        <v>651</v>
      </c>
      <c r="AE4" s="84" t="s">
        <v>1187</v>
      </c>
      <c r="AF4" s="84" t="s">
        <v>1127</v>
      </c>
      <c r="AI4" s="84" t="s">
        <v>241</v>
      </c>
      <c r="AL4" s="84" t="s">
        <v>651</v>
      </c>
      <c r="AM4" s="84" t="s">
        <v>651</v>
      </c>
      <c r="AN4" s="84" t="s">
        <v>651</v>
      </c>
      <c r="AO4" s="84" t="s">
        <v>657</v>
      </c>
      <c r="AV4" s="84" t="s">
        <v>651</v>
      </c>
      <c r="AY4" s="84" t="s">
        <v>1005</v>
      </c>
      <c r="AZ4" s="84" t="s">
        <v>1011</v>
      </c>
      <c r="BA4" s="84" t="s">
        <v>1495</v>
      </c>
      <c r="BC4" s="84" t="s">
        <v>986</v>
      </c>
      <c r="BD4" s="84" t="s">
        <v>961</v>
      </c>
      <c r="BE4" s="84" t="s">
        <v>1360</v>
      </c>
      <c r="BG4" s="84" t="s">
        <v>1060</v>
      </c>
    </row>
    <row r="5" spans="1:61" x14ac:dyDescent="0.2">
      <c r="A5" s="84" t="s">
        <v>1031</v>
      </c>
      <c r="B5" s="84" t="s">
        <v>111</v>
      </c>
      <c r="C5" s="84" t="s">
        <v>174</v>
      </c>
      <c r="D5" s="84" t="s">
        <v>1324</v>
      </c>
      <c r="E5" s="84" t="s">
        <v>1323</v>
      </c>
      <c r="F5" s="84" t="s">
        <v>918</v>
      </c>
      <c r="G5" s="84" t="s">
        <v>975</v>
      </c>
      <c r="H5" s="84" t="s">
        <v>1324</v>
      </c>
      <c r="I5" s="84" t="s">
        <v>1324</v>
      </c>
      <c r="J5" s="84" t="s">
        <v>1334</v>
      </c>
      <c r="K5" s="84" t="s">
        <v>1324</v>
      </c>
      <c r="L5" s="84" t="s">
        <v>1324</v>
      </c>
      <c r="M5" s="84" t="s">
        <v>975</v>
      </c>
      <c r="N5" s="84" t="s">
        <v>975</v>
      </c>
      <c r="O5" s="84" t="s">
        <v>1324</v>
      </c>
      <c r="P5" s="84" t="s">
        <v>1369</v>
      </c>
      <c r="S5" s="84" t="s">
        <v>1369</v>
      </c>
      <c r="T5" s="84" t="s">
        <v>1369</v>
      </c>
      <c r="V5" s="84" t="s">
        <v>32</v>
      </c>
      <c r="AD5" s="84" t="s">
        <v>653</v>
      </c>
      <c r="AE5" s="84" t="s">
        <v>615</v>
      </c>
      <c r="AF5" s="84" t="s">
        <v>1195</v>
      </c>
      <c r="AI5" s="84" t="s">
        <v>242</v>
      </c>
      <c r="AL5" s="84" t="s">
        <v>653</v>
      </c>
      <c r="AM5" s="84" t="s">
        <v>653</v>
      </c>
      <c r="AN5" s="84" t="s">
        <v>653</v>
      </c>
      <c r="AO5" s="84" t="s">
        <v>659</v>
      </c>
      <c r="AV5" s="84" t="s">
        <v>653</v>
      </c>
      <c r="AY5" s="84" t="s">
        <v>1006</v>
      </c>
      <c r="AZ5" s="84" t="s">
        <v>1012</v>
      </c>
      <c r="BC5" s="84" t="s">
        <v>987</v>
      </c>
      <c r="BD5" s="84" t="s">
        <v>962</v>
      </c>
      <c r="BE5" s="84" t="s">
        <v>1363</v>
      </c>
    </row>
    <row r="6" spans="1:61" x14ac:dyDescent="0.2">
      <c r="A6" s="84" t="s">
        <v>1457</v>
      </c>
      <c r="C6" s="84" t="s">
        <v>1440</v>
      </c>
      <c r="D6" s="84" t="s">
        <v>1326</v>
      </c>
      <c r="E6" s="84" t="s">
        <v>1324</v>
      </c>
      <c r="F6" s="84" t="s">
        <v>111</v>
      </c>
      <c r="G6" s="84" t="s">
        <v>1335</v>
      </c>
      <c r="H6" s="84" t="s">
        <v>975</v>
      </c>
      <c r="I6" s="84" t="s">
        <v>975</v>
      </c>
      <c r="J6" s="84" t="s">
        <v>1335</v>
      </c>
      <c r="K6" s="84" t="s">
        <v>1326</v>
      </c>
      <c r="L6" s="84" t="s">
        <v>975</v>
      </c>
      <c r="O6" s="84" t="s">
        <v>975</v>
      </c>
      <c r="P6" s="84" t="s">
        <v>1371</v>
      </c>
      <c r="S6" s="84" t="s">
        <v>1370</v>
      </c>
      <c r="T6" s="84" t="s">
        <v>1370</v>
      </c>
      <c r="V6" s="84" t="s">
        <v>33</v>
      </c>
      <c r="AD6" s="84" t="s">
        <v>655</v>
      </c>
      <c r="AE6" s="84" t="s">
        <v>1188</v>
      </c>
      <c r="AI6" s="84" t="s">
        <v>111</v>
      </c>
      <c r="AL6" s="84" t="s">
        <v>655</v>
      </c>
      <c r="AM6" s="84" t="s">
        <v>655</v>
      </c>
      <c r="AN6" s="84" t="s">
        <v>655</v>
      </c>
      <c r="AV6" s="84" t="s">
        <v>655</v>
      </c>
      <c r="AY6" s="84" t="s">
        <v>1007</v>
      </c>
      <c r="AZ6" s="84" t="s">
        <v>1007</v>
      </c>
      <c r="BC6" s="84" t="s">
        <v>1497</v>
      </c>
      <c r="BD6" s="84" t="s">
        <v>963</v>
      </c>
    </row>
    <row r="7" spans="1:61" x14ac:dyDescent="0.2">
      <c r="C7" s="84" t="s">
        <v>1441</v>
      </c>
      <c r="D7" s="84" t="s">
        <v>1328</v>
      </c>
      <c r="E7" s="84" t="s">
        <v>1328</v>
      </c>
      <c r="G7" s="84" t="s">
        <v>1338</v>
      </c>
      <c r="H7" s="84" t="s">
        <v>1333</v>
      </c>
      <c r="I7" s="84" t="s">
        <v>1334</v>
      </c>
      <c r="J7" s="84" t="s">
        <v>1338</v>
      </c>
      <c r="K7" s="84" t="s">
        <v>975</v>
      </c>
      <c r="L7" s="84" t="s">
        <v>1333</v>
      </c>
      <c r="O7" s="84" t="s">
        <v>1334</v>
      </c>
      <c r="P7" s="84" t="s">
        <v>1372</v>
      </c>
      <c r="S7" s="84" t="s">
        <v>1371</v>
      </c>
      <c r="T7" s="84" t="s">
        <v>1372</v>
      </c>
      <c r="AD7" s="84" t="s">
        <v>657</v>
      </c>
      <c r="AL7" s="84" t="s">
        <v>657</v>
      </c>
      <c r="AM7" s="84" t="s">
        <v>657</v>
      </c>
      <c r="AN7" s="84" t="s">
        <v>657</v>
      </c>
      <c r="AV7" s="84" t="s">
        <v>657</v>
      </c>
      <c r="BC7" s="84" t="s">
        <v>989</v>
      </c>
      <c r="BD7" s="84" t="s">
        <v>964</v>
      </c>
    </row>
    <row r="8" spans="1:61" x14ac:dyDescent="0.2">
      <c r="C8" s="84" t="s">
        <v>209</v>
      </c>
      <c r="D8" s="84" t="s">
        <v>975</v>
      </c>
      <c r="E8" s="84" t="s">
        <v>975</v>
      </c>
      <c r="G8" s="84" t="s">
        <v>1340</v>
      </c>
      <c r="H8" s="84" t="s">
        <v>1334</v>
      </c>
      <c r="I8" s="84" t="s">
        <v>1335</v>
      </c>
      <c r="J8" s="84" t="s">
        <v>1340</v>
      </c>
      <c r="K8" s="84" t="s">
        <v>1333</v>
      </c>
      <c r="L8" s="84" t="s">
        <v>1338</v>
      </c>
      <c r="O8" s="84" t="s">
        <v>1335</v>
      </c>
      <c r="S8" s="84" t="s">
        <v>1372</v>
      </c>
      <c r="AD8" s="84" t="s">
        <v>659</v>
      </c>
      <c r="AL8" s="84" t="s">
        <v>659</v>
      </c>
      <c r="AN8" s="84" t="s">
        <v>659</v>
      </c>
      <c r="AV8" s="84" t="s">
        <v>659</v>
      </c>
      <c r="BC8" s="84" t="s">
        <v>977</v>
      </c>
      <c r="BD8" s="84" t="s">
        <v>965</v>
      </c>
    </row>
    <row r="9" spans="1:61" x14ac:dyDescent="0.2">
      <c r="C9" s="84" t="s">
        <v>289</v>
      </c>
      <c r="D9" s="84" t="s">
        <v>1334</v>
      </c>
      <c r="E9" s="84" t="s">
        <v>1334</v>
      </c>
      <c r="G9" s="84" t="s">
        <v>111</v>
      </c>
      <c r="H9" s="84" t="s">
        <v>1335</v>
      </c>
      <c r="I9" s="84" t="s">
        <v>1336</v>
      </c>
      <c r="J9" s="84" t="s">
        <v>111</v>
      </c>
      <c r="K9" s="84" t="s">
        <v>1334</v>
      </c>
      <c r="O9" s="84" t="s">
        <v>1336</v>
      </c>
      <c r="BD9" s="84" t="s">
        <v>518</v>
      </c>
    </row>
    <row r="10" spans="1:61" x14ac:dyDescent="0.2">
      <c r="D10" s="84" t="s">
        <v>1335</v>
      </c>
      <c r="E10" s="84" t="s">
        <v>1335</v>
      </c>
      <c r="H10" s="84" t="s">
        <v>1338</v>
      </c>
      <c r="I10" s="84" t="s">
        <v>1338</v>
      </c>
      <c r="K10" s="84" t="s">
        <v>1338</v>
      </c>
      <c r="O10" s="84" t="s">
        <v>1338</v>
      </c>
      <c r="BD10" s="84" t="s">
        <v>966</v>
      </c>
    </row>
    <row r="11" spans="1:61" x14ac:dyDescent="0.2">
      <c r="D11" s="84" t="s">
        <v>1336</v>
      </c>
      <c r="E11" s="84" t="s">
        <v>1337</v>
      </c>
      <c r="H11" s="84" t="s">
        <v>1340</v>
      </c>
      <c r="I11" s="84" t="s">
        <v>1340</v>
      </c>
      <c r="K11" s="84" t="s">
        <v>1340</v>
      </c>
      <c r="O11" s="84" t="s">
        <v>1340</v>
      </c>
      <c r="BD11" s="84" t="s">
        <v>967</v>
      </c>
    </row>
    <row r="12" spans="1:61" x14ac:dyDescent="0.2">
      <c r="D12" s="84" t="s">
        <v>1338</v>
      </c>
      <c r="E12" s="84" t="s">
        <v>1338</v>
      </c>
      <c r="H12" s="84" t="s">
        <v>111</v>
      </c>
      <c r="I12" s="84" t="s">
        <v>1344</v>
      </c>
      <c r="K12" s="84" t="s">
        <v>1343</v>
      </c>
      <c r="O12" s="84" t="s">
        <v>111</v>
      </c>
      <c r="BD12" s="84" t="s">
        <v>651</v>
      </c>
    </row>
    <row r="13" spans="1:61" x14ac:dyDescent="0.2">
      <c r="D13" s="84" t="s">
        <v>1340</v>
      </c>
      <c r="E13" s="84" t="s">
        <v>1340</v>
      </c>
      <c r="I13" s="84" t="s">
        <v>111</v>
      </c>
      <c r="K13" s="84" t="s">
        <v>1344</v>
      </c>
      <c r="BD13" s="84" t="s">
        <v>968</v>
      </c>
    </row>
    <row r="14" spans="1:61" x14ac:dyDescent="0.2">
      <c r="D14" s="84" t="s">
        <v>1344</v>
      </c>
      <c r="E14" s="84" t="s">
        <v>1343</v>
      </c>
      <c r="BD14" s="84" t="s">
        <v>969</v>
      </c>
    </row>
    <row r="15" spans="1:61" x14ac:dyDescent="0.2">
      <c r="D15" s="84" t="s">
        <v>111</v>
      </c>
      <c r="BD15" s="84" t="s">
        <v>970</v>
      </c>
    </row>
    <row r="16" spans="1:61" x14ac:dyDescent="0.2">
      <c r="BD16" s="84" t="s">
        <v>111</v>
      </c>
    </row>
    <row r="17" spans="56:56" x14ac:dyDescent="0.2">
      <c r="BD17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3908-D552-4A83-8CE2-6BE9A3DF3EA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SUM(DatosViolenciaGénero!C63:C69)</f>
        <v>921</v>
      </c>
      <c r="D4" s="92">
        <f>SUM(DatosViolenciaGénero!D63:D69)</f>
        <v>115</v>
      </c>
    </row>
    <row r="5" spans="2:4" x14ac:dyDescent="0.2">
      <c r="B5" s="91" t="s">
        <v>1322</v>
      </c>
      <c r="C5" s="92">
        <f>SUM(DatosViolenciaGénero!C70:C73)</f>
        <v>171</v>
      </c>
      <c r="D5" s="92">
        <f>SUM(DatosViolenciaGénero!D70:D73)</f>
        <v>48</v>
      </c>
    </row>
    <row r="6" spans="2:4" ht="12.75" customHeight="1" x14ac:dyDescent="0.2">
      <c r="B6" s="91" t="s">
        <v>1368</v>
      </c>
      <c r="C6" s="92">
        <f>DatosViolenciaGénero!C74</f>
        <v>68</v>
      </c>
      <c r="D6" s="92">
        <f>DatosViolenciaGénero!D74</f>
        <v>42</v>
      </c>
    </row>
    <row r="7" spans="2:4" ht="12.75" customHeight="1" x14ac:dyDescent="0.2">
      <c r="B7" s="91" t="s">
        <v>1369</v>
      </c>
      <c r="C7" s="92">
        <f>SUM(DatosViolenciaGénero!C75:C77)</f>
        <v>17</v>
      </c>
      <c r="D7" s="92">
        <f>SUM(DatosViolenciaGénero!D75:D77)</f>
        <v>2</v>
      </c>
    </row>
    <row r="8" spans="2:4" ht="12.75" customHeight="1" x14ac:dyDescent="0.2">
      <c r="B8" s="91" t="s">
        <v>1370</v>
      </c>
      <c r="C8" s="92">
        <f>DatosViolenciaGénero!C81</f>
        <v>1</v>
      </c>
      <c r="D8" s="92">
        <f>DatosViolenciaGénero!D81</f>
        <v>1</v>
      </c>
    </row>
    <row r="9" spans="2:4" ht="12.75" customHeight="1" x14ac:dyDescent="0.2">
      <c r="B9" s="91" t="s">
        <v>1371</v>
      </c>
      <c r="C9" s="92">
        <f>DatosViolenciaGénero!C78</f>
        <v>2</v>
      </c>
      <c r="D9" s="92">
        <f>DatosViolenciaGénero!D78</f>
        <v>0</v>
      </c>
    </row>
    <row r="10" spans="2:4" ht="12.75" customHeight="1" x14ac:dyDescent="0.2">
      <c r="B10" s="91" t="s">
        <v>1372</v>
      </c>
      <c r="C10" s="92">
        <f>SUM(DatosViolenciaGénero!C79:C80)</f>
        <v>339</v>
      </c>
      <c r="D10" s="92">
        <f>SUM(DatosViolenciaGénero!D79:D80)</f>
        <v>67</v>
      </c>
    </row>
    <row r="14" spans="2:4" ht="12.95" customHeight="1" thickTop="1" thickBot="1" x14ac:dyDescent="0.25">
      <c r="B14" s="212" t="s">
        <v>1376</v>
      </c>
      <c r="C14" s="212"/>
    </row>
    <row r="15" spans="2:4" ht="13.5" thickTop="1" x14ac:dyDescent="0.2">
      <c r="B15" s="93" t="s">
        <v>1374</v>
      </c>
      <c r="C15" s="94">
        <f>DatosViolenciaGénero!C38</f>
        <v>0</v>
      </c>
    </row>
    <row r="16" spans="2:4" ht="13.5" thickBot="1" x14ac:dyDescent="0.25">
      <c r="B16" s="95" t="s">
        <v>1375</v>
      </c>
      <c r="C16" s="96">
        <f>DatosViolenciaGénero!C39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F981-8FA2-43BA-8907-294EF86D1493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SUM(DatosViolenciaDoméstica!C48:C54)</f>
        <v>316</v>
      </c>
      <c r="D4" s="92">
        <f>SUM(DatosViolenciaDoméstica!D48:D54)</f>
        <v>10</v>
      </c>
    </row>
    <row r="5" spans="2:4" x14ac:dyDescent="0.2">
      <c r="B5" s="91" t="s">
        <v>1322</v>
      </c>
      <c r="C5" s="92">
        <f>SUM(DatosViolenciaDoméstica!C55:C58)</f>
        <v>57</v>
      </c>
      <c r="D5" s="92">
        <f>SUM(DatosViolenciaDoméstica!D55:D58)</f>
        <v>2</v>
      </c>
    </row>
    <row r="6" spans="2:4" ht="12.75" customHeight="1" x14ac:dyDescent="0.2">
      <c r="B6" s="91" t="s">
        <v>1368</v>
      </c>
      <c r="C6" s="92">
        <f>DatosViolenciaDoméstica!C59</f>
        <v>7</v>
      </c>
      <c r="D6" s="92">
        <f>DatosViolenciaDoméstica!D59</f>
        <v>0</v>
      </c>
    </row>
    <row r="7" spans="2:4" ht="12.75" customHeight="1" x14ac:dyDescent="0.2">
      <c r="B7" s="91" t="s">
        <v>1369</v>
      </c>
      <c r="C7" s="92">
        <f>SUM(DatosViolenciaDoméstica!C60:C62)</f>
        <v>7</v>
      </c>
      <c r="D7" s="92">
        <f>SUM(DatosViolenciaDoméstica!D60:D62)</f>
        <v>0</v>
      </c>
    </row>
    <row r="8" spans="2:4" ht="12.75" customHeight="1" x14ac:dyDescent="0.2">
      <c r="B8" s="91" t="s">
        <v>1370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1371</v>
      </c>
      <c r="C9" s="92">
        <f>DatosViolenciaDoméstica!C63</f>
        <v>1</v>
      </c>
      <c r="D9" s="92">
        <f>DatosViolenciaDoméstica!D63</f>
        <v>0</v>
      </c>
    </row>
    <row r="10" spans="2:4" ht="12.75" customHeight="1" x14ac:dyDescent="0.2">
      <c r="B10" s="91" t="s">
        <v>1372</v>
      </c>
      <c r="C10" s="92">
        <f>SUM(DatosViolenciaDoméstica!C64:C65)</f>
        <v>34</v>
      </c>
      <c r="D10" s="92">
        <f>SUM(DatosViolenciaDoméstica!D64:D65)</f>
        <v>7</v>
      </c>
    </row>
    <row r="14" spans="2:4" ht="12.95" customHeight="1" thickTop="1" thickBot="1" x14ac:dyDescent="0.25">
      <c r="B14" s="212" t="s">
        <v>1373</v>
      </c>
      <c r="C14" s="212"/>
    </row>
    <row r="15" spans="2:4" ht="13.5" thickTop="1" x14ac:dyDescent="0.2">
      <c r="B15" s="93" t="s">
        <v>1374</v>
      </c>
      <c r="C15" s="94">
        <f>DatosViolenciaDoméstica!C33</f>
        <v>2</v>
      </c>
    </row>
    <row r="16" spans="2:4" ht="13.5" thickBot="1" x14ac:dyDescent="0.25">
      <c r="B16" s="95" t="s">
        <v>1375</v>
      </c>
      <c r="C16" s="96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D432-327C-482E-B24A-4244235B664C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3" t="s">
        <v>1357</v>
      </c>
      <c r="C3" s="213"/>
    </row>
    <row r="4" spans="2:3" x14ac:dyDescent="0.2">
      <c r="B4" s="85" t="s">
        <v>1358</v>
      </c>
      <c r="C4" s="86">
        <f>DatosMenores!C69</f>
        <v>174</v>
      </c>
    </row>
    <row r="5" spans="2:3" x14ac:dyDescent="0.2">
      <c r="B5" s="85" t="s">
        <v>1359</v>
      </c>
      <c r="C5" s="87">
        <f>DatosMenores!C70</f>
        <v>212</v>
      </c>
    </row>
    <row r="6" spans="2:3" x14ac:dyDescent="0.2">
      <c r="B6" s="85" t="s">
        <v>1360</v>
      </c>
      <c r="C6" s="87">
        <f>DatosMenores!C71</f>
        <v>75</v>
      </c>
    </row>
    <row r="7" spans="2:3" ht="25.5" x14ac:dyDescent="0.2">
      <c r="B7" s="85" t="s">
        <v>1361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0</v>
      </c>
    </row>
    <row r="9" spans="2:3" ht="25.5" x14ac:dyDescent="0.2">
      <c r="B9" s="85" t="s">
        <v>1362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1363</v>
      </c>
      <c r="C11" s="87">
        <f>DatosMenores!C77</f>
        <v>27</v>
      </c>
    </row>
    <row r="12" spans="2:3" x14ac:dyDescent="0.2">
      <c r="B12" s="85" t="s">
        <v>1364</v>
      </c>
      <c r="C12" s="87">
        <f>DatosMenores!C79</f>
        <v>0</v>
      </c>
    </row>
    <row r="13" spans="2:3" ht="25.5" x14ac:dyDescent="0.2">
      <c r="B13" s="85" t="s">
        <v>1365</v>
      </c>
      <c r="C13" s="87">
        <f>DatosMenores!C72</f>
        <v>0</v>
      </c>
    </row>
    <row r="14" spans="2:3" ht="25.5" x14ac:dyDescent="0.2">
      <c r="B14" s="85" t="s">
        <v>1366</v>
      </c>
      <c r="C14" s="87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7C47-D4C9-4A7B-8654-21474FDB4584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1309</v>
      </c>
    </row>
    <row r="4" spans="2:13" ht="39" thickBot="1" x14ac:dyDescent="0.25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15" customHeight="1" x14ac:dyDescent="0.2">
      <c r="B11" s="219" t="s">
        <v>1320</v>
      </c>
      <c r="C11" s="219"/>
      <c r="D11" s="69">
        <f>DatosDelitos!C5+DatosDelitos!C13-DatosDelitos!C17</f>
        <v>3810</v>
      </c>
      <c r="E11" s="70">
        <f>DatosDelitos!H5+DatosDelitos!H13-DatosDelitos!H17</f>
        <v>305</v>
      </c>
      <c r="F11" s="70">
        <f>DatosDelitos!I5+DatosDelitos!I13-DatosDelitos!I17</f>
        <v>142</v>
      </c>
      <c r="G11" s="70">
        <f>DatosDelitos!J5+DatosDelitos!J13-DatosDelitos!J17</f>
        <v>21</v>
      </c>
      <c r="H11" s="71">
        <f>DatosDelitos!K5+DatosDelitos!K13-DatosDelitos!K17</f>
        <v>5</v>
      </c>
      <c r="I11" s="71">
        <f>DatosDelitos!L5+DatosDelitos!L13-DatosDelitos!L17</f>
        <v>1</v>
      </c>
      <c r="J11" s="71">
        <f>DatosDelitos!M5+DatosDelitos!M13-DatosDelitos!M17</f>
        <v>1</v>
      </c>
      <c r="K11" s="71">
        <f>DatosDelitos!O5+DatosDelitos!O13-DatosDelitos!O17</f>
        <v>13</v>
      </c>
      <c r="L11" s="72">
        <f>DatosDelitos!P5+DatosDelitos!P13-DatosDelitos!P17</f>
        <v>615</v>
      </c>
    </row>
    <row r="12" spans="2:13" ht="13.15" customHeight="1" x14ac:dyDescent="0.2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216" t="s">
        <v>347</v>
      </c>
      <c r="C13" s="216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6" t="s">
        <v>1321</v>
      </c>
      <c r="C15" s="216"/>
      <c r="D15" s="73">
        <f>DatosDelitos!C17+DatosDelitos!C44</f>
        <v>1795</v>
      </c>
      <c r="E15" s="74">
        <f>DatosDelitos!H17+DatosDelitos!H44</f>
        <v>314</v>
      </c>
      <c r="F15" s="74">
        <f>DatosDelitos!I16+DatosDelitos!I44</f>
        <v>45</v>
      </c>
      <c r="G15" s="74">
        <f>DatosDelitos!J17+DatosDelitos!J44</f>
        <v>21</v>
      </c>
      <c r="H15" s="74">
        <f>DatosDelitos!K17+DatosDelitos!K44</f>
        <v>5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6</v>
      </c>
      <c r="L15" s="75">
        <f>DatosDelitos!P17+DatosDelitos!P44</f>
        <v>158</v>
      </c>
    </row>
    <row r="16" spans="2:13" ht="13.15" customHeight="1" x14ac:dyDescent="0.2">
      <c r="B16" s="216" t="s">
        <v>1322</v>
      </c>
      <c r="C16" s="216"/>
      <c r="D16" s="73">
        <f>DatosDelitos!C30</f>
        <v>966</v>
      </c>
      <c r="E16" s="74">
        <f>DatosDelitos!H30</f>
        <v>169</v>
      </c>
      <c r="F16" s="74">
        <f>DatosDelitos!I30</f>
        <v>107</v>
      </c>
      <c r="G16" s="74">
        <f>DatosDelitos!J30</f>
        <v>5</v>
      </c>
      <c r="H16" s="74">
        <f>DatosDelitos!K30</f>
        <v>6</v>
      </c>
      <c r="I16" s="74">
        <f>DatosDelitos!L30</f>
        <v>3</v>
      </c>
      <c r="J16" s="74">
        <f>DatosDelitos!M30</f>
        <v>1</v>
      </c>
      <c r="K16" s="74">
        <f>DatosDelitos!O30</f>
        <v>1</v>
      </c>
      <c r="L16" s="75">
        <f>DatosDelitos!P30</f>
        <v>521</v>
      </c>
    </row>
    <row r="17" spans="2:12" ht="13.15" customHeight="1" x14ac:dyDescent="0.2">
      <c r="B17" s="218" t="s">
        <v>1323</v>
      </c>
      <c r="C17" s="218"/>
      <c r="D17" s="73">
        <f>DatosDelitos!C42-DatosDelitos!C44</f>
        <v>16</v>
      </c>
      <c r="E17" s="74">
        <f>DatosDelitos!H42-DatosDelitos!H44</f>
        <v>1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1</v>
      </c>
      <c r="L17" s="75">
        <f>DatosDelitos!P42-DatosDelitos!P44</f>
        <v>0</v>
      </c>
    </row>
    <row r="18" spans="2:12" ht="13.15" customHeight="1" x14ac:dyDescent="0.2">
      <c r="B18" s="216" t="s">
        <v>1324</v>
      </c>
      <c r="C18" s="216"/>
      <c r="D18" s="73">
        <f>DatosDelitos!C50</f>
        <v>548</v>
      </c>
      <c r="E18" s="74">
        <f>DatosDelitos!H50</f>
        <v>68</v>
      </c>
      <c r="F18" s="74">
        <f>DatosDelitos!I50</f>
        <v>31</v>
      </c>
      <c r="G18" s="74">
        <f>DatosDelitos!J50</f>
        <v>63</v>
      </c>
      <c r="H18" s="74">
        <f>DatosDelitos!K50</f>
        <v>8</v>
      </c>
      <c r="I18" s="74">
        <f>DatosDelitos!L50</f>
        <v>0</v>
      </c>
      <c r="J18" s="74">
        <f>DatosDelitos!M50</f>
        <v>0</v>
      </c>
      <c r="K18" s="74">
        <f>DatosDelitos!O50</f>
        <v>21</v>
      </c>
      <c r="L18" s="75">
        <f>DatosDelitos!P50</f>
        <v>61</v>
      </c>
    </row>
    <row r="19" spans="2:12" ht="13.15" customHeight="1" x14ac:dyDescent="0.2">
      <c r="B19" s="216" t="s">
        <v>1325</v>
      </c>
      <c r="C19" s="216"/>
      <c r="D19" s="73">
        <f>DatosDelitos!C72</f>
        <v>6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216" t="s">
        <v>1326</v>
      </c>
      <c r="C20" s="216"/>
      <c r="D20" s="73">
        <f>DatosDelitos!C74</f>
        <v>146</v>
      </c>
      <c r="E20" s="74">
        <f>DatosDelitos!H74</f>
        <v>14</v>
      </c>
      <c r="F20" s="74">
        <f>DatosDelitos!I74</f>
        <v>5</v>
      </c>
      <c r="G20" s="74">
        <f>DatosDelitos!J74</f>
        <v>2</v>
      </c>
      <c r="H20" s="74">
        <f>DatosDelitos!K74</f>
        <v>0</v>
      </c>
      <c r="I20" s="74">
        <f>DatosDelitos!L74</f>
        <v>9</v>
      </c>
      <c r="J20" s="74">
        <f>DatosDelitos!M74</f>
        <v>1</v>
      </c>
      <c r="K20" s="74">
        <f>DatosDelitos!O74</f>
        <v>0</v>
      </c>
      <c r="L20" s="75">
        <f>DatosDelitos!P74</f>
        <v>6</v>
      </c>
    </row>
    <row r="21" spans="2:12" ht="13.15" customHeight="1" x14ac:dyDescent="0.2">
      <c r="B21" s="218" t="s">
        <v>1327</v>
      </c>
      <c r="C21" s="218"/>
      <c r="D21" s="73">
        <f>DatosDelitos!C82</f>
        <v>72</v>
      </c>
      <c r="E21" s="74">
        <f>DatosDelitos!H82</f>
        <v>10</v>
      </c>
      <c r="F21" s="74">
        <f>DatosDelitos!I82</f>
        <v>5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36</v>
      </c>
    </row>
    <row r="22" spans="2:12" ht="13.15" customHeight="1" x14ac:dyDescent="0.2">
      <c r="B22" s="216" t="s">
        <v>1328</v>
      </c>
      <c r="C22" s="216"/>
      <c r="D22" s="73">
        <f>DatosDelitos!C85</f>
        <v>191</v>
      </c>
      <c r="E22" s="74">
        <f>DatosDelitos!H85</f>
        <v>35</v>
      </c>
      <c r="F22" s="74">
        <f>DatosDelitos!I85</f>
        <v>17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2</v>
      </c>
      <c r="L22" s="75">
        <f>DatosDelitos!P85</f>
        <v>2</v>
      </c>
    </row>
    <row r="23" spans="2:12" ht="13.15" customHeight="1" x14ac:dyDescent="0.2">
      <c r="B23" s="216" t="s">
        <v>975</v>
      </c>
      <c r="C23" s="216"/>
      <c r="D23" s="73">
        <f>DatosDelitos!C97</f>
        <v>5061</v>
      </c>
      <c r="E23" s="74">
        <f>DatosDelitos!H97</f>
        <v>941</v>
      </c>
      <c r="F23" s="74">
        <f>DatosDelitos!I97</f>
        <v>508</v>
      </c>
      <c r="G23" s="74">
        <f>DatosDelitos!J97</f>
        <v>4</v>
      </c>
      <c r="H23" s="74">
        <f>DatosDelitos!K97</f>
        <v>1</v>
      </c>
      <c r="I23" s="74">
        <f>DatosDelitos!L97</f>
        <v>2</v>
      </c>
      <c r="J23" s="74">
        <f>DatosDelitos!M97</f>
        <v>1</v>
      </c>
      <c r="K23" s="74">
        <f>DatosDelitos!O97</f>
        <v>31</v>
      </c>
      <c r="L23" s="75">
        <f>DatosDelitos!P97</f>
        <v>1626</v>
      </c>
    </row>
    <row r="24" spans="2:12" ht="27" customHeight="1" x14ac:dyDescent="0.2">
      <c r="B24" s="216" t="s">
        <v>1329</v>
      </c>
      <c r="C24" s="216"/>
      <c r="D24" s="73">
        <f>DatosDelitos!C131</f>
        <v>4</v>
      </c>
      <c r="E24" s="74">
        <f>DatosDelitos!H131</f>
        <v>2</v>
      </c>
      <c r="F24" s="74">
        <f>DatosDelitos!I131</f>
        <v>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216" t="s">
        <v>1330</v>
      </c>
      <c r="C25" s="216"/>
      <c r="D25" s="73">
        <f>DatosDelitos!C137</f>
        <v>28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2</v>
      </c>
    </row>
    <row r="26" spans="2:12" ht="13.15" customHeight="1" x14ac:dyDescent="0.2">
      <c r="B26" s="218" t="s">
        <v>1331</v>
      </c>
      <c r="C26" s="218"/>
      <c r="D26" s="73">
        <f>DatosDelitos!C144</f>
        <v>5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16" t="s">
        <v>1332</v>
      </c>
      <c r="C27" s="216"/>
      <c r="D27" s="73">
        <f>DatosDelitos!C147</f>
        <v>21</v>
      </c>
      <c r="E27" s="74">
        <f>DatosDelitos!H147</f>
        <v>4</v>
      </c>
      <c r="F27" s="74">
        <f>DatosDelitos!I147</f>
        <v>3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5</v>
      </c>
    </row>
    <row r="28" spans="2:12" ht="13.15" customHeight="1" x14ac:dyDescent="0.2">
      <c r="B28" s="216" t="s">
        <v>1333</v>
      </c>
      <c r="C28" s="216"/>
      <c r="D28" s="73">
        <f>DatosDelitos!C156+SUM(DatosDelitos!C167:C172)</f>
        <v>33</v>
      </c>
      <c r="E28" s="74">
        <f>DatosDelitos!H156+SUM(DatosDelitos!H167:H172)</f>
        <v>13</v>
      </c>
      <c r="F28" s="74">
        <f>DatosDelitos!I156+SUM(DatosDelitos!I167:I172)</f>
        <v>3</v>
      </c>
      <c r="G28" s="74">
        <f>DatosDelitos!J156+SUM(DatosDelitos!J167:J172)</f>
        <v>4</v>
      </c>
      <c r="H28" s="74">
        <f>DatosDelitos!K156+SUM(DatosDelitos!K167:K172)</f>
        <v>1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7</v>
      </c>
    </row>
    <row r="29" spans="2:12" ht="13.15" customHeight="1" x14ac:dyDescent="0.2">
      <c r="B29" s="216" t="s">
        <v>1334</v>
      </c>
      <c r="C29" s="216"/>
      <c r="D29" s="73">
        <f>SUM(DatosDelitos!C173:C177)</f>
        <v>362</v>
      </c>
      <c r="E29" s="74">
        <f>SUM(DatosDelitos!H173:H177)</f>
        <v>231</v>
      </c>
      <c r="F29" s="74">
        <f>SUM(DatosDelitos!I173:I177)</f>
        <v>128</v>
      </c>
      <c r="G29" s="74">
        <f>SUM(DatosDelitos!J173:J177)</f>
        <v>3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23</v>
      </c>
      <c r="L29" s="74">
        <f>SUM(DatosDelitos!P173:P177)</f>
        <v>56</v>
      </c>
    </row>
    <row r="30" spans="2:12" ht="13.15" customHeight="1" x14ac:dyDescent="0.2">
      <c r="B30" s="216" t="s">
        <v>1335</v>
      </c>
      <c r="C30" s="216"/>
      <c r="D30" s="73">
        <f>DatosDelitos!C178</f>
        <v>1096</v>
      </c>
      <c r="E30" s="74">
        <f>DatosDelitos!H178</f>
        <v>231</v>
      </c>
      <c r="F30" s="74">
        <f>DatosDelitos!I178</f>
        <v>138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4</v>
      </c>
      <c r="L30" s="74">
        <f>DatosDelitos!P178</f>
        <v>1441</v>
      </c>
    </row>
    <row r="31" spans="2:12" ht="13.15" customHeight="1" x14ac:dyDescent="0.2">
      <c r="B31" s="216" t="s">
        <v>1336</v>
      </c>
      <c r="C31" s="216"/>
      <c r="D31" s="73">
        <f>DatosDelitos!C186</f>
        <v>299</v>
      </c>
      <c r="E31" s="74">
        <f>DatosDelitos!H186</f>
        <v>57</v>
      </c>
      <c r="F31" s="74">
        <f>DatosDelitos!I186</f>
        <v>36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79</v>
      </c>
    </row>
    <row r="32" spans="2:12" ht="13.15" customHeight="1" x14ac:dyDescent="0.2">
      <c r="B32" s="216" t="s">
        <v>1337</v>
      </c>
      <c r="C32" s="216"/>
      <c r="D32" s="73">
        <f>DatosDelitos!C201</f>
        <v>62</v>
      </c>
      <c r="E32" s="74">
        <f>DatosDelitos!H201</f>
        <v>23</v>
      </c>
      <c r="F32" s="74">
        <f>DatosDelitos!I201</f>
        <v>12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1</v>
      </c>
      <c r="L32" s="74">
        <f>DatosDelitos!P201</f>
        <v>0</v>
      </c>
    </row>
    <row r="33" spans="2:13" ht="13.15" customHeight="1" x14ac:dyDescent="0.2">
      <c r="B33" s="216" t="s">
        <v>1338</v>
      </c>
      <c r="C33" s="216"/>
      <c r="D33" s="73">
        <f>DatosDelitos!C223</f>
        <v>833</v>
      </c>
      <c r="E33" s="74">
        <f>DatosDelitos!H223</f>
        <v>152</v>
      </c>
      <c r="F33" s="74">
        <f>DatosDelitos!I223</f>
        <v>93</v>
      </c>
      <c r="G33" s="74">
        <f>DatosDelitos!J223</f>
        <v>4</v>
      </c>
      <c r="H33" s="74">
        <f>DatosDelitos!K223</f>
        <v>1</v>
      </c>
      <c r="I33" s="74">
        <f>DatosDelitos!L223</f>
        <v>0</v>
      </c>
      <c r="J33" s="74">
        <f>DatosDelitos!M223</f>
        <v>0</v>
      </c>
      <c r="K33" s="74">
        <f>DatosDelitos!O223</f>
        <v>12</v>
      </c>
      <c r="L33" s="74">
        <f>DatosDelitos!P223</f>
        <v>345</v>
      </c>
    </row>
    <row r="34" spans="2:13" ht="13.15" customHeight="1" x14ac:dyDescent="0.2">
      <c r="B34" s="216" t="s">
        <v>1339</v>
      </c>
      <c r="C34" s="216"/>
      <c r="D34" s="73">
        <f>DatosDelitos!C244</f>
        <v>20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6" t="s">
        <v>1340</v>
      </c>
      <c r="C35" s="216"/>
      <c r="D35" s="73">
        <f>DatosDelitos!C271</f>
        <v>527</v>
      </c>
      <c r="E35" s="74">
        <f>DatosDelitos!H271</f>
        <v>255</v>
      </c>
      <c r="F35" s="74">
        <f>DatosDelitos!I271</f>
        <v>148</v>
      </c>
      <c r="G35" s="74">
        <f>DatosDelitos!J271</f>
        <v>2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2</v>
      </c>
      <c r="L35" s="74">
        <f>DatosDelitos!P271</f>
        <v>268</v>
      </c>
    </row>
    <row r="36" spans="2:13" ht="38.25" customHeight="1" x14ac:dyDescent="0.2">
      <c r="B36" s="216" t="s">
        <v>1341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6" t="s">
        <v>1342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6" t="s">
        <v>1343</v>
      </c>
      <c r="C38" s="216"/>
      <c r="D38" s="73">
        <f>DatosDelitos!C312+DatosDelitos!C318+DatosDelitos!C320</f>
        <v>21</v>
      </c>
      <c r="E38" s="74">
        <f>DatosDelitos!H312+DatosDelitos!H318+DatosDelitos!H320</f>
        <v>3</v>
      </c>
      <c r="F38" s="74">
        <f>DatosDelitos!I312+DatosDelitos!I318+DatosDelitos!I320</f>
        <v>1</v>
      </c>
      <c r="G38" s="74">
        <f>DatosDelitos!J312+DatosDelitos!J318+DatosDelitos!J320</f>
        <v>1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1</v>
      </c>
      <c r="L38" s="74">
        <f>DatosDelitos!P312+DatosDelitos!P318+DatosDelitos!P320</f>
        <v>0</v>
      </c>
    </row>
    <row r="39" spans="2:13" ht="13.15" customHeight="1" x14ac:dyDescent="0.2">
      <c r="B39" s="216" t="s">
        <v>1344</v>
      </c>
      <c r="C39" s="216"/>
      <c r="D39" s="73">
        <f>DatosDelitos!C323</f>
        <v>1611</v>
      </c>
      <c r="E39" s="74">
        <f>DatosDelitos!H323</f>
        <v>73</v>
      </c>
      <c r="F39" s="74">
        <f>DatosDelitos!I323</f>
        <v>37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1</v>
      </c>
    </row>
    <row r="40" spans="2:13" ht="13.15" customHeight="1" x14ac:dyDescent="0.2">
      <c r="B40" s="216" t="s">
        <v>1345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6" t="s">
        <v>1346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7" t="s">
        <v>956</v>
      </c>
      <c r="C43" s="217"/>
      <c r="D43" s="76">
        <f>SUM(D11:D42)</f>
        <v>17533</v>
      </c>
      <c r="E43" s="76">
        <f t="shared" ref="E43:L43" si="0">SUM(E11:E42)</f>
        <v>2901</v>
      </c>
      <c r="F43" s="76">
        <f t="shared" si="0"/>
        <v>1460</v>
      </c>
      <c r="G43" s="76">
        <f t="shared" si="0"/>
        <v>131</v>
      </c>
      <c r="H43" s="76">
        <f t="shared" si="0"/>
        <v>27</v>
      </c>
      <c r="I43" s="76">
        <f t="shared" si="0"/>
        <v>15</v>
      </c>
      <c r="J43" s="76">
        <f t="shared" si="0"/>
        <v>4</v>
      </c>
      <c r="K43" s="76">
        <f t="shared" si="0"/>
        <v>118</v>
      </c>
      <c r="L43" s="76">
        <f t="shared" si="0"/>
        <v>5229</v>
      </c>
    </row>
    <row r="46" spans="2:13" ht="15.75" x14ac:dyDescent="0.25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1310</v>
      </c>
      <c r="E48" s="55" t="s">
        <v>1311</v>
      </c>
    </row>
    <row r="49" spans="2:5" ht="13.15" customHeight="1" x14ac:dyDescent="0.25">
      <c r="B49" s="215" t="s">
        <v>1348</v>
      </c>
      <c r="C49" s="215"/>
      <c r="D49" s="79">
        <f>DatosDelitos!F5</f>
        <v>1</v>
      </c>
      <c r="E49" s="79">
        <f>DatosDelitos!G5</f>
        <v>0</v>
      </c>
    </row>
    <row r="50" spans="2:5" ht="13.15" customHeight="1" x14ac:dyDescent="0.25">
      <c r="B50" s="215" t="s">
        <v>1349</v>
      </c>
      <c r="C50" s="215"/>
      <c r="D50" s="79">
        <f>DatosDelitos!F13-DatosDelitos!F17</f>
        <v>92</v>
      </c>
      <c r="E50" s="79">
        <f>DatosDelitos!G13-DatosDelitos!G17</f>
        <v>78</v>
      </c>
    </row>
    <row r="51" spans="2:5" ht="13.15" customHeight="1" x14ac:dyDescent="0.25">
      <c r="B51" s="215" t="s">
        <v>329</v>
      </c>
      <c r="C51" s="215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5" t="s">
        <v>347</v>
      </c>
      <c r="C52" s="215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5" t="s">
        <v>352</v>
      </c>
      <c r="C53" s="215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5" t="s">
        <v>1321</v>
      </c>
      <c r="C54" s="215"/>
      <c r="D54" s="79">
        <f>DatosDelitos!F17+DatosDelitos!F44</f>
        <v>725</v>
      </c>
      <c r="E54" s="79">
        <f>DatosDelitos!G17+DatosDelitos!G44</f>
        <v>303</v>
      </c>
    </row>
    <row r="55" spans="2:5" ht="13.15" customHeight="1" x14ac:dyDescent="0.25">
      <c r="B55" s="215" t="s">
        <v>1322</v>
      </c>
      <c r="C55" s="215"/>
      <c r="D55" s="79">
        <f>DatosDelitos!F30</f>
        <v>179</v>
      </c>
      <c r="E55" s="79">
        <f>DatosDelitos!G30</f>
        <v>205</v>
      </c>
    </row>
    <row r="56" spans="2:5" ht="13.15" customHeight="1" x14ac:dyDescent="0.25">
      <c r="B56" s="215" t="s">
        <v>1323</v>
      </c>
      <c r="C56" s="215"/>
      <c r="D56" s="79">
        <f>DatosDelitos!F42-DatosDelitos!F44</f>
        <v>1</v>
      </c>
      <c r="E56" s="79">
        <f>DatosDelitos!G42-DatosDelitos!G44</f>
        <v>0</v>
      </c>
    </row>
    <row r="57" spans="2:5" ht="13.15" customHeight="1" x14ac:dyDescent="0.25">
      <c r="B57" s="215" t="s">
        <v>1324</v>
      </c>
      <c r="C57" s="215"/>
      <c r="D57" s="79">
        <f>DatosDelitos!F50</f>
        <v>28</v>
      </c>
      <c r="E57" s="79">
        <f>DatosDelitos!G50</f>
        <v>14</v>
      </c>
    </row>
    <row r="58" spans="2:5" ht="13.15" customHeight="1" x14ac:dyDescent="0.25">
      <c r="B58" s="215" t="s">
        <v>1325</v>
      </c>
      <c r="C58" s="215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5" t="s">
        <v>1350</v>
      </c>
      <c r="C59" s="215"/>
      <c r="D59" s="79">
        <f>DatosDelitos!F74</f>
        <v>7</v>
      </c>
      <c r="E59" s="79">
        <f>DatosDelitos!G74</f>
        <v>4</v>
      </c>
    </row>
    <row r="60" spans="2:5" ht="13.15" customHeight="1" x14ac:dyDescent="0.25">
      <c r="B60" s="215" t="s">
        <v>1327</v>
      </c>
      <c r="C60" s="215"/>
      <c r="D60" s="79">
        <f>DatosDelitos!F82</f>
        <v>4</v>
      </c>
      <c r="E60" s="79">
        <f>DatosDelitos!G82</f>
        <v>4</v>
      </c>
    </row>
    <row r="61" spans="2:5" ht="13.15" customHeight="1" x14ac:dyDescent="0.25">
      <c r="B61" s="215" t="s">
        <v>1328</v>
      </c>
      <c r="C61" s="215"/>
      <c r="D61" s="79">
        <f>DatosDelitos!F85</f>
        <v>5</v>
      </c>
      <c r="E61" s="79">
        <f>DatosDelitos!G85</f>
        <v>3</v>
      </c>
    </row>
    <row r="62" spans="2:5" ht="13.15" customHeight="1" x14ac:dyDescent="0.25">
      <c r="B62" s="215" t="s">
        <v>975</v>
      </c>
      <c r="C62" s="215"/>
      <c r="D62" s="79">
        <f>DatosDelitos!F97</f>
        <v>201</v>
      </c>
      <c r="E62" s="79">
        <f>DatosDelitos!G97</f>
        <v>152</v>
      </c>
    </row>
    <row r="63" spans="2:5" ht="27" customHeight="1" x14ac:dyDescent="0.25">
      <c r="B63" s="215" t="s">
        <v>1351</v>
      </c>
      <c r="C63" s="215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5" t="s">
        <v>1330</v>
      </c>
      <c r="C64" s="215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5" t="s">
        <v>1331</v>
      </c>
      <c r="C65" s="215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5" t="s">
        <v>1332</v>
      </c>
      <c r="C66" s="215"/>
      <c r="D66" s="79">
        <f>DatosDelitos!F147</f>
        <v>1</v>
      </c>
      <c r="E66" s="79">
        <f>DatosDelitos!G147</f>
        <v>1</v>
      </c>
    </row>
    <row r="67" spans="2:5" ht="13.15" customHeight="1" x14ac:dyDescent="0.25">
      <c r="B67" s="215" t="s">
        <v>1333</v>
      </c>
      <c r="C67" s="215"/>
      <c r="D67" s="79">
        <f>DatosDelitos!F156+SUM(DatosDelitos!F167:G172)</f>
        <v>1</v>
      </c>
      <c r="E67" s="79">
        <f>DatosDelitos!G156+SUM(DatosDelitos!G167:H172)</f>
        <v>11</v>
      </c>
    </row>
    <row r="68" spans="2:5" ht="13.15" customHeight="1" x14ac:dyDescent="0.25">
      <c r="B68" s="215" t="s">
        <v>1334</v>
      </c>
      <c r="C68" s="215"/>
      <c r="D68" s="79">
        <f>SUM(DatosDelitos!F173:G177)</f>
        <v>7</v>
      </c>
      <c r="E68" s="79">
        <f>SUM(DatosDelitos!G173:H177)</f>
        <v>233</v>
      </c>
    </row>
    <row r="69" spans="2:5" ht="13.15" customHeight="1" x14ac:dyDescent="0.25">
      <c r="B69" s="215" t="s">
        <v>1335</v>
      </c>
      <c r="C69" s="215"/>
      <c r="D69" s="79">
        <f>DatosDelitos!F178</f>
        <v>1371</v>
      </c>
      <c r="E69" s="79">
        <f>DatosDelitos!G178</f>
        <v>1385</v>
      </c>
    </row>
    <row r="70" spans="2:5" ht="13.15" customHeight="1" x14ac:dyDescent="0.25">
      <c r="B70" s="215" t="s">
        <v>1336</v>
      </c>
      <c r="C70" s="215"/>
      <c r="D70" s="79">
        <f>DatosDelitos!F186</f>
        <v>10</v>
      </c>
      <c r="E70" s="79">
        <f>DatosDelitos!G186</f>
        <v>0</v>
      </c>
    </row>
    <row r="71" spans="2:5" ht="13.15" customHeight="1" x14ac:dyDescent="0.25">
      <c r="B71" s="215" t="s">
        <v>1337</v>
      </c>
      <c r="C71" s="215"/>
      <c r="D71" s="79">
        <f>DatosDelitos!F201</f>
        <v>12</v>
      </c>
      <c r="E71" s="79">
        <f>DatosDelitos!G201</f>
        <v>4</v>
      </c>
    </row>
    <row r="72" spans="2:5" ht="13.15" customHeight="1" x14ac:dyDescent="0.25">
      <c r="B72" s="215" t="s">
        <v>1338</v>
      </c>
      <c r="C72" s="215"/>
      <c r="D72" s="79">
        <f>DatosDelitos!F223</f>
        <v>299</v>
      </c>
      <c r="E72" s="79">
        <f>DatosDelitos!G223</f>
        <v>333</v>
      </c>
    </row>
    <row r="73" spans="2:5" ht="13.15" customHeight="1" x14ac:dyDescent="0.25">
      <c r="B73" s="215" t="s">
        <v>1339</v>
      </c>
      <c r="C73" s="215"/>
      <c r="D73" s="79">
        <f>DatosDelitos!F244</f>
        <v>1</v>
      </c>
      <c r="E73" s="79">
        <f>DatosDelitos!G244</f>
        <v>0</v>
      </c>
    </row>
    <row r="74" spans="2:5" ht="13.15" customHeight="1" x14ac:dyDescent="0.25">
      <c r="B74" s="215" t="s">
        <v>1340</v>
      </c>
      <c r="C74" s="215"/>
      <c r="D74" s="79">
        <f>DatosDelitos!F271</f>
        <v>211</v>
      </c>
      <c r="E74" s="79">
        <f>DatosDelitos!G271</f>
        <v>96</v>
      </c>
    </row>
    <row r="75" spans="2:5" ht="38.25" customHeight="1" x14ac:dyDescent="0.25">
      <c r="B75" s="215" t="s">
        <v>1341</v>
      </c>
      <c r="C75" s="215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5" t="s">
        <v>1342</v>
      </c>
      <c r="C76" s="215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5" t="s">
        <v>1343</v>
      </c>
      <c r="C77" s="215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215" t="s">
        <v>1344</v>
      </c>
      <c r="C78" s="215"/>
      <c r="D78" s="79">
        <f>DatosDelitos!F323</f>
        <v>27</v>
      </c>
      <c r="E78" s="79">
        <f>DatosDelitos!G323</f>
        <v>2</v>
      </c>
    </row>
    <row r="79" spans="2:5" ht="15" customHeight="1" x14ac:dyDescent="0.25">
      <c r="B79" s="214" t="s">
        <v>1345</v>
      </c>
      <c r="C79" s="214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4" t="s">
        <v>952</v>
      </c>
      <c r="C80" s="214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4" t="s">
        <v>1346</v>
      </c>
      <c r="C81" s="214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4" t="s">
        <v>1352</v>
      </c>
      <c r="C82" s="214"/>
      <c r="D82" s="79">
        <f>SUM(D49:D81)</f>
        <v>3183</v>
      </c>
      <c r="E82" s="79">
        <f>SUM(E49:E81)</f>
        <v>2828</v>
      </c>
    </row>
    <row r="84" spans="2:13" s="82" customFormat="1" ht="15.75" x14ac:dyDescent="0.25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5" t="s">
        <v>1320</v>
      </c>
      <c r="C87" s="215"/>
      <c r="D87" s="79">
        <f>DatosDelitos!N5+DatosDelitos!N13-DatosDelitos!N17</f>
        <v>0</v>
      </c>
    </row>
    <row r="88" spans="2:13" ht="13.15" customHeight="1" x14ac:dyDescent="0.25">
      <c r="B88" s="215" t="s">
        <v>329</v>
      </c>
      <c r="C88" s="215"/>
      <c r="D88" s="79">
        <f>DatosDelitos!N10</f>
        <v>0</v>
      </c>
    </row>
    <row r="89" spans="2:13" ht="13.15" customHeight="1" x14ac:dyDescent="0.25">
      <c r="B89" s="215" t="s">
        <v>347</v>
      </c>
      <c r="C89" s="215"/>
      <c r="D89" s="79">
        <f>DatosDelitos!N20</f>
        <v>0</v>
      </c>
    </row>
    <row r="90" spans="2:13" ht="13.15" customHeight="1" x14ac:dyDescent="0.25">
      <c r="B90" s="215" t="s">
        <v>352</v>
      </c>
      <c r="C90" s="215"/>
      <c r="D90" s="79">
        <f>DatosDelitos!N23</f>
        <v>0</v>
      </c>
    </row>
    <row r="91" spans="2:13" ht="13.15" customHeight="1" x14ac:dyDescent="0.25">
      <c r="B91" s="215" t="s">
        <v>1354</v>
      </c>
      <c r="C91" s="215"/>
      <c r="D91" s="79">
        <f>SUM(DatosDelitos!N17,DatosDelitos!N44)</f>
        <v>6</v>
      </c>
    </row>
    <row r="92" spans="2:13" ht="13.15" customHeight="1" x14ac:dyDescent="0.25">
      <c r="B92" s="215" t="s">
        <v>1322</v>
      </c>
      <c r="C92" s="215"/>
      <c r="D92" s="79">
        <f>DatosDelitos!N30</f>
        <v>4</v>
      </c>
    </row>
    <row r="93" spans="2:13" ht="13.15" customHeight="1" x14ac:dyDescent="0.25">
      <c r="B93" s="215" t="s">
        <v>1323</v>
      </c>
      <c r="C93" s="215"/>
      <c r="D93" s="79">
        <f>DatosDelitos!N42-DatosDelitos!N44</f>
        <v>1</v>
      </c>
    </row>
    <row r="94" spans="2:13" ht="13.15" customHeight="1" x14ac:dyDescent="0.25">
      <c r="B94" s="215" t="s">
        <v>1324</v>
      </c>
      <c r="C94" s="215"/>
      <c r="D94" s="79">
        <f>DatosDelitos!N50</f>
        <v>15</v>
      </c>
    </row>
    <row r="95" spans="2:13" ht="13.15" customHeight="1" x14ac:dyDescent="0.25">
      <c r="B95" s="215" t="s">
        <v>1325</v>
      </c>
      <c r="C95" s="215"/>
      <c r="D95" s="79">
        <f>DatosDelitos!N72</f>
        <v>0</v>
      </c>
    </row>
    <row r="96" spans="2:13" ht="27" customHeight="1" x14ac:dyDescent="0.25">
      <c r="B96" s="215" t="s">
        <v>1350</v>
      </c>
      <c r="C96" s="215"/>
      <c r="D96" s="79">
        <f>DatosDelitos!N74</f>
        <v>1</v>
      </c>
    </row>
    <row r="97" spans="2:4" ht="13.15" customHeight="1" x14ac:dyDescent="0.25">
      <c r="B97" s="215" t="s">
        <v>1327</v>
      </c>
      <c r="C97" s="215"/>
      <c r="D97" s="79">
        <f>DatosDelitos!N82</f>
        <v>0</v>
      </c>
    </row>
    <row r="98" spans="2:4" ht="13.15" customHeight="1" x14ac:dyDescent="0.25">
      <c r="B98" s="215" t="s">
        <v>1328</v>
      </c>
      <c r="C98" s="215"/>
      <c r="D98" s="79">
        <f>DatosDelitos!N85</f>
        <v>11</v>
      </c>
    </row>
    <row r="99" spans="2:4" ht="13.15" customHeight="1" x14ac:dyDescent="0.25">
      <c r="B99" s="215" t="s">
        <v>975</v>
      </c>
      <c r="C99" s="215"/>
      <c r="D99" s="79">
        <f>DatosDelitos!N97</f>
        <v>10</v>
      </c>
    </row>
    <row r="100" spans="2:4" ht="27" customHeight="1" x14ac:dyDescent="0.25">
      <c r="B100" s="215" t="s">
        <v>1351</v>
      </c>
      <c r="C100" s="215"/>
      <c r="D100" s="79">
        <f>DatosDelitos!N131</f>
        <v>2</v>
      </c>
    </row>
    <row r="101" spans="2:4" ht="13.15" customHeight="1" x14ac:dyDescent="0.25">
      <c r="B101" s="215" t="s">
        <v>1330</v>
      </c>
      <c r="C101" s="215"/>
      <c r="D101" s="79">
        <f>DatosDelitos!N137</f>
        <v>0</v>
      </c>
    </row>
    <row r="102" spans="2:4" ht="13.15" customHeight="1" x14ac:dyDescent="0.25">
      <c r="B102" s="215" t="s">
        <v>1331</v>
      </c>
      <c r="C102" s="215"/>
      <c r="D102" s="79">
        <f>DatosDelitos!N144</f>
        <v>2</v>
      </c>
    </row>
    <row r="103" spans="2:4" ht="13.15" customHeight="1" x14ac:dyDescent="0.25">
      <c r="B103" s="215" t="s">
        <v>1355</v>
      </c>
      <c r="C103" s="215"/>
      <c r="D103" s="79">
        <f>DatosDelitos!N148</f>
        <v>0</v>
      </c>
    </row>
    <row r="104" spans="2:4" ht="13.15" customHeight="1" x14ac:dyDescent="0.25">
      <c r="B104" s="215" t="s">
        <v>1186</v>
      </c>
      <c r="C104" s="215"/>
      <c r="D104" s="79">
        <f>SUM(DatosDelitos!N149,DatosDelitos!N150)</f>
        <v>2</v>
      </c>
    </row>
    <row r="105" spans="2:4" ht="13.15" customHeight="1" x14ac:dyDescent="0.25">
      <c r="B105" s="215" t="s">
        <v>1184</v>
      </c>
      <c r="C105" s="215"/>
      <c r="D105" s="79">
        <f>SUM(DatosDelitos!N151:N155)</f>
        <v>9</v>
      </c>
    </row>
    <row r="106" spans="2:4" ht="13.15" customHeight="1" x14ac:dyDescent="0.25">
      <c r="B106" s="215" t="s">
        <v>1333</v>
      </c>
      <c r="C106" s="215"/>
      <c r="D106" s="79">
        <f>SUM(SUM(DatosDelitos!N157:N160),SUM(DatosDelitos!N167:N172))</f>
        <v>0</v>
      </c>
    </row>
    <row r="107" spans="2:4" ht="13.15" customHeight="1" x14ac:dyDescent="0.25">
      <c r="B107" s="215" t="s">
        <v>1356</v>
      </c>
      <c r="C107" s="215"/>
      <c r="D107" s="79">
        <f>SUM(DatosDelitos!N161:N165)</f>
        <v>4</v>
      </c>
    </row>
    <row r="108" spans="2:4" ht="13.15" customHeight="1" x14ac:dyDescent="0.25">
      <c r="B108" s="215" t="s">
        <v>1334</v>
      </c>
      <c r="C108" s="215"/>
      <c r="D108" s="79">
        <f>SUM(DatosDelitos!N173:N177)</f>
        <v>0</v>
      </c>
    </row>
    <row r="109" spans="2:4" ht="13.15" customHeight="1" x14ac:dyDescent="0.25">
      <c r="B109" s="215" t="s">
        <v>1335</v>
      </c>
      <c r="C109" s="215"/>
      <c r="D109" s="79">
        <f>DatosDelitos!N178</f>
        <v>0</v>
      </c>
    </row>
    <row r="110" spans="2:4" ht="13.15" customHeight="1" x14ac:dyDescent="0.25">
      <c r="B110" s="215" t="s">
        <v>1336</v>
      </c>
      <c r="C110" s="215"/>
      <c r="D110" s="79">
        <f>DatosDelitos!N186</f>
        <v>3</v>
      </c>
    </row>
    <row r="111" spans="2:4" ht="13.15" customHeight="1" x14ac:dyDescent="0.25">
      <c r="B111" s="215" t="s">
        <v>1337</v>
      </c>
      <c r="C111" s="215"/>
      <c r="D111" s="79">
        <f>DatosDelitos!N201</f>
        <v>3</v>
      </c>
    </row>
    <row r="112" spans="2:4" ht="13.15" customHeight="1" x14ac:dyDescent="0.25">
      <c r="B112" s="215" t="s">
        <v>1338</v>
      </c>
      <c r="C112" s="215"/>
      <c r="D112" s="79">
        <f>DatosDelitos!N223</f>
        <v>11</v>
      </c>
    </row>
    <row r="113" spans="2:4" ht="13.15" customHeight="1" x14ac:dyDescent="0.25">
      <c r="B113" s="215" t="s">
        <v>1339</v>
      </c>
      <c r="C113" s="215"/>
      <c r="D113" s="79">
        <f>DatosDelitos!N244</f>
        <v>4</v>
      </c>
    </row>
    <row r="114" spans="2:4" ht="13.15" customHeight="1" x14ac:dyDescent="0.25">
      <c r="B114" s="215" t="s">
        <v>1340</v>
      </c>
      <c r="C114" s="215"/>
      <c r="D114" s="79">
        <f>DatosDelitos!N271</f>
        <v>0</v>
      </c>
    </row>
    <row r="115" spans="2:4" ht="38.25" customHeight="1" x14ac:dyDescent="0.25">
      <c r="B115" s="215" t="s">
        <v>1341</v>
      </c>
      <c r="C115" s="215"/>
      <c r="D115" s="79">
        <f>DatosDelitos!N301</f>
        <v>0</v>
      </c>
    </row>
    <row r="116" spans="2:4" ht="13.15" customHeight="1" x14ac:dyDescent="0.25">
      <c r="B116" s="215" t="s">
        <v>1342</v>
      </c>
      <c r="C116" s="215"/>
      <c r="D116" s="79">
        <f>DatosDelitos!N305</f>
        <v>0</v>
      </c>
    </row>
    <row r="117" spans="2:4" ht="13.15" customHeight="1" x14ac:dyDescent="0.25">
      <c r="B117" s="215" t="s">
        <v>1343</v>
      </c>
      <c r="C117" s="215"/>
      <c r="D117" s="79">
        <f>DatosDelitos!N312+DatosDelitos!N320</f>
        <v>0</v>
      </c>
    </row>
    <row r="118" spans="2:4" ht="13.15" customHeight="1" x14ac:dyDescent="0.25">
      <c r="B118" s="215" t="s">
        <v>918</v>
      </c>
      <c r="C118" s="215"/>
      <c r="D118" s="79">
        <f>DatosDelitos!N318</f>
        <v>112</v>
      </c>
    </row>
    <row r="119" spans="2:4" ht="13.9" customHeight="1" x14ac:dyDescent="0.25">
      <c r="B119" s="215" t="s">
        <v>1344</v>
      </c>
      <c r="C119" s="215"/>
      <c r="D119" s="79">
        <f>DatosDelitos!N323</f>
        <v>1</v>
      </c>
    </row>
    <row r="120" spans="2:4" ht="12.75" customHeight="1" x14ac:dyDescent="0.25">
      <c r="B120" s="214" t="s">
        <v>1345</v>
      </c>
      <c r="C120" s="214"/>
      <c r="D120" s="79">
        <f>DatosDelitos!N325</f>
        <v>3</v>
      </c>
    </row>
    <row r="121" spans="2:4" ht="15" customHeight="1" x14ac:dyDescent="0.25">
      <c r="B121" s="214" t="s">
        <v>952</v>
      </c>
      <c r="C121" s="214"/>
      <c r="D121" s="79">
        <f>DatosDelitos!N337</f>
        <v>0</v>
      </c>
    </row>
    <row r="122" spans="2:4" ht="15" customHeight="1" x14ac:dyDescent="0.25">
      <c r="B122" s="214" t="s">
        <v>1346</v>
      </c>
      <c r="C122" s="214"/>
      <c r="D122" s="79">
        <f>DatosDelitos!N339</f>
        <v>0</v>
      </c>
    </row>
    <row r="123" spans="2:4" ht="15" customHeight="1" x14ac:dyDescent="0.25">
      <c r="B123" s="215" t="s">
        <v>1352</v>
      </c>
      <c r="C123" s="215"/>
      <c r="D123" s="79">
        <f>SUM(D87:D122)</f>
        <v>204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81" t="s">
        <v>318</v>
      </c>
      <c r="B5" s="182"/>
      <c r="C5" s="23">
        <v>50</v>
      </c>
      <c r="D5" s="23">
        <v>46</v>
      </c>
      <c r="E5" s="24">
        <v>8.6956521739130405E-2</v>
      </c>
      <c r="F5" s="23">
        <v>1</v>
      </c>
      <c r="G5" s="23">
        <v>0</v>
      </c>
      <c r="H5" s="23">
        <v>6</v>
      </c>
      <c r="I5" s="23">
        <v>3</v>
      </c>
      <c r="J5" s="23">
        <v>9</v>
      </c>
      <c r="K5" s="23">
        <v>0</v>
      </c>
      <c r="L5" s="23">
        <v>1</v>
      </c>
      <c r="M5" s="23">
        <v>1</v>
      </c>
      <c r="N5" s="23">
        <v>0</v>
      </c>
      <c r="O5" s="23">
        <v>10</v>
      </c>
      <c r="P5" s="25">
        <v>16</v>
      </c>
    </row>
    <row r="6" spans="1:16" x14ac:dyDescent="0.25">
      <c r="A6" s="26" t="s">
        <v>319</v>
      </c>
      <c r="B6" s="26" t="s">
        <v>320</v>
      </c>
      <c r="C6" s="14">
        <v>28</v>
      </c>
      <c r="D6" s="14">
        <v>36</v>
      </c>
      <c r="E6" s="27">
        <v>-0.22222222222222199</v>
      </c>
      <c r="F6" s="14">
        <v>1</v>
      </c>
      <c r="G6" s="14">
        <v>0</v>
      </c>
      <c r="H6" s="14">
        <v>3</v>
      </c>
      <c r="I6" s="14">
        <v>0</v>
      </c>
      <c r="J6" s="14">
        <v>7</v>
      </c>
      <c r="K6" s="14">
        <v>0</v>
      </c>
      <c r="L6" s="14">
        <v>1</v>
      </c>
      <c r="M6" s="14">
        <v>1</v>
      </c>
      <c r="N6" s="14">
        <v>0</v>
      </c>
      <c r="O6" s="14">
        <v>7</v>
      </c>
      <c r="P6" s="21">
        <v>5</v>
      </c>
    </row>
    <row r="7" spans="1:16" x14ac:dyDescent="0.25">
      <c r="A7" s="26" t="s">
        <v>321</v>
      </c>
      <c r="B7" s="26" t="s">
        <v>322</v>
      </c>
      <c r="C7" s="14">
        <v>4</v>
      </c>
      <c r="D7" s="14">
        <v>0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1">
        <v>4</v>
      </c>
    </row>
    <row r="8" spans="1:16" x14ac:dyDescent="0.25">
      <c r="A8" s="26" t="s">
        <v>323</v>
      </c>
      <c r="B8" s="26" t="s">
        <v>324</v>
      </c>
      <c r="C8" s="14">
        <v>18</v>
      </c>
      <c r="D8" s="14">
        <v>10</v>
      </c>
      <c r="E8" s="27">
        <v>0.8</v>
      </c>
      <c r="F8" s="14">
        <v>0</v>
      </c>
      <c r="G8" s="14">
        <v>0</v>
      </c>
      <c r="H8" s="14">
        <v>3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7</v>
      </c>
    </row>
    <row r="9" spans="1:16" x14ac:dyDescent="0.25">
      <c r="A9" s="26" t="s">
        <v>325</v>
      </c>
      <c r="B9" s="26" t="s">
        <v>326</v>
      </c>
      <c r="C9" s="14">
        <v>0</v>
      </c>
      <c r="D9" s="14">
        <v>0</v>
      </c>
      <c r="E9" s="2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25">
      <c r="A10" s="181" t="s">
        <v>327</v>
      </c>
      <c r="B10" s="182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25">
      <c r="A13" s="181" t="s">
        <v>332</v>
      </c>
      <c r="B13" s="182"/>
      <c r="C13" s="23">
        <v>4783</v>
      </c>
      <c r="D13" s="23">
        <v>4423</v>
      </c>
      <c r="E13" s="24">
        <v>8.1392719873389099E-2</v>
      </c>
      <c r="F13" s="23">
        <v>491</v>
      </c>
      <c r="G13" s="23">
        <v>353</v>
      </c>
      <c r="H13" s="23">
        <v>521</v>
      </c>
      <c r="I13" s="23">
        <v>279</v>
      </c>
      <c r="J13" s="23">
        <v>31</v>
      </c>
      <c r="K13" s="23">
        <v>8</v>
      </c>
      <c r="L13" s="23">
        <v>0</v>
      </c>
      <c r="M13" s="23">
        <v>0</v>
      </c>
      <c r="N13" s="23">
        <v>1</v>
      </c>
      <c r="O13" s="23">
        <v>7</v>
      </c>
      <c r="P13" s="25">
        <v>743</v>
      </c>
    </row>
    <row r="14" spans="1:16" x14ac:dyDescent="0.25">
      <c r="A14" s="26" t="s">
        <v>333</v>
      </c>
      <c r="B14" s="26" t="s">
        <v>334</v>
      </c>
      <c r="C14" s="14">
        <v>2631</v>
      </c>
      <c r="D14" s="14">
        <v>2422</v>
      </c>
      <c r="E14" s="27">
        <v>8.6292320396366598E-2</v>
      </c>
      <c r="F14" s="14">
        <v>86</v>
      </c>
      <c r="G14" s="14">
        <v>77</v>
      </c>
      <c r="H14" s="14">
        <v>281</v>
      </c>
      <c r="I14" s="14">
        <v>133</v>
      </c>
      <c r="J14" s="14">
        <v>12</v>
      </c>
      <c r="K14" s="14">
        <v>5</v>
      </c>
      <c r="L14" s="14">
        <v>0</v>
      </c>
      <c r="M14" s="14">
        <v>0</v>
      </c>
      <c r="N14" s="14">
        <v>0</v>
      </c>
      <c r="O14" s="14">
        <v>1</v>
      </c>
      <c r="P14" s="21">
        <v>598</v>
      </c>
    </row>
    <row r="15" spans="1:16" x14ac:dyDescent="0.25">
      <c r="A15" s="26" t="s">
        <v>335</v>
      </c>
      <c r="B15" s="26" t="s">
        <v>336</v>
      </c>
      <c r="C15" s="14">
        <v>14</v>
      </c>
      <c r="D15" s="14">
        <v>0</v>
      </c>
      <c r="E15" s="27">
        <v>0</v>
      </c>
      <c r="F15" s="14">
        <v>0</v>
      </c>
      <c r="G15" s="14">
        <v>0</v>
      </c>
      <c r="H15" s="14">
        <v>3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1">
        <v>0</v>
      </c>
    </row>
    <row r="16" spans="1:16" x14ac:dyDescent="0.25">
      <c r="A16" s="26" t="s">
        <v>337</v>
      </c>
      <c r="B16" s="26" t="s">
        <v>338</v>
      </c>
      <c r="C16" s="14">
        <v>1108</v>
      </c>
      <c r="D16" s="14">
        <v>1027</v>
      </c>
      <c r="E16" s="27">
        <v>7.8870496592015601E-2</v>
      </c>
      <c r="F16" s="14">
        <v>6</v>
      </c>
      <c r="G16" s="14">
        <v>1</v>
      </c>
      <c r="H16" s="14">
        <v>13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1">
        <v>1</v>
      </c>
    </row>
    <row r="17" spans="1:16" ht="33.75" x14ac:dyDescent="0.25">
      <c r="A17" s="26" t="s">
        <v>339</v>
      </c>
      <c r="B17" s="26" t="s">
        <v>340</v>
      </c>
      <c r="C17" s="14">
        <v>1023</v>
      </c>
      <c r="D17" s="14">
        <v>973</v>
      </c>
      <c r="E17" s="27">
        <v>5.1387461459403899E-2</v>
      </c>
      <c r="F17" s="14">
        <v>399</v>
      </c>
      <c r="G17" s="14">
        <v>275</v>
      </c>
      <c r="H17" s="14">
        <v>222</v>
      </c>
      <c r="I17" s="14">
        <v>140</v>
      </c>
      <c r="J17" s="14">
        <v>19</v>
      </c>
      <c r="K17" s="14">
        <v>3</v>
      </c>
      <c r="L17" s="14">
        <v>0</v>
      </c>
      <c r="M17" s="14">
        <v>0</v>
      </c>
      <c r="N17" s="14">
        <v>1</v>
      </c>
      <c r="O17" s="14">
        <v>4</v>
      </c>
      <c r="P17" s="21">
        <v>144</v>
      </c>
    </row>
    <row r="18" spans="1:16" x14ac:dyDescent="0.25">
      <c r="A18" s="26" t="s">
        <v>341</v>
      </c>
      <c r="B18" s="26" t="s">
        <v>342</v>
      </c>
      <c r="C18" s="14">
        <v>7</v>
      </c>
      <c r="D18" s="14">
        <v>1</v>
      </c>
      <c r="E18" s="27">
        <v>6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25">
      <c r="A20" s="181" t="s">
        <v>345</v>
      </c>
      <c r="B20" s="182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25">
      <c r="A23" s="181" t="s">
        <v>350</v>
      </c>
      <c r="B23" s="182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25">
      <c r="A30" s="181" t="s">
        <v>363</v>
      </c>
      <c r="B30" s="182"/>
      <c r="C30" s="23">
        <v>966</v>
      </c>
      <c r="D30" s="23">
        <v>749</v>
      </c>
      <c r="E30" s="24">
        <v>0.289719626168224</v>
      </c>
      <c r="F30" s="23">
        <v>179</v>
      </c>
      <c r="G30" s="23">
        <v>205</v>
      </c>
      <c r="H30" s="23">
        <v>169</v>
      </c>
      <c r="I30" s="23">
        <v>107</v>
      </c>
      <c r="J30" s="23">
        <v>5</v>
      </c>
      <c r="K30" s="23">
        <v>6</v>
      </c>
      <c r="L30" s="23">
        <v>3</v>
      </c>
      <c r="M30" s="23">
        <v>1</v>
      </c>
      <c r="N30" s="23">
        <v>4</v>
      </c>
      <c r="O30" s="23">
        <v>1</v>
      </c>
      <c r="P30" s="25">
        <v>521</v>
      </c>
    </row>
    <row r="31" spans="1:16" x14ac:dyDescent="0.25">
      <c r="A31" s="26" t="s">
        <v>364</v>
      </c>
      <c r="B31" s="26" t="s">
        <v>365</v>
      </c>
      <c r="C31" s="14">
        <v>9</v>
      </c>
      <c r="D31" s="14">
        <v>44</v>
      </c>
      <c r="E31" s="27">
        <v>-0.79545454545454497</v>
      </c>
      <c r="F31" s="14">
        <v>1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4">
        <v>0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4">
        <v>361</v>
      </c>
      <c r="D33" s="14">
        <v>297</v>
      </c>
      <c r="E33" s="27">
        <v>0.21548821548821501</v>
      </c>
      <c r="F33" s="14">
        <v>51</v>
      </c>
      <c r="G33" s="14">
        <v>115</v>
      </c>
      <c r="H33" s="14">
        <v>75</v>
      </c>
      <c r="I33" s="14">
        <v>40</v>
      </c>
      <c r="J33" s="14">
        <v>2</v>
      </c>
      <c r="K33" s="14">
        <v>1</v>
      </c>
      <c r="L33" s="14">
        <v>1</v>
      </c>
      <c r="M33" s="14">
        <v>0</v>
      </c>
      <c r="N33" s="14">
        <v>1</v>
      </c>
      <c r="O33" s="14">
        <v>0</v>
      </c>
      <c r="P33" s="21">
        <v>298</v>
      </c>
    </row>
    <row r="34" spans="1:16" x14ac:dyDescent="0.25">
      <c r="A34" s="26" t="s">
        <v>370</v>
      </c>
      <c r="B34" s="26" t="s">
        <v>371</v>
      </c>
      <c r="C34" s="14">
        <v>70</v>
      </c>
      <c r="D34" s="14">
        <v>29</v>
      </c>
      <c r="E34" s="27">
        <v>1.41379310344828</v>
      </c>
      <c r="F34" s="14">
        <v>4</v>
      </c>
      <c r="G34" s="14">
        <v>6</v>
      </c>
      <c r="H34" s="14">
        <v>32</v>
      </c>
      <c r="I34" s="14">
        <v>6</v>
      </c>
      <c r="J34" s="14">
        <v>2</v>
      </c>
      <c r="K34" s="14">
        <v>0</v>
      </c>
      <c r="L34" s="14">
        <v>1</v>
      </c>
      <c r="M34" s="14">
        <v>1</v>
      </c>
      <c r="N34" s="14">
        <v>0</v>
      </c>
      <c r="O34" s="14">
        <v>0</v>
      </c>
      <c r="P34" s="21">
        <v>0</v>
      </c>
    </row>
    <row r="35" spans="1:16" x14ac:dyDescent="0.25">
      <c r="A35" s="26" t="s">
        <v>372</v>
      </c>
      <c r="B35" s="26" t="s">
        <v>373</v>
      </c>
      <c r="C35" s="14">
        <v>203</v>
      </c>
      <c r="D35" s="14">
        <v>179</v>
      </c>
      <c r="E35" s="27">
        <v>0.13407821229050301</v>
      </c>
      <c r="F35" s="14">
        <v>19</v>
      </c>
      <c r="G35" s="14">
        <v>23</v>
      </c>
      <c r="H35" s="14">
        <v>7</v>
      </c>
      <c r="I35" s="14">
        <v>6</v>
      </c>
      <c r="J35" s="14">
        <v>1</v>
      </c>
      <c r="K35" s="14">
        <v>1</v>
      </c>
      <c r="L35" s="14">
        <v>1</v>
      </c>
      <c r="M35" s="14">
        <v>0</v>
      </c>
      <c r="N35" s="14">
        <v>2</v>
      </c>
      <c r="O35" s="14">
        <v>0</v>
      </c>
      <c r="P35" s="21">
        <v>140</v>
      </c>
    </row>
    <row r="36" spans="1:16" ht="22.5" x14ac:dyDescent="0.25">
      <c r="A36" s="26" t="s">
        <v>374</v>
      </c>
      <c r="B36" s="26" t="s">
        <v>375</v>
      </c>
      <c r="C36" s="14">
        <v>70</v>
      </c>
      <c r="D36" s="14">
        <v>35</v>
      </c>
      <c r="E36" s="27">
        <v>1</v>
      </c>
      <c r="F36" s="14">
        <v>45</v>
      </c>
      <c r="G36" s="14">
        <v>31</v>
      </c>
      <c r="H36" s="14">
        <v>14</v>
      </c>
      <c r="I36" s="14">
        <v>29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1</v>
      </c>
      <c r="P36" s="21">
        <v>28</v>
      </c>
    </row>
    <row r="37" spans="1:16" ht="22.5" x14ac:dyDescent="0.25">
      <c r="A37" s="26" t="s">
        <v>376</v>
      </c>
      <c r="B37" s="26" t="s">
        <v>377</v>
      </c>
      <c r="C37" s="14">
        <v>63</v>
      </c>
      <c r="D37" s="14">
        <v>51</v>
      </c>
      <c r="E37" s="27">
        <v>0.23529411764705899</v>
      </c>
      <c r="F37" s="14">
        <v>32</v>
      </c>
      <c r="G37" s="14">
        <v>11</v>
      </c>
      <c r="H37" s="14">
        <v>7</v>
      </c>
      <c r="I37" s="14">
        <v>10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1">
        <v>13</v>
      </c>
    </row>
    <row r="38" spans="1:16" ht="22.5" x14ac:dyDescent="0.25">
      <c r="A38" s="26" t="s">
        <v>378</v>
      </c>
      <c r="B38" s="26" t="s">
        <v>379</v>
      </c>
      <c r="C38" s="14">
        <v>44</v>
      </c>
      <c r="D38" s="14">
        <v>16</v>
      </c>
      <c r="E38" s="27">
        <v>1.75</v>
      </c>
      <c r="F38" s="14">
        <v>16</v>
      </c>
      <c r="G38" s="14">
        <v>10</v>
      </c>
      <c r="H38" s="14">
        <v>10</v>
      </c>
      <c r="I38" s="14">
        <v>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1">
        <v>42</v>
      </c>
    </row>
    <row r="39" spans="1:16" ht="33.75" x14ac:dyDescent="0.25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4">
        <v>3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4">
        <v>143</v>
      </c>
      <c r="D41" s="14">
        <v>98</v>
      </c>
      <c r="E41" s="27">
        <v>0.45918367346938799</v>
      </c>
      <c r="F41" s="14">
        <v>11</v>
      </c>
      <c r="G41" s="14">
        <v>9</v>
      </c>
      <c r="H41" s="14">
        <v>23</v>
      </c>
      <c r="I41" s="14">
        <v>6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21">
        <v>0</v>
      </c>
    </row>
    <row r="42" spans="1:16" x14ac:dyDescent="0.25">
      <c r="A42" s="181" t="s">
        <v>386</v>
      </c>
      <c r="B42" s="182"/>
      <c r="C42" s="23">
        <v>788</v>
      </c>
      <c r="D42" s="23">
        <v>414</v>
      </c>
      <c r="E42" s="24">
        <v>0.90338164251207698</v>
      </c>
      <c r="F42" s="23">
        <v>327</v>
      </c>
      <c r="G42" s="23">
        <v>28</v>
      </c>
      <c r="H42" s="23">
        <v>93</v>
      </c>
      <c r="I42" s="23">
        <v>40</v>
      </c>
      <c r="J42" s="23">
        <v>2</v>
      </c>
      <c r="K42" s="23">
        <v>2</v>
      </c>
      <c r="L42" s="23">
        <v>0</v>
      </c>
      <c r="M42" s="23">
        <v>0</v>
      </c>
      <c r="N42" s="23">
        <v>6</v>
      </c>
      <c r="O42" s="23">
        <v>3</v>
      </c>
      <c r="P42" s="25">
        <v>14</v>
      </c>
    </row>
    <row r="43" spans="1:16" x14ac:dyDescent="0.25">
      <c r="A43" s="26" t="s">
        <v>387</v>
      </c>
      <c r="B43" s="26" t="s">
        <v>388</v>
      </c>
      <c r="C43" s="14">
        <v>5</v>
      </c>
      <c r="D43" s="14">
        <v>6</v>
      </c>
      <c r="E43" s="27">
        <v>-0.16666666666666699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4">
        <v>772</v>
      </c>
      <c r="D44" s="14">
        <v>398</v>
      </c>
      <c r="E44" s="27">
        <v>0.93969849246231196</v>
      </c>
      <c r="F44" s="14">
        <v>326</v>
      </c>
      <c r="G44" s="14">
        <v>28</v>
      </c>
      <c r="H44" s="14">
        <v>92</v>
      </c>
      <c r="I44" s="14">
        <v>40</v>
      </c>
      <c r="J44" s="14">
        <v>2</v>
      </c>
      <c r="K44" s="14">
        <v>2</v>
      </c>
      <c r="L44" s="14">
        <v>0</v>
      </c>
      <c r="M44" s="14">
        <v>0</v>
      </c>
      <c r="N44" s="14">
        <v>5</v>
      </c>
      <c r="O44" s="14">
        <v>2</v>
      </c>
      <c r="P44" s="21">
        <v>14</v>
      </c>
    </row>
    <row r="45" spans="1:16" x14ac:dyDescent="0.25">
      <c r="A45" s="26" t="s">
        <v>391</v>
      </c>
      <c r="B45" s="26" t="s">
        <v>392</v>
      </c>
      <c r="C45" s="14">
        <v>0</v>
      </c>
      <c r="D45" s="14">
        <v>1</v>
      </c>
      <c r="E45" s="27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4">
        <v>6</v>
      </c>
      <c r="D46" s="14">
        <v>0</v>
      </c>
      <c r="E46" s="27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4">
        <v>4</v>
      </c>
      <c r="D48" s="14">
        <v>8</v>
      </c>
      <c r="E48" s="27">
        <v>-0.5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4">
        <v>1</v>
      </c>
      <c r="D49" s="14">
        <v>1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25">
      <c r="A50" s="181" t="s">
        <v>401</v>
      </c>
      <c r="B50" s="182"/>
      <c r="C50" s="23">
        <v>548</v>
      </c>
      <c r="D50" s="23">
        <v>243</v>
      </c>
      <c r="E50" s="24">
        <v>1.25514403292181</v>
      </c>
      <c r="F50" s="23">
        <v>28</v>
      </c>
      <c r="G50" s="23">
        <v>14</v>
      </c>
      <c r="H50" s="23">
        <v>68</v>
      </c>
      <c r="I50" s="23">
        <v>31</v>
      </c>
      <c r="J50" s="23">
        <v>63</v>
      </c>
      <c r="K50" s="23">
        <v>8</v>
      </c>
      <c r="L50" s="23">
        <v>0</v>
      </c>
      <c r="M50" s="23">
        <v>0</v>
      </c>
      <c r="N50" s="23">
        <v>15</v>
      </c>
      <c r="O50" s="23">
        <v>21</v>
      </c>
      <c r="P50" s="25">
        <v>61</v>
      </c>
    </row>
    <row r="51" spans="1:16" x14ac:dyDescent="0.25">
      <c r="A51" s="26" t="s">
        <v>402</v>
      </c>
      <c r="B51" s="26" t="s">
        <v>403</v>
      </c>
      <c r="C51" s="14">
        <v>330</v>
      </c>
      <c r="D51" s="14">
        <v>198</v>
      </c>
      <c r="E51" s="27">
        <v>0.66666666666666696</v>
      </c>
      <c r="F51" s="14">
        <v>24</v>
      </c>
      <c r="G51" s="14">
        <v>11</v>
      </c>
      <c r="H51" s="14">
        <v>31</v>
      </c>
      <c r="I51" s="14">
        <v>8</v>
      </c>
      <c r="J51" s="14">
        <v>36</v>
      </c>
      <c r="K51" s="14">
        <v>3</v>
      </c>
      <c r="L51" s="14">
        <v>0</v>
      </c>
      <c r="M51" s="14">
        <v>0</v>
      </c>
      <c r="N51" s="14">
        <v>1</v>
      </c>
      <c r="O51" s="14">
        <v>14</v>
      </c>
      <c r="P51" s="21">
        <v>21</v>
      </c>
    </row>
    <row r="52" spans="1:16" x14ac:dyDescent="0.25">
      <c r="A52" s="26" t="s">
        <v>404</v>
      </c>
      <c r="B52" s="26" t="s">
        <v>405</v>
      </c>
      <c r="C52" s="14">
        <v>8</v>
      </c>
      <c r="D52" s="14">
        <v>0</v>
      </c>
      <c r="E52" s="27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0</v>
      </c>
      <c r="O52" s="14">
        <v>1</v>
      </c>
      <c r="P52" s="21">
        <v>0</v>
      </c>
    </row>
    <row r="53" spans="1:16" x14ac:dyDescent="0.25">
      <c r="A53" s="26" t="s">
        <v>406</v>
      </c>
      <c r="B53" s="26" t="s">
        <v>407</v>
      </c>
      <c r="C53" s="14">
        <v>28</v>
      </c>
      <c r="D53" s="14">
        <v>0</v>
      </c>
      <c r="E53" s="27">
        <v>0</v>
      </c>
      <c r="F53" s="14">
        <v>1</v>
      </c>
      <c r="G53" s="14">
        <v>0</v>
      </c>
      <c r="H53" s="14">
        <v>22</v>
      </c>
      <c r="I53" s="14">
        <v>14</v>
      </c>
      <c r="J53" s="14">
        <v>10</v>
      </c>
      <c r="K53" s="14">
        <v>2</v>
      </c>
      <c r="L53" s="14">
        <v>0</v>
      </c>
      <c r="M53" s="14">
        <v>0</v>
      </c>
      <c r="N53" s="14">
        <v>1</v>
      </c>
      <c r="O53" s="14">
        <v>0</v>
      </c>
      <c r="P53" s="21">
        <v>27</v>
      </c>
    </row>
    <row r="54" spans="1:16" ht="22.5" x14ac:dyDescent="0.25">
      <c r="A54" s="26" t="s">
        <v>408</v>
      </c>
      <c r="B54" s="26" t="s">
        <v>409</v>
      </c>
      <c r="C54" s="14">
        <v>0</v>
      </c>
      <c r="D54" s="14">
        <v>0</v>
      </c>
      <c r="E54" s="27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4">
        <v>11</v>
      </c>
      <c r="D56" s="14">
        <v>8</v>
      </c>
      <c r="E56" s="27">
        <v>0.375</v>
      </c>
      <c r="F56" s="14">
        <v>0</v>
      </c>
      <c r="G56" s="14">
        <v>0</v>
      </c>
      <c r="H56" s="14">
        <v>1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4">
        <v>17</v>
      </c>
      <c r="D57" s="14">
        <v>15</v>
      </c>
      <c r="E57" s="27">
        <v>0.133333333333333</v>
      </c>
      <c r="F57" s="14">
        <v>3</v>
      </c>
      <c r="G57" s="14">
        <v>3</v>
      </c>
      <c r="H57" s="14">
        <v>4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3</v>
      </c>
    </row>
    <row r="58" spans="1:16" ht="22.5" x14ac:dyDescent="0.25">
      <c r="A58" s="26" t="s">
        <v>416</v>
      </c>
      <c r="B58" s="26" t="s">
        <v>417</v>
      </c>
      <c r="C58" s="14">
        <v>2</v>
      </c>
      <c r="D58" s="14">
        <v>3</v>
      </c>
      <c r="E58" s="27">
        <v>-0.33333333333333298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4">
        <v>4</v>
      </c>
      <c r="D59" s="14">
        <v>1</v>
      </c>
      <c r="E59" s="27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4">
        <v>1</v>
      </c>
      <c r="D60" s="14">
        <v>0</v>
      </c>
      <c r="E60" s="27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4">
        <v>7</v>
      </c>
      <c r="D61" s="14">
        <v>0</v>
      </c>
      <c r="E61" s="27">
        <v>0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0</v>
      </c>
      <c r="L61" s="14">
        <v>0</v>
      </c>
      <c r="M61" s="14">
        <v>0</v>
      </c>
      <c r="N61" s="14">
        <v>1</v>
      </c>
      <c r="O61" s="14">
        <v>0</v>
      </c>
      <c r="P61" s="21">
        <v>7</v>
      </c>
    </row>
    <row r="62" spans="1:16" x14ac:dyDescent="0.25">
      <c r="A62" s="26" t="s">
        <v>424</v>
      </c>
      <c r="B62" s="26" t="s">
        <v>425</v>
      </c>
      <c r="C62" s="14">
        <v>21</v>
      </c>
      <c r="D62" s="14">
        <v>0</v>
      </c>
      <c r="E62" s="27">
        <v>0</v>
      </c>
      <c r="F62" s="14">
        <v>0</v>
      </c>
      <c r="G62" s="14">
        <v>0</v>
      </c>
      <c r="H62" s="14">
        <v>2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1">
        <v>3</v>
      </c>
    </row>
    <row r="63" spans="1:16" ht="22.5" x14ac:dyDescent="0.25">
      <c r="A63" s="26" t="s">
        <v>426</v>
      </c>
      <c r="B63" s="26" t="s">
        <v>427</v>
      </c>
      <c r="C63" s="14">
        <v>12</v>
      </c>
      <c r="D63" s="14">
        <v>7</v>
      </c>
      <c r="E63" s="27">
        <v>0.71428571428571397</v>
      </c>
      <c r="F63" s="14">
        <v>0</v>
      </c>
      <c r="G63" s="14">
        <v>0</v>
      </c>
      <c r="H63" s="14">
        <v>1</v>
      </c>
      <c r="I63" s="14">
        <v>3</v>
      </c>
      <c r="J63" s="14">
        <v>3</v>
      </c>
      <c r="K63" s="14">
        <v>1</v>
      </c>
      <c r="L63" s="14">
        <v>0</v>
      </c>
      <c r="M63" s="14">
        <v>0</v>
      </c>
      <c r="N63" s="14">
        <v>4</v>
      </c>
      <c r="O63" s="14">
        <v>0</v>
      </c>
      <c r="P63" s="21">
        <v>0</v>
      </c>
    </row>
    <row r="64" spans="1:16" ht="22.5" x14ac:dyDescent="0.25">
      <c r="A64" s="26" t="s">
        <v>428</v>
      </c>
      <c r="B64" s="26" t="s">
        <v>429</v>
      </c>
      <c r="C64" s="14">
        <v>84</v>
      </c>
      <c r="D64" s="14">
        <v>9</v>
      </c>
      <c r="E64" s="27">
        <v>8.3333333333333304</v>
      </c>
      <c r="F64" s="14">
        <v>0</v>
      </c>
      <c r="G64" s="14">
        <v>0</v>
      </c>
      <c r="H64" s="14">
        <v>5</v>
      </c>
      <c r="I64" s="14">
        <v>2</v>
      </c>
      <c r="J64" s="14">
        <v>6</v>
      </c>
      <c r="K64" s="14">
        <v>0</v>
      </c>
      <c r="L64" s="14">
        <v>0</v>
      </c>
      <c r="M64" s="14">
        <v>0</v>
      </c>
      <c r="N64" s="14">
        <v>5</v>
      </c>
      <c r="O64" s="14">
        <v>6</v>
      </c>
      <c r="P64" s="21">
        <v>0</v>
      </c>
    </row>
    <row r="65" spans="1:16" ht="33.75" x14ac:dyDescent="0.25">
      <c r="A65" s="26" t="s">
        <v>430</v>
      </c>
      <c r="B65" s="26" t="s">
        <v>431</v>
      </c>
      <c r="C65" s="14">
        <v>5</v>
      </c>
      <c r="D65" s="14">
        <v>0</v>
      </c>
      <c r="E65" s="27">
        <v>0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4">
        <v>18</v>
      </c>
      <c r="D67" s="14">
        <v>0</v>
      </c>
      <c r="E67" s="27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4">
        <v>0</v>
      </c>
      <c r="D69" s="14">
        <v>2</v>
      </c>
      <c r="E69" s="27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25">
      <c r="A72" s="181" t="s">
        <v>444</v>
      </c>
      <c r="B72" s="182"/>
      <c r="C72" s="23">
        <v>6</v>
      </c>
      <c r="D72" s="23">
        <v>2</v>
      </c>
      <c r="E72" s="24">
        <v>2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25">
      <c r="A73" s="26" t="s">
        <v>445</v>
      </c>
      <c r="B73" s="26" t="s">
        <v>446</v>
      </c>
      <c r="C73" s="14">
        <v>6</v>
      </c>
      <c r="D73" s="14">
        <v>2</v>
      </c>
      <c r="E73" s="27">
        <v>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0</v>
      </c>
    </row>
    <row r="74" spans="1:16" x14ac:dyDescent="0.25">
      <c r="A74" s="181" t="s">
        <v>447</v>
      </c>
      <c r="B74" s="182"/>
      <c r="C74" s="23">
        <v>146</v>
      </c>
      <c r="D74" s="23">
        <v>90</v>
      </c>
      <c r="E74" s="24">
        <v>0.62222222222222201</v>
      </c>
      <c r="F74" s="23">
        <v>7</v>
      </c>
      <c r="G74" s="23">
        <v>4</v>
      </c>
      <c r="H74" s="23">
        <v>14</v>
      </c>
      <c r="I74" s="23">
        <v>5</v>
      </c>
      <c r="J74" s="23">
        <v>2</v>
      </c>
      <c r="K74" s="23">
        <v>0</v>
      </c>
      <c r="L74" s="23">
        <v>9</v>
      </c>
      <c r="M74" s="23">
        <v>1</v>
      </c>
      <c r="N74" s="23">
        <v>1</v>
      </c>
      <c r="O74" s="23">
        <v>0</v>
      </c>
      <c r="P74" s="25">
        <v>6</v>
      </c>
    </row>
    <row r="75" spans="1:16" x14ac:dyDescent="0.25">
      <c r="A75" s="26" t="s">
        <v>448</v>
      </c>
      <c r="B75" s="26" t="s">
        <v>449</v>
      </c>
      <c r="C75" s="14">
        <v>24</v>
      </c>
      <c r="D75" s="14">
        <v>39</v>
      </c>
      <c r="E75" s="27">
        <v>-0.38461538461538503</v>
      </c>
      <c r="F75" s="14">
        <v>0</v>
      </c>
      <c r="G75" s="14">
        <v>0</v>
      </c>
      <c r="H75" s="14">
        <v>3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1">
        <v>4</v>
      </c>
    </row>
    <row r="76" spans="1:16" ht="33.75" x14ac:dyDescent="0.25">
      <c r="A76" s="26" t="s">
        <v>450</v>
      </c>
      <c r="B76" s="26" t="s">
        <v>451</v>
      </c>
      <c r="C76" s="14">
        <v>0</v>
      </c>
      <c r="D76" s="14">
        <v>2</v>
      </c>
      <c r="E76" s="27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4">
        <v>86</v>
      </c>
      <c r="D77" s="14">
        <v>38</v>
      </c>
      <c r="E77" s="27">
        <v>1.26315789473684</v>
      </c>
      <c r="F77" s="14">
        <v>7</v>
      </c>
      <c r="G77" s="14">
        <v>2</v>
      </c>
      <c r="H77" s="14">
        <v>8</v>
      </c>
      <c r="I77" s="14">
        <v>3</v>
      </c>
      <c r="J77" s="14">
        <v>2</v>
      </c>
      <c r="K77" s="14">
        <v>0</v>
      </c>
      <c r="L77" s="14">
        <v>9</v>
      </c>
      <c r="M77" s="14">
        <v>1</v>
      </c>
      <c r="N77" s="14">
        <v>0</v>
      </c>
      <c r="O77" s="14">
        <v>0</v>
      </c>
      <c r="P77" s="21">
        <v>2</v>
      </c>
    </row>
    <row r="78" spans="1:16" x14ac:dyDescent="0.25">
      <c r="A78" s="26" t="s">
        <v>454</v>
      </c>
      <c r="B78" s="26" t="s">
        <v>455</v>
      </c>
      <c r="C78" s="14">
        <v>8</v>
      </c>
      <c r="D78" s="14">
        <v>1</v>
      </c>
      <c r="E78" s="27">
        <v>7</v>
      </c>
      <c r="F78" s="14">
        <v>0</v>
      </c>
      <c r="G78" s="14">
        <v>2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4">
        <v>25</v>
      </c>
      <c r="D79" s="14">
        <v>8</v>
      </c>
      <c r="E79" s="27">
        <v>2.125</v>
      </c>
      <c r="F79" s="14">
        <v>0</v>
      </c>
      <c r="G79" s="14">
        <v>0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4">
        <v>2</v>
      </c>
      <c r="D80" s="14">
        <v>0</v>
      </c>
      <c r="E80" s="27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4">
        <v>1</v>
      </c>
      <c r="D81" s="14">
        <v>2</v>
      </c>
      <c r="E81" s="27">
        <v>-0.5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25">
      <c r="A82" s="181" t="s">
        <v>462</v>
      </c>
      <c r="B82" s="182"/>
      <c r="C82" s="23">
        <v>72</v>
      </c>
      <c r="D82" s="23">
        <v>113</v>
      </c>
      <c r="E82" s="24">
        <v>-0.36283185840707999</v>
      </c>
      <c r="F82" s="23">
        <v>4</v>
      </c>
      <c r="G82" s="23">
        <v>4</v>
      </c>
      <c r="H82" s="23">
        <v>10</v>
      </c>
      <c r="I82" s="23">
        <v>5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36</v>
      </c>
    </row>
    <row r="83" spans="1:16" x14ac:dyDescent="0.25">
      <c r="A83" s="26" t="s">
        <v>463</v>
      </c>
      <c r="B83" s="26" t="s">
        <v>464</v>
      </c>
      <c r="C83" s="14">
        <v>32</v>
      </c>
      <c r="D83" s="14">
        <v>53</v>
      </c>
      <c r="E83" s="27">
        <v>-0.39622641509433998</v>
      </c>
      <c r="F83" s="14">
        <v>0</v>
      </c>
      <c r="G83" s="14">
        <v>0</v>
      </c>
      <c r="H83" s="14">
        <v>2</v>
      </c>
      <c r="I83" s="14">
        <v>3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4</v>
      </c>
    </row>
    <row r="84" spans="1:16" x14ac:dyDescent="0.25">
      <c r="A84" s="26" t="s">
        <v>465</v>
      </c>
      <c r="B84" s="26" t="s">
        <v>466</v>
      </c>
      <c r="C84" s="14">
        <v>40</v>
      </c>
      <c r="D84" s="14">
        <v>60</v>
      </c>
      <c r="E84" s="27">
        <v>-0.33333333333333298</v>
      </c>
      <c r="F84" s="14">
        <v>4</v>
      </c>
      <c r="G84" s="14">
        <v>4</v>
      </c>
      <c r="H84" s="14">
        <v>8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32</v>
      </c>
    </row>
    <row r="85" spans="1:16" x14ac:dyDescent="0.25">
      <c r="A85" s="181" t="s">
        <v>467</v>
      </c>
      <c r="B85" s="182"/>
      <c r="C85" s="23">
        <v>191</v>
      </c>
      <c r="D85" s="23">
        <v>154</v>
      </c>
      <c r="E85" s="24">
        <v>0.24025974025974001</v>
      </c>
      <c r="F85" s="23">
        <v>5</v>
      </c>
      <c r="G85" s="23">
        <v>3</v>
      </c>
      <c r="H85" s="23">
        <v>35</v>
      </c>
      <c r="I85" s="23">
        <v>17</v>
      </c>
      <c r="J85" s="23">
        <v>0</v>
      </c>
      <c r="K85" s="23">
        <v>0</v>
      </c>
      <c r="L85" s="23">
        <v>0</v>
      </c>
      <c r="M85" s="23">
        <v>0</v>
      </c>
      <c r="N85" s="23">
        <v>11</v>
      </c>
      <c r="O85" s="23">
        <v>2</v>
      </c>
      <c r="P85" s="25">
        <v>2</v>
      </c>
    </row>
    <row r="86" spans="1:16" x14ac:dyDescent="0.25">
      <c r="A86" s="26" t="s">
        <v>468</v>
      </c>
      <c r="B86" s="26" t="s">
        <v>469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4">
        <v>1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4">
        <v>10</v>
      </c>
      <c r="D89" s="14">
        <v>7</v>
      </c>
      <c r="E89" s="27">
        <v>0.42857142857142799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4">
        <v>5</v>
      </c>
      <c r="D90" s="14">
        <v>0</v>
      </c>
      <c r="E90" s="27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4">
        <v>23</v>
      </c>
      <c r="D91" s="14">
        <v>16</v>
      </c>
      <c r="E91" s="27">
        <v>0.4375</v>
      </c>
      <c r="F91" s="14">
        <v>2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2</v>
      </c>
      <c r="P91" s="21">
        <v>0</v>
      </c>
    </row>
    <row r="92" spans="1:16" x14ac:dyDescent="0.25">
      <c r="A92" s="26" t="s">
        <v>480</v>
      </c>
      <c r="B92" s="26" t="s">
        <v>481</v>
      </c>
      <c r="C92" s="14">
        <v>38</v>
      </c>
      <c r="D92" s="14">
        <v>24</v>
      </c>
      <c r="E92" s="27">
        <v>0.58333333333333304</v>
      </c>
      <c r="F92" s="14">
        <v>1</v>
      </c>
      <c r="G92" s="14">
        <v>0</v>
      </c>
      <c r="H92" s="14">
        <v>3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10</v>
      </c>
      <c r="O92" s="14">
        <v>0</v>
      </c>
      <c r="P92" s="21">
        <v>0</v>
      </c>
    </row>
    <row r="93" spans="1:16" x14ac:dyDescent="0.25">
      <c r="A93" s="26" t="s">
        <v>482</v>
      </c>
      <c r="B93" s="26" t="s">
        <v>483</v>
      </c>
      <c r="C93" s="14">
        <v>10</v>
      </c>
      <c r="D93" s="14">
        <v>8</v>
      </c>
      <c r="E93" s="27">
        <v>0.25</v>
      </c>
      <c r="F93" s="14">
        <v>0</v>
      </c>
      <c r="G93" s="14">
        <v>0</v>
      </c>
      <c r="H93" s="14">
        <v>2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4">
        <v>103</v>
      </c>
      <c r="D94" s="14">
        <v>97</v>
      </c>
      <c r="E94" s="27">
        <v>6.18556701030928E-2</v>
      </c>
      <c r="F94" s="14">
        <v>2</v>
      </c>
      <c r="G94" s="14">
        <v>3</v>
      </c>
      <c r="H94" s="14">
        <v>28</v>
      </c>
      <c r="I94" s="14">
        <v>14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2</v>
      </c>
    </row>
    <row r="95" spans="1:16" ht="22.5" x14ac:dyDescent="0.25">
      <c r="A95" s="26" t="s">
        <v>486</v>
      </c>
      <c r="B95" s="26" t="s">
        <v>487</v>
      </c>
      <c r="C95" s="14">
        <v>1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4">
        <v>0</v>
      </c>
      <c r="D96" s="14">
        <v>2</v>
      </c>
      <c r="E96" s="27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25">
      <c r="A97" s="181" t="s">
        <v>490</v>
      </c>
      <c r="B97" s="182"/>
      <c r="C97" s="23">
        <v>5061</v>
      </c>
      <c r="D97" s="23">
        <v>5080</v>
      </c>
      <c r="E97" s="24">
        <v>-3.7401574803149601E-3</v>
      </c>
      <c r="F97" s="23">
        <v>201</v>
      </c>
      <c r="G97" s="23">
        <v>152</v>
      </c>
      <c r="H97" s="23">
        <v>941</v>
      </c>
      <c r="I97" s="23">
        <v>508</v>
      </c>
      <c r="J97" s="23">
        <v>4</v>
      </c>
      <c r="K97" s="23">
        <v>1</v>
      </c>
      <c r="L97" s="23">
        <v>2</v>
      </c>
      <c r="M97" s="23">
        <v>1</v>
      </c>
      <c r="N97" s="23">
        <v>10</v>
      </c>
      <c r="O97" s="23">
        <v>31</v>
      </c>
      <c r="P97" s="25">
        <v>1626</v>
      </c>
    </row>
    <row r="98" spans="1:16" x14ac:dyDescent="0.25">
      <c r="A98" s="26" t="s">
        <v>491</v>
      </c>
      <c r="B98" s="26" t="s">
        <v>492</v>
      </c>
      <c r="C98" s="14">
        <v>995</v>
      </c>
      <c r="D98" s="14">
        <v>1472</v>
      </c>
      <c r="E98" s="27">
        <v>-0.32404891304347799</v>
      </c>
      <c r="F98" s="14">
        <v>51</v>
      </c>
      <c r="G98" s="14">
        <v>41</v>
      </c>
      <c r="H98" s="14">
        <v>147</v>
      </c>
      <c r="I98" s="14">
        <v>71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1">
        <v>904</v>
      </c>
    </row>
    <row r="99" spans="1:16" x14ac:dyDescent="0.25">
      <c r="A99" s="26" t="s">
        <v>493</v>
      </c>
      <c r="B99" s="26" t="s">
        <v>494</v>
      </c>
      <c r="C99" s="14">
        <v>635</v>
      </c>
      <c r="D99" s="14">
        <v>444</v>
      </c>
      <c r="E99" s="27">
        <v>0.43018018018018001</v>
      </c>
      <c r="F99" s="14">
        <v>31</v>
      </c>
      <c r="G99" s="14">
        <v>18</v>
      </c>
      <c r="H99" s="14">
        <v>222</v>
      </c>
      <c r="I99" s="14">
        <v>128</v>
      </c>
      <c r="J99" s="14">
        <v>1</v>
      </c>
      <c r="K99" s="14">
        <v>1</v>
      </c>
      <c r="L99" s="14">
        <v>0</v>
      </c>
      <c r="M99" s="14">
        <v>0</v>
      </c>
      <c r="N99" s="14">
        <v>1</v>
      </c>
      <c r="O99" s="14">
        <v>17</v>
      </c>
      <c r="P99" s="21">
        <v>112</v>
      </c>
    </row>
    <row r="100" spans="1:16" ht="33.75" x14ac:dyDescent="0.25">
      <c r="A100" s="26" t="s">
        <v>495</v>
      </c>
      <c r="B100" s="26" t="s">
        <v>496</v>
      </c>
      <c r="C100" s="14">
        <v>215</v>
      </c>
      <c r="D100" s="14">
        <v>91</v>
      </c>
      <c r="E100" s="27">
        <v>1.36263736263736</v>
      </c>
      <c r="F100" s="14">
        <v>9</v>
      </c>
      <c r="G100" s="14">
        <v>9</v>
      </c>
      <c r="H100" s="14">
        <v>54</v>
      </c>
      <c r="I100" s="14">
        <v>31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3</v>
      </c>
      <c r="P100" s="21">
        <v>19</v>
      </c>
    </row>
    <row r="101" spans="1:16" ht="22.5" x14ac:dyDescent="0.25">
      <c r="A101" s="26" t="s">
        <v>497</v>
      </c>
      <c r="B101" s="26" t="s">
        <v>498</v>
      </c>
      <c r="C101" s="14">
        <v>484</v>
      </c>
      <c r="D101" s="14">
        <v>286</v>
      </c>
      <c r="E101" s="27">
        <v>0.69230769230769196</v>
      </c>
      <c r="F101" s="14">
        <v>39</v>
      </c>
      <c r="G101" s="14">
        <v>33</v>
      </c>
      <c r="H101" s="14">
        <v>127</v>
      </c>
      <c r="I101" s="14">
        <v>78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8</v>
      </c>
      <c r="P101" s="21">
        <v>73</v>
      </c>
    </row>
    <row r="102" spans="1:16" x14ac:dyDescent="0.25">
      <c r="A102" s="26" t="s">
        <v>499</v>
      </c>
      <c r="B102" s="26" t="s">
        <v>500</v>
      </c>
      <c r="C102" s="14">
        <v>58</v>
      </c>
      <c r="D102" s="14">
        <v>56</v>
      </c>
      <c r="E102" s="27">
        <v>3.5714285714285698E-2</v>
      </c>
      <c r="F102" s="14">
        <v>0</v>
      </c>
      <c r="G102" s="14">
        <v>0</v>
      </c>
      <c r="H102" s="14">
        <v>5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1">
        <v>13</v>
      </c>
    </row>
    <row r="103" spans="1:16" ht="22.5" x14ac:dyDescent="0.25">
      <c r="A103" s="26" t="s">
        <v>501</v>
      </c>
      <c r="B103" s="26" t="s">
        <v>502</v>
      </c>
      <c r="C103" s="14">
        <v>78</v>
      </c>
      <c r="D103" s="14">
        <v>41</v>
      </c>
      <c r="E103" s="27">
        <v>0.90243902439024404</v>
      </c>
      <c r="F103" s="14">
        <v>4</v>
      </c>
      <c r="G103" s="14">
        <v>1</v>
      </c>
      <c r="H103" s="14">
        <v>21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21</v>
      </c>
    </row>
    <row r="104" spans="1:16" x14ac:dyDescent="0.25">
      <c r="A104" s="26" t="s">
        <v>503</v>
      </c>
      <c r="B104" s="26" t="s">
        <v>504</v>
      </c>
      <c r="C104" s="14">
        <v>65</v>
      </c>
      <c r="D104" s="14">
        <v>0</v>
      </c>
      <c r="E104" s="27">
        <v>0</v>
      </c>
      <c r="F104" s="14">
        <v>2</v>
      </c>
      <c r="G104" s="14">
        <v>2</v>
      </c>
      <c r="H104" s="14">
        <v>5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18</v>
      </c>
    </row>
    <row r="105" spans="1:16" x14ac:dyDescent="0.25">
      <c r="A105" s="26" t="s">
        <v>505</v>
      </c>
      <c r="B105" s="26" t="s">
        <v>506</v>
      </c>
      <c r="C105" s="14">
        <v>1530</v>
      </c>
      <c r="D105" s="14">
        <v>1780</v>
      </c>
      <c r="E105" s="27">
        <v>-0.14044943820224701</v>
      </c>
      <c r="F105" s="14">
        <v>14</v>
      </c>
      <c r="G105" s="14">
        <v>4</v>
      </c>
      <c r="H105" s="14">
        <v>197</v>
      </c>
      <c r="I105" s="14">
        <v>101</v>
      </c>
      <c r="J105" s="14">
        <v>0</v>
      </c>
      <c r="K105" s="14">
        <v>0</v>
      </c>
      <c r="L105" s="14">
        <v>1</v>
      </c>
      <c r="M105" s="14">
        <v>1</v>
      </c>
      <c r="N105" s="14">
        <v>4</v>
      </c>
      <c r="O105" s="14">
        <v>0</v>
      </c>
      <c r="P105" s="21">
        <v>234</v>
      </c>
    </row>
    <row r="106" spans="1:16" ht="22.5" x14ac:dyDescent="0.25">
      <c r="A106" s="26" t="s">
        <v>507</v>
      </c>
      <c r="B106" s="26" t="s">
        <v>508</v>
      </c>
      <c r="C106" s="14">
        <v>267</v>
      </c>
      <c r="D106" s="14">
        <v>209</v>
      </c>
      <c r="E106" s="27">
        <v>0.27751196172248799</v>
      </c>
      <c r="F106" s="14">
        <v>6</v>
      </c>
      <c r="G106" s="14">
        <v>8</v>
      </c>
      <c r="H106" s="14">
        <v>46</v>
      </c>
      <c r="I106" s="14">
        <v>15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1">
        <v>47</v>
      </c>
    </row>
    <row r="107" spans="1:16" ht="22.5" x14ac:dyDescent="0.25">
      <c r="A107" s="26" t="s">
        <v>509</v>
      </c>
      <c r="B107" s="26" t="s">
        <v>510</v>
      </c>
      <c r="C107" s="14">
        <v>5</v>
      </c>
      <c r="D107" s="14">
        <v>1</v>
      </c>
      <c r="E107" s="27">
        <v>4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3</v>
      </c>
      <c r="P107" s="21">
        <v>1</v>
      </c>
    </row>
    <row r="108" spans="1:16" x14ac:dyDescent="0.25">
      <c r="A108" s="26" t="s">
        <v>511</v>
      </c>
      <c r="B108" s="26" t="s">
        <v>512</v>
      </c>
      <c r="C108" s="14">
        <v>12</v>
      </c>
      <c r="D108" s="14">
        <v>7</v>
      </c>
      <c r="E108" s="27">
        <v>0.71428571428571397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1">
        <v>9</v>
      </c>
    </row>
    <row r="109" spans="1:16" x14ac:dyDescent="0.25">
      <c r="A109" s="26" t="s">
        <v>513</v>
      </c>
      <c r="B109" s="26" t="s">
        <v>514</v>
      </c>
      <c r="C109" s="14">
        <v>3</v>
      </c>
      <c r="D109" s="14">
        <v>3</v>
      </c>
      <c r="E109" s="27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1">
        <v>0</v>
      </c>
    </row>
    <row r="110" spans="1:16" ht="22.5" x14ac:dyDescent="0.25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4">
        <v>608</v>
      </c>
      <c r="D111" s="14">
        <v>610</v>
      </c>
      <c r="E111" s="27">
        <v>-3.27868852459016E-3</v>
      </c>
      <c r="F111" s="14">
        <v>45</v>
      </c>
      <c r="G111" s="14">
        <v>36</v>
      </c>
      <c r="H111" s="14">
        <v>95</v>
      </c>
      <c r="I111" s="14">
        <v>59</v>
      </c>
      <c r="J111" s="14">
        <v>3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1">
        <v>175</v>
      </c>
    </row>
    <row r="112" spans="1:16" ht="22.5" x14ac:dyDescent="0.25">
      <c r="A112" s="26" t="s">
        <v>519</v>
      </c>
      <c r="B112" s="26" t="s">
        <v>520</v>
      </c>
      <c r="C112" s="14">
        <v>1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4">
        <v>2</v>
      </c>
      <c r="D113" s="14">
        <v>0</v>
      </c>
      <c r="E113" s="27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4">
        <v>21</v>
      </c>
      <c r="D114" s="14">
        <v>8</v>
      </c>
      <c r="E114" s="27">
        <v>1.625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4">
        <v>9</v>
      </c>
      <c r="D115" s="14">
        <v>5</v>
      </c>
      <c r="E115" s="27">
        <v>0.8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4">
        <v>7</v>
      </c>
      <c r="D116" s="14">
        <v>8</v>
      </c>
      <c r="E116" s="27">
        <v>-0.125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4">
        <v>4</v>
      </c>
      <c r="D117" s="14">
        <v>5</v>
      </c>
      <c r="E117" s="27">
        <v>-0.2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4">
        <v>3</v>
      </c>
      <c r="D118" s="14">
        <v>0</v>
      </c>
      <c r="E118" s="27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4">
        <v>12</v>
      </c>
      <c r="D119" s="14">
        <v>23</v>
      </c>
      <c r="E119" s="27">
        <v>-0.47826086956521702</v>
      </c>
      <c r="F119" s="14">
        <v>0</v>
      </c>
      <c r="G119" s="14">
        <v>0</v>
      </c>
      <c r="H119" s="14">
        <v>6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4">
        <v>9</v>
      </c>
      <c r="D120" s="14">
        <v>2</v>
      </c>
      <c r="E120" s="27">
        <v>3.5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4">
        <v>16</v>
      </c>
      <c r="D121" s="14">
        <v>14</v>
      </c>
      <c r="E121" s="27">
        <v>0.14285714285714299</v>
      </c>
      <c r="F121" s="14">
        <v>0</v>
      </c>
      <c r="G121" s="14">
        <v>0</v>
      </c>
      <c r="H121" s="14">
        <v>1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0</v>
      </c>
    </row>
    <row r="122" spans="1:16" x14ac:dyDescent="0.25">
      <c r="A122" s="26" t="s">
        <v>539</v>
      </c>
      <c r="B122" s="26" t="s">
        <v>540</v>
      </c>
      <c r="C122" s="14">
        <v>6</v>
      </c>
      <c r="D122" s="14">
        <v>6</v>
      </c>
      <c r="E122" s="27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0</v>
      </c>
    </row>
    <row r="123" spans="1:16" x14ac:dyDescent="0.25">
      <c r="A123" s="26" t="s">
        <v>541</v>
      </c>
      <c r="B123" s="26" t="s">
        <v>542</v>
      </c>
      <c r="C123" s="14">
        <v>7</v>
      </c>
      <c r="D123" s="14">
        <v>2</v>
      </c>
      <c r="E123" s="27">
        <v>2.5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4">
        <v>9</v>
      </c>
      <c r="D126" s="14">
        <v>7</v>
      </c>
      <c r="E126" s="27">
        <v>0.28571428571428598</v>
      </c>
      <c r="F126" s="14">
        <v>0</v>
      </c>
      <c r="G126" s="14">
        <v>0</v>
      </c>
      <c r="H126" s="14">
        <v>6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4">
        <v>0</v>
      </c>
      <c r="D128" s="14">
        <v>0</v>
      </c>
      <c r="E128" s="27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25">
      <c r="A131" s="181" t="s">
        <v>557</v>
      </c>
      <c r="B131" s="182"/>
      <c r="C131" s="23">
        <v>4</v>
      </c>
      <c r="D131" s="23">
        <v>4</v>
      </c>
      <c r="E131" s="24">
        <v>0</v>
      </c>
      <c r="F131" s="23">
        <v>0</v>
      </c>
      <c r="G131" s="23">
        <v>0</v>
      </c>
      <c r="H131" s="23">
        <v>2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2</v>
      </c>
      <c r="O131" s="23">
        <v>0</v>
      </c>
      <c r="P131" s="25">
        <v>0</v>
      </c>
    </row>
    <row r="132" spans="1:16" x14ac:dyDescent="0.25">
      <c r="A132" s="26" t="s">
        <v>558</v>
      </c>
      <c r="B132" s="26" t="s">
        <v>559</v>
      </c>
      <c r="C132" s="14">
        <v>0</v>
      </c>
      <c r="D132" s="14">
        <v>3</v>
      </c>
      <c r="E132" s="27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4">
        <v>4</v>
      </c>
      <c r="D134" s="14">
        <v>1</v>
      </c>
      <c r="E134" s="27">
        <v>3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4">
        <v>0</v>
      </c>
      <c r="D135" s="14">
        <v>0</v>
      </c>
      <c r="E135" s="27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25">
      <c r="A137" s="181" t="s">
        <v>568</v>
      </c>
      <c r="B137" s="182"/>
      <c r="C137" s="23">
        <v>28</v>
      </c>
      <c r="D137" s="23">
        <v>112</v>
      </c>
      <c r="E137" s="24">
        <v>-0.75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2</v>
      </c>
    </row>
    <row r="138" spans="1:16" ht="22.5" x14ac:dyDescent="0.25">
      <c r="A138" s="26" t="s">
        <v>569</v>
      </c>
      <c r="B138" s="26" t="s">
        <v>570</v>
      </c>
      <c r="C138" s="14">
        <v>3</v>
      </c>
      <c r="D138" s="14">
        <v>108</v>
      </c>
      <c r="E138" s="27">
        <v>-0.97222222222222199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1</v>
      </c>
    </row>
    <row r="139" spans="1:16" x14ac:dyDescent="0.25">
      <c r="A139" s="26" t="s">
        <v>571</v>
      </c>
      <c r="B139" s="26" t="s">
        <v>572</v>
      </c>
      <c r="C139" s="14">
        <v>0</v>
      </c>
      <c r="D139" s="14">
        <v>0</v>
      </c>
      <c r="E139" s="27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1</v>
      </c>
    </row>
    <row r="141" spans="1:16" ht="22.5" x14ac:dyDescent="0.25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4">
        <v>23</v>
      </c>
      <c r="D142" s="14">
        <v>1</v>
      </c>
      <c r="E142" s="27">
        <v>22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0</v>
      </c>
    </row>
    <row r="143" spans="1:16" ht="22.5" x14ac:dyDescent="0.25">
      <c r="A143" s="26" t="s">
        <v>579</v>
      </c>
      <c r="B143" s="26" t="s">
        <v>580</v>
      </c>
      <c r="C143" s="14">
        <v>2</v>
      </c>
      <c r="D143" s="14">
        <v>3</v>
      </c>
      <c r="E143" s="27">
        <v>-0.33333333333333298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0</v>
      </c>
    </row>
    <row r="144" spans="1:16" x14ac:dyDescent="0.25">
      <c r="A144" s="181" t="s">
        <v>581</v>
      </c>
      <c r="B144" s="182"/>
      <c r="C144" s="23">
        <v>5</v>
      </c>
      <c r="D144" s="23">
        <v>1</v>
      </c>
      <c r="E144" s="24">
        <v>4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2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4">
        <v>4</v>
      </c>
      <c r="D145" s="14">
        <v>1</v>
      </c>
      <c r="E145" s="27">
        <v>3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2</v>
      </c>
      <c r="O145" s="14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4">
        <v>1</v>
      </c>
      <c r="D146" s="14">
        <v>0</v>
      </c>
      <c r="E146" s="27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25">
      <c r="A147" s="181" t="s">
        <v>586</v>
      </c>
      <c r="B147" s="182"/>
      <c r="C147" s="23">
        <v>21</v>
      </c>
      <c r="D147" s="23">
        <v>69</v>
      </c>
      <c r="E147" s="24">
        <v>-0.69565217391304301</v>
      </c>
      <c r="F147" s="23">
        <v>1</v>
      </c>
      <c r="G147" s="23">
        <v>1</v>
      </c>
      <c r="H147" s="23">
        <v>4</v>
      </c>
      <c r="I147" s="23">
        <v>3</v>
      </c>
      <c r="J147" s="23">
        <v>0</v>
      </c>
      <c r="K147" s="23">
        <v>0</v>
      </c>
      <c r="L147" s="23">
        <v>0</v>
      </c>
      <c r="M147" s="23">
        <v>0</v>
      </c>
      <c r="N147" s="23">
        <v>11</v>
      </c>
      <c r="O147" s="23">
        <v>0</v>
      </c>
      <c r="P147" s="25">
        <v>5</v>
      </c>
    </row>
    <row r="148" spans="1:16" ht="22.5" x14ac:dyDescent="0.25">
      <c r="A148" s="26" t="s">
        <v>587</v>
      </c>
      <c r="B148" s="26" t="s">
        <v>588</v>
      </c>
      <c r="C148" s="14">
        <v>1</v>
      </c>
      <c r="D148" s="14">
        <v>5</v>
      </c>
      <c r="E148" s="27">
        <v>-0.8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4">
        <v>1</v>
      </c>
      <c r="D149" s="14">
        <v>2</v>
      </c>
      <c r="E149" s="27">
        <v>-0.5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4">
        <v>7</v>
      </c>
      <c r="D151" s="14">
        <v>13</v>
      </c>
      <c r="E151" s="27">
        <v>-0.46153846153846101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1">
        <v>3</v>
      </c>
    </row>
    <row r="152" spans="1:16" ht="33.75" x14ac:dyDescent="0.25">
      <c r="A152" s="26" t="s">
        <v>595</v>
      </c>
      <c r="B152" s="26" t="s">
        <v>596</v>
      </c>
      <c r="C152" s="14">
        <v>0</v>
      </c>
      <c r="D152" s="14">
        <v>0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4">
        <v>0</v>
      </c>
      <c r="D153" s="14">
        <v>1</v>
      </c>
      <c r="E153" s="27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4">
        <v>5</v>
      </c>
      <c r="D154" s="14">
        <v>25</v>
      </c>
      <c r="E154" s="27">
        <v>-0.8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1">
        <v>0</v>
      </c>
    </row>
    <row r="155" spans="1:16" ht="22.5" x14ac:dyDescent="0.25">
      <c r="A155" s="26" t="s">
        <v>601</v>
      </c>
      <c r="B155" s="26" t="s">
        <v>602</v>
      </c>
      <c r="C155" s="14">
        <v>7</v>
      </c>
      <c r="D155" s="14">
        <v>23</v>
      </c>
      <c r="E155" s="27">
        <v>-0.69565217391304301</v>
      </c>
      <c r="F155" s="14">
        <v>1</v>
      </c>
      <c r="G155" s="14">
        <v>1</v>
      </c>
      <c r="H155" s="14">
        <v>2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1">
        <v>2</v>
      </c>
    </row>
    <row r="156" spans="1:16" x14ac:dyDescent="0.25">
      <c r="A156" s="181" t="s">
        <v>603</v>
      </c>
      <c r="B156" s="182"/>
      <c r="C156" s="23">
        <v>7</v>
      </c>
      <c r="D156" s="23">
        <v>20</v>
      </c>
      <c r="E156" s="24">
        <v>-0.65</v>
      </c>
      <c r="F156" s="23">
        <v>1</v>
      </c>
      <c r="G156" s="23">
        <v>0</v>
      </c>
      <c r="H156" s="23">
        <v>2</v>
      </c>
      <c r="I156" s="23">
        <v>1</v>
      </c>
      <c r="J156" s="23">
        <v>4</v>
      </c>
      <c r="K156" s="23">
        <v>1</v>
      </c>
      <c r="L156" s="23">
        <v>0</v>
      </c>
      <c r="M156" s="23">
        <v>0</v>
      </c>
      <c r="N156" s="23">
        <v>4</v>
      </c>
      <c r="O156" s="23">
        <v>0</v>
      </c>
      <c r="P156" s="25">
        <v>0</v>
      </c>
    </row>
    <row r="157" spans="1:16" ht="22.5" x14ac:dyDescent="0.25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4">
        <v>2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4">
        <v>0</v>
      </c>
      <c r="D160" s="14">
        <v>1</v>
      </c>
      <c r="E160" s="27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4">
        <v>1</v>
      </c>
      <c r="D161" s="14">
        <v>3</v>
      </c>
      <c r="E161" s="27">
        <v>-0.66666666666666696</v>
      </c>
      <c r="F161" s="14">
        <v>0</v>
      </c>
      <c r="G161" s="14">
        <v>0</v>
      </c>
      <c r="H161" s="14">
        <v>1</v>
      </c>
      <c r="I161" s="14">
        <v>0</v>
      </c>
      <c r="J161" s="14">
        <v>2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4">
        <v>2</v>
      </c>
      <c r="D162" s="14">
        <v>5</v>
      </c>
      <c r="E162" s="27">
        <v>-0.6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4">
        <v>0</v>
      </c>
      <c r="D163" s="14">
        <v>3</v>
      </c>
      <c r="E163" s="27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4">
        <v>1</v>
      </c>
      <c r="D164" s="14">
        <v>7</v>
      </c>
      <c r="E164" s="27">
        <v>-0.85714285714285698</v>
      </c>
      <c r="F164" s="14">
        <v>0</v>
      </c>
      <c r="G164" s="14">
        <v>0</v>
      </c>
      <c r="H164" s="14">
        <v>1</v>
      </c>
      <c r="I164" s="14">
        <v>1</v>
      </c>
      <c r="J164" s="14">
        <v>2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4">
        <v>1</v>
      </c>
      <c r="D165" s="14">
        <v>1</v>
      </c>
      <c r="E165" s="27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25">
      <c r="A166" s="181" t="s">
        <v>622</v>
      </c>
      <c r="B166" s="182"/>
      <c r="C166" s="23">
        <v>388</v>
      </c>
      <c r="D166" s="23">
        <v>354</v>
      </c>
      <c r="E166" s="24">
        <v>9.6045197740112997E-2</v>
      </c>
      <c r="F166" s="23">
        <v>5</v>
      </c>
      <c r="G166" s="23">
        <v>2</v>
      </c>
      <c r="H166" s="23">
        <v>242</v>
      </c>
      <c r="I166" s="23">
        <v>130</v>
      </c>
      <c r="J166" s="23">
        <v>3</v>
      </c>
      <c r="K166" s="23">
        <v>0</v>
      </c>
      <c r="L166" s="23">
        <v>0</v>
      </c>
      <c r="M166" s="23">
        <v>0</v>
      </c>
      <c r="N166" s="23">
        <v>0</v>
      </c>
      <c r="O166" s="23">
        <v>23</v>
      </c>
      <c r="P166" s="25">
        <v>63</v>
      </c>
    </row>
    <row r="167" spans="1:16" ht="22.5" x14ac:dyDescent="0.25">
      <c r="A167" s="26" t="s">
        <v>623</v>
      </c>
      <c r="B167" s="26" t="s">
        <v>624</v>
      </c>
      <c r="C167" s="14">
        <v>24</v>
      </c>
      <c r="D167" s="14">
        <v>15</v>
      </c>
      <c r="E167" s="27">
        <v>0.6</v>
      </c>
      <c r="F167" s="14">
        <v>0</v>
      </c>
      <c r="G167" s="14">
        <v>0</v>
      </c>
      <c r="H167" s="14">
        <v>11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7</v>
      </c>
    </row>
    <row r="168" spans="1:16" ht="22.5" x14ac:dyDescent="0.25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4">
        <v>1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4">
        <v>0</v>
      </c>
      <c r="D170" s="14">
        <v>2</v>
      </c>
      <c r="E170" s="27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4">
        <v>1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4">
        <v>92</v>
      </c>
      <c r="D173" s="14">
        <v>246</v>
      </c>
      <c r="E173" s="27">
        <v>-0.62601626016260203</v>
      </c>
      <c r="F173" s="14">
        <v>4</v>
      </c>
      <c r="G173" s="14">
        <v>1</v>
      </c>
      <c r="H173" s="14">
        <v>116</v>
      </c>
      <c r="I173" s="14">
        <v>70</v>
      </c>
      <c r="J173" s="14">
        <v>3</v>
      </c>
      <c r="K173" s="14">
        <v>0</v>
      </c>
      <c r="L173" s="14">
        <v>0</v>
      </c>
      <c r="M173" s="14">
        <v>0</v>
      </c>
      <c r="N173" s="14">
        <v>0</v>
      </c>
      <c r="O173" s="14">
        <v>12</v>
      </c>
      <c r="P173" s="21">
        <v>32</v>
      </c>
    </row>
    <row r="174" spans="1:16" ht="22.5" x14ac:dyDescent="0.25">
      <c r="A174" s="26" t="s">
        <v>637</v>
      </c>
      <c r="B174" s="26" t="s">
        <v>638</v>
      </c>
      <c r="C174" s="14">
        <v>174</v>
      </c>
      <c r="D174" s="14">
        <v>43</v>
      </c>
      <c r="E174" s="27">
        <v>3.0465116279069799</v>
      </c>
      <c r="F174" s="14">
        <v>0</v>
      </c>
      <c r="G174" s="14">
        <v>1</v>
      </c>
      <c r="H174" s="14">
        <v>70</v>
      </c>
      <c r="I174" s="14">
        <v>40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5</v>
      </c>
      <c r="P174" s="21">
        <v>17</v>
      </c>
    </row>
    <row r="175" spans="1:16" x14ac:dyDescent="0.25">
      <c r="A175" s="26" t="s">
        <v>639</v>
      </c>
      <c r="B175" s="26" t="s">
        <v>640</v>
      </c>
      <c r="C175" s="14">
        <v>96</v>
      </c>
      <c r="D175" s="14">
        <v>31</v>
      </c>
      <c r="E175" s="27">
        <v>2.0967741935483901</v>
      </c>
      <c r="F175" s="14">
        <v>1</v>
      </c>
      <c r="G175" s="14">
        <v>0</v>
      </c>
      <c r="H175" s="14">
        <v>38</v>
      </c>
      <c r="I175" s="14">
        <v>13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6</v>
      </c>
      <c r="P175" s="21">
        <v>2</v>
      </c>
    </row>
    <row r="176" spans="1:16" ht="22.5" x14ac:dyDescent="0.25">
      <c r="A176" s="26" t="s">
        <v>641</v>
      </c>
      <c r="B176" s="26" t="s">
        <v>642</v>
      </c>
      <c r="C176" s="14">
        <v>0</v>
      </c>
      <c r="D176" s="14">
        <v>17</v>
      </c>
      <c r="E176" s="27">
        <v>-1</v>
      </c>
      <c r="F176" s="14">
        <v>0</v>
      </c>
      <c r="G176" s="14">
        <v>0</v>
      </c>
      <c r="H176" s="14">
        <v>7</v>
      </c>
      <c r="I176" s="14">
        <v>5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4</v>
      </c>
    </row>
    <row r="177" spans="1:16" x14ac:dyDescent="0.25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1</v>
      </c>
    </row>
    <row r="178" spans="1:16" x14ac:dyDescent="0.25">
      <c r="A178" s="181" t="s">
        <v>645</v>
      </c>
      <c r="B178" s="182"/>
      <c r="C178" s="23">
        <v>1096</v>
      </c>
      <c r="D178" s="23">
        <v>1045</v>
      </c>
      <c r="E178" s="24">
        <v>4.8803827751196197E-2</v>
      </c>
      <c r="F178" s="23">
        <v>1371</v>
      </c>
      <c r="G178" s="23">
        <v>1385</v>
      </c>
      <c r="H178" s="23">
        <v>231</v>
      </c>
      <c r="I178" s="23">
        <v>138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4</v>
      </c>
      <c r="P178" s="25">
        <v>1441</v>
      </c>
    </row>
    <row r="179" spans="1:16" ht="22.5" x14ac:dyDescent="0.25">
      <c r="A179" s="26" t="s">
        <v>646</v>
      </c>
      <c r="B179" s="26" t="s">
        <v>647</v>
      </c>
      <c r="C179" s="14">
        <v>144</v>
      </c>
      <c r="D179" s="14">
        <v>2</v>
      </c>
      <c r="E179" s="27">
        <v>71</v>
      </c>
      <c r="F179" s="14">
        <v>165</v>
      </c>
      <c r="G179" s="14">
        <v>12</v>
      </c>
      <c r="H179" s="14">
        <v>4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9</v>
      </c>
    </row>
    <row r="180" spans="1:16" ht="22.5" x14ac:dyDescent="0.25">
      <c r="A180" s="26" t="s">
        <v>648</v>
      </c>
      <c r="B180" s="26" t="s">
        <v>649</v>
      </c>
      <c r="C180" s="14">
        <v>567</v>
      </c>
      <c r="D180" s="14">
        <v>516</v>
      </c>
      <c r="E180" s="27">
        <v>9.8837209302325604E-2</v>
      </c>
      <c r="F180" s="14">
        <v>867</v>
      </c>
      <c r="G180" s="14">
        <v>1016</v>
      </c>
      <c r="H180" s="14">
        <v>103</v>
      </c>
      <c r="I180" s="14">
        <v>71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3</v>
      </c>
      <c r="P180" s="21">
        <v>1033</v>
      </c>
    </row>
    <row r="181" spans="1:16" x14ac:dyDescent="0.25">
      <c r="A181" s="26" t="s">
        <v>650</v>
      </c>
      <c r="B181" s="26" t="s">
        <v>651</v>
      </c>
      <c r="C181" s="14">
        <v>19</v>
      </c>
      <c r="D181" s="14">
        <v>48</v>
      </c>
      <c r="E181" s="27">
        <v>-0.60416666666666696</v>
      </c>
      <c r="F181" s="14">
        <v>3</v>
      </c>
      <c r="G181" s="14">
        <v>11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1">
        <v>21</v>
      </c>
    </row>
    <row r="182" spans="1:16" ht="22.5" x14ac:dyDescent="0.25">
      <c r="A182" s="26" t="s">
        <v>652</v>
      </c>
      <c r="B182" s="26" t="s">
        <v>653</v>
      </c>
      <c r="C182" s="14">
        <v>70</v>
      </c>
      <c r="D182" s="14">
        <v>3</v>
      </c>
      <c r="E182" s="27">
        <v>22.3333333333333</v>
      </c>
      <c r="F182" s="14">
        <v>54</v>
      </c>
      <c r="G182" s="14">
        <v>4</v>
      </c>
      <c r="H182" s="14">
        <v>6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2</v>
      </c>
    </row>
    <row r="183" spans="1:16" ht="22.5" x14ac:dyDescent="0.25">
      <c r="A183" s="26" t="s">
        <v>654</v>
      </c>
      <c r="B183" s="26" t="s">
        <v>655</v>
      </c>
      <c r="C183" s="14">
        <v>17</v>
      </c>
      <c r="D183" s="14">
        <v>61</v>
      </c>
      <c r="E183" s="27">
        <v>-0.72131147540983598</v>
      </c>
      <c r="F183" s="14">
        <v>12</v>
      </c>
      <c r="G183" s="14">
        <v>69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63</v>
      </c>
    </row>
    <row r="184" spans="1:16" ht="22.5" x14ac:dyDescent="0.25">
      <c r="A184" s="26" t="s">
        <v>656</v>
      </c>
      <c r="B184" s="26" t="s">
        <v>657</v>
      </c>
      <c r="C184" s="14">
        <v>273</v>
      </c>
      <c r="D184" s="14">
        <v>313</v>
      </c>
      <c r="E184" s="27">
        <v>-0.12779552715654899</v>
      </c>
      <c r="F184" s="14">
        <v>267</v>
      </c>
      <c r="G184" s="14">
        <v>273</v>
      </c>
      <c r="H184" s="14">
        <v>114</v>
      </c>
      <c r="I184" s="14">
        <v>64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312</v>
      </c>
    </row>
    <row r="185" spans="1:16" ht="22.5" x14ac:dyDescent="0.25">
      <c r="A185" s="26" t="s">
        <v>658</v>
      </c>
      <c r="B185" s="26" t="s">
        <v>659</v>
      </c>
      <c r="C185" s="14">
        <v>6</v>
      </c>
      <c r="D185" s="14">
        <v>102</v>
      </c>
      <c r="E185" s="27">
        <v>-0.94117647058823495</v>
      </c>
      <c r="F185" s="14">
        <v>3</v>
      </c>
      <c r="G185" s="14">
        <v>0</v>
      </c>
      <c r="H185" s="14">
        <v>2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1</v>
      </c>
    </row>
    <row r="186" spans="1:16" x14ac:dyDescent="0.25">
      <c r="A186" s="181" t="s">
        <v>660</v>
      </c>
      <c r="B186" s="182"/>
      <c r="C186" s="23">
        <v>299</v>
      </c>
      <c r="D186" s="23">
        <v>283</v>
      </c>
      <c r="E186" s="24">
        <v>5.6537102473498198E-2</v>
      </c>
      <c r="F186" s="23">
        <v>10</v>
      </c>
      <c r="G186" s="23">
        <v>0</v>
      </c>
      <c r="H186" s="23">
        <v>57</v>
      </c>
      <c r="I186" s="23">
        <v>36</v>
      </c>
      <c r="J186" s="23">
        <v>0</v>
      </c>
      <c r="K186" s="23">
        <v>0</v>
      </c>
      <c r="L186" s="23">
        <v>0</v>
      </c>
      <c r="M186" s="23">
        <v>0</v>
      </c>
      <c r="N186" s="23">
        <v>3</v>
      </c>
      <c r="O186" s="23">
        <v>0</v>
      </c>
      <c r="P186" s="25">
        <v>79</v>
      </c>
    </row>
    <row r="187" spans="1:16" x14ac:dyDescent="0.25">
      <c r="A187" s="26" t="s">
        <v>661</v>
      </c>
      <c r="B187" s="26" t="s">
        <v>662</v>
      </c>
      <c r="C187" s="14">
        <v>1</v>
      </c>
      <c r="D187" s="14">
        <v>3</v>
      </c>
      <c r="E187" s="27">
        <v>-0.66666666666666696</v>
      </c>
      <c r="F187" s="14">
        <v>0</v>
      </c>
      <c r="G187" s="14">
        <v>0</v>
      </c>
      <c r="H187" s="14">
        <v>4</v>
      </c>
      <c r="I187" s="14">
        <v>3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4">
        <v>0</v>
      </c>
      <c r="D188" s="14">
        <v>1</v>
      </c>
      <c r="E188" s="27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4">
        <v>117</v>
      </c>
      <c r="D189" s="14">
        <v>154</v>
      </c>
      <c r="E189" s="27">
        <v>-0.24025974025974001</v>
      </c>
      <c r="F189" s="14">
        <v>5</v>
      </c>
      <c r="G189" s="14">
        <v>0</v>
      </c>
      <c r="H189" s="14">
        <v>29</v>
      </c>
      <c r="I189" s="14">
        <v>17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1">
        <v>39</v>
      </c>
    </row>
    <row r="190" spans="1:16" ht="22.5" x14ac:dyDescent="0.25">
      <c r="A190" s="26" t="s">
        <v>667</v>
      </c>
      <c r="B190" s="26" t="s">
        <v>668</v>
      </c>
      <c r="C190" s="14">
        <v>1</v>
      </c>
      <c r="D190" s="14">
        <v>0</v>
      </c>
      <c r="E190" s="27">
        <v>0</v>
      </c>
      <c r="F190" s="14">
        <v>0</v>
      </c>
      <c r="G190" s="14">
        <v>0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4">
        <v>24</v>
      </c>
      <c r="D191" s="14">
        <v>8</v>
      </c>
      <c r="E191" s="27">
        <v>2</v>
      </c>
      <c r="F191" s="14">
        <v>3</v>
      </c>
      <c r="G191" s="14">
        <v>0</v>
      </c>
      <c r="H191" s="14">
        <v>4</v>
      </c>
      <c r="I191" s="14">
        <v>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6</v>
      </c>
    </row>
    <row r="192" spans="1:16" ht="22.5" x14ac:dyDescent="0.25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4">
        <v>19</v>
      </c>
      <c r="D193" s="14">
        <v>21</v>
      </c>
      <c r="E193" s="27">
        <v>-9.5238095238095205E-2</v>
      </c>
      <c r="F193" s="14">
        <v>0</v>
      </c>
      <c r="G193" s="14">
        <v>0</v>
      </c>
      <c r="H193" s="14">
        <v>3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1">
        <v>8</v>
      </c>
    </row>
    <row r="194" spans="1:16" x14ac:dyDescent="0.25">
      <c r="A194" s="26" t="s">
        <v>675</v>
      </c>
      <c r="B194" s="26" t="s">
        <v>676</v>
      </c>
      <c r="C194" s="14">
        <v>3</v>
      </c>
      <c r="D194" s="14">
        <v>1</v>
      </c>
      <c r="E194" s="27">
        <v>2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1">
        <v>1</v>
      </c>
    </row>
    <row r="195" spans="1:16" ht="22.5" x14ac:dyDescent="0.25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4">
        <v>29</v>
      </c>
      <c r="D196" s="14">
        <v>0</v>
      </c>
      <c r="E196" s="27">
        <v>0</v>
      </c>
      <c r="F196" s="14">
        <v>0</v>
      </c>
      <c r="G196" s="14">
        <v>0</v>
      </c>
      <c r="H196" s="14">
        <v>2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4">
        <v>103</v>
      </c>
      <c r="D197" s="14">
        <v>93</v>
      </c>
      <c r="E197" s="27">
        <v>0.10752688172043</v>
      </c>
      <c r="F197" s="14">
        <v>2</v>
      </c>
      <c r="G197" s="14">
        <v>0</v>
      </c>
      <c r="H197" s="14">
        <v>13</v>
      </c>
      <c r="I197" s="14">
        <v>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24</v>
      </c>
    </row>
    <row r="198" spans="1:16" ht="22.5" x14ac:dyDescent="0.25">
      <c r="A198" s="26" t="s">
        <v>683</v>
      </c>
      <c r="B198" s="26" t="s">
        <v>684</v>
      </c>
      <c r="C198" s="14">
        <v>0</v>
      </c>
      <c r="D198" s="14">
        <v>0</v>
      </c>
      <c r="E198" s="27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4">
        <v>2</v>
      </c>
      <c r="D199" s="14">
        <v>2</v>
      </c>
      <c r="E199" s="27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1</v>
      </c>
    </row>
    <row r="201" spans="1:16" x14ac:dyDescent="0.25">
      <c r="A201" s="181" t="s">
        <v>689</v>
      </c>
      <c r="B201" s="182"/>
      <c r="C201" s="23">
        <v>62</v>
      </c>
      <c r="D201" s="23">
        <v>51</v>
      </c>
      <c r="E201" s="24">
        <v>0.21568627450980399</v>
      </c>
      <c r="F201" s="23">
        <v>12</v>
      </c>
      <c r="G201" s="23">
        <v>4</v>
      </c>
      <c r="H201" s="23">
        <v>23</v>
      </c>
      <c r="I201" s="23">
        <v>12</v>
      </c>
      <c r="J201" s="23">
        <v>0</v>
      </c>
      <c r="K201" s="23">
        <v>0</v>
      </c>
      <c r="L201" s="23">
        <v>0</v>
      </c>
      <c r="M201" s="23">
        <v>0</v>
      </c>
      <c r="N201" s="23">
        <v>3</v>
      </c>
      <c r="O201" s="23">
        <v>1</v>
      </c>
      <c r="P201" s="25">
        <v>0</v>
      </c>
    </row>
    <row r="202" spans="1:16" x14ac:dyDescent="0.25">
      <c r="A202" s="26" t="s">
        <v>690</v>
      </c>
      <c r="B202" s="26" t="s">
        <v>691</v>
      </c>
      <c r="C202" s="14">
        <v>7</v>
      </c>
      <c r="D202" s="14">
        <v>15</v>
      </c>
      <c r="E202" s="27">
        <v>-0.53333333333333299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4">
        <v>0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4">
        <v>53</v>
      </c>
      <c r="D206" s="14">
        <v>32</v>
      </c>
      <c r="E206" s="27">
        <v>0.65625</v>
      </c>
      <c r="F206" s="14">
        <v>12</v>
      </c>
      <c r="G206" s="14">
        <v>4</v>
      </c>
      <c r="H206" s="14">
        <v>21</v>
      </c>
      <c r="I206" s="14">
        <v>12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1</v>
      </c>
      <c r="P206" s="21">
        <v>0</v>
      </c>
    </row>
    <row r="207" spans="1:16" ht="22.5" x14ac:dyDescent="0.25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4">
        <v>0</v>
      </c>
      <c r="D210" s="14">
        <v>0</v>
      </c>
      <c r="E210" s="27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4">
        <v>0</v>
      </c>
      <c r="D212" s="14">
        <v>2</v>
      </c>
      <c r="E212" s="27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4">
        <v>0</v>
      </c>
      <c r="D213" s="14">
        <v>0</v>
      </c>
      <c r="E213" s="27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4">
        <v>1</v>
      </c>
      <c r="D214" s="14">
        <v>0</v>
      </c>
      <c r="E214" s="27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4">
        <v>0</v>
      </c>
      <c r="D218" s="14">
        <v>1</v>
      </c>
      <c r="E218" s="27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4">
        <v>1</v>
      </c>
      <c r="D222" s="14">
        <v>1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25">
      <c r="A223" s="181" t="s">
        <v>732</v>
      </c>
      <c r="B223" s="182"/>
      <c r="C223" s="23">
        <v>833</v>
      </c>
      <c r="D223" s="23">
        <v>726</v>
      </c>
      <c r="E223" s="24">
        <v>0.14738292011019299</v>
      </c>
      <c r="F223" s="23">
        <v>299</v>
      </c>
      <c r="G223" s="23">
        <v>333</v>
      </c>
      <c r="H223" s="23">
        <v>152</v>
      </c>
      <c r="I223" s="23">
        <v>93</v>
      </c>
      <c r="J223" s="23">
        <v>4</v>
      </c>
      <c r="K223" s="23">
        <v>1</v>
      </c>
      <c r="L223" s="23">
        <v>0</v>
      </c>
      <c r="M223" s="23">
        <v>0</v>
      </c>
      <c r="N223" s="23">
        <v>11</v>
      </c>
      <c r="O223" s="23">
        <v>12</v>
      </c>
      <c r="P223" s="25">
        <v>345</v>
      </c>
    </row>
    <row r="224" spans="1:16" x14ac:dyDescent="0.25">
      <c r="A224" s="26" t="s">
        <v>733</v>
      </c>
      <c r="B224" s="26" t="s">
        <v>734</v>
      </c>
      <c r="C224" s="14">
        <v>1</v>
      </c>
      <c r="D224" s="14">
        <v>16</v>
      </c>
      <c r="E224" s="27">
        <v>-0.9375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4">
        <v>1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4">
        <v>1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4">
        <v>1</v>
      </c>
      <c r="D230" s="14">
        <v>2</v>
      </c>
      <c r="E230" s="27">
        <v>-0.5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4">
        <v>27</v>
      </c>
      <c r="D231" s="14">
        <v>22</v>
      </c>
      <c r="E231" s="27">
        <v>0.22727272727272699</v>
      </c>
      <c r="F231" s="14">
        <v>0</v>
      </c>
      <c r="G231" s="14">
        <v>0</v>
      </c>
      <c r="H231" s="14">
        <v>4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4">
        <v>9</v>
      </c>
      <c r="D232" s="14">
        <v>6</v>
      </c>
      <c r="E232" s="27">
        <v>0.5</v>
      </c>
      <c r="F232" s="14">
        <v>0</v>
      </c>
      <c r="G232" s="14">
        <v>1</v>
      </c>
      <c r="H232" s="14">
        <v>0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2</v>
      </c>
    </row>
    <row r="233" spans="1:16" x14ac:dyDescent="0.25">
      <c r="A233" s="26" t="s">
        <v>751</v>
      </c>
      <c r="B233" s="26" t="s">
        <v>752</v>
      </c>
      <c r="C233" s="14">
        <v>12</v>
      </c>
      <c r="D233" s="14">
        <v>10</v>
      </c>
      <c r="E233" s="27">
        <v>0.2</v>
      </c>
      <c r="F233" s="14">
        <v>0</v>
      </c>
      <c r="G233" s="14">
        <v>0</v>
      </c>
      <c r="H233" s="14">
        <v>5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0</v>
      </c>
    </row>
    <row r="234" spans="1:16" ht="22.5" x14ac:dyDescent="0.25">
      <c r="A234" s="26" t="s">
        <v>753</v>
      </c>
      <c r="B234" s="26" t="s">
        <v>754</v>
      </c>
      <c r="C234" s="14">
        <v>3</v>
      </c>
      <c r="D234" s="14">
        <v>9</v>
      </c>
      <c r="E234" s="27">
        <v>-0.66666666666666696</v>
      </c>
      <c r="F234" s="14">
        <v>2</v>
      </c>
      <c r="G234" s="14">
        <v>0</v>
      </c>
      <c r="H234" s="14">
        <v>4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4">
        <v>7</v>
      </c>
      <c r="D235" s="14">
        <v>0</v>
      </c>
      <c r="E235" s="27">
        <v>0</v>
      </c>
      <c r="F235" s="14">
        <v>0</v>
      </c>
      <c r="G235" s="14">
        <v>0</v>
      </c>
      <c r="H235" s="14">
        <v>0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1">
        <v>0</v>
      </c>
    </row>
    <row r="236" spans="1:16" x14ac:dyDescent="0.25">
      <c r="A236" s="26" t="s">
        <v>757</v>
      </c>
      <c r="B236" s="26" t="s">
        <v>758</v>
      </c>
      <c r="C236" s="14">
        <v>0</v>
      </c>
      <c r="D236" s="14">
        <v>1</v>
      </c>
      <c r="E236" s="27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4">
        <v>771</v>
      </c>
      <c r="D238" s="14">
        <v>660</v>
      </c>
      <c r="E238" s="27">
        <v>0.16818181818181799</v>
      </c>
      <c r="F238" s="14">
        <v>297</v>
      </c>
      <c r="G238" s="14">
        <v>332</v>
      </c>
      <c r="H238" s="14">
        <v>139</v>
      </c>
      <c r="I238" s="14">
        <v>80</v>
      </c>
      <c r="J238" s="14">
        <v>4</v>
      </c>
      <c r="K238" s="14">
        <v>1</v>
      </c>
      <c r="L238" s="14">
        <v>0</v>
      </c>
      <c r="M238" s="14">
        <v>0</v>
      </c>
      <c r="N238" s="14">
        <v>5</v>
      </c>
      <c r="O238" s="14">
        <v>12</v>
      </c>
      <c r="P238" s="21">
        <v>343</v>
      </c>
    </row>
    <row r="239" spans="1:16" x14ac:dyDescent="0.25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25">
      <c r="A244" s="181" t="s">
        <v>773</v>
      </c>
      <c r="B244" s="182"/>
      <c r="C244" s="23">
        <v>20</v>
      </c>
      <c r="D244" s="23">
        <v>9</v>
      </c>
      <c r="E244" s="24">
        <v>1.2222222222222201</v>
      </c>
      <c r="F244" s="23">
        <v>1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4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4">
        <v>12</v>
      </c>
      <c r="D249" s="14">
        <v>5</v>
      </c>
      <c r="E249" s="27">
        <v>1.4</v>
      </c>
      <c r="F249" s="14">
        <v>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4">
        <v>0</v>
      </c>
      <c r="D252" s="14">
        <v>1</v>
      </c>
      <c r="E252" s="27">
        <v>-1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4">
        <v>2</v>
      </c>
      <c r="D255" s="14">
        <v>1</v>
      </c>
      <c r="E255" s="27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4">
        <v>1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4">
        <v>0</v>
      </c>
      <c r="D260" s="14">
        <v>1</v>
      </c>
      <c r="E260" s="27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4">
        <v>3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4">
        <v>1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4">
        <v>1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4">
        <v>0</v>
      </c>
      <c r="D268" s="14">
        <v>1</v>
      </c>
      <c r="E268" s="27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21">
        <v>0</v>
      </c>
    </row>
    <row r="271" spans="1:16" x14ac:dyDescent="0.25">
      <c r="A271" s="181" t="s">
        <v>826</v>
      </c>
      <c r="B271" s="182"/>
      <c r="C271" s="23">
        <v>527</v>
      </c>
      <c r="D271" s="23">
        <v>499</v>
      </c>
      <c r="E271" s="24">
        <v>5.6112224448897803E-2</v>
      </c>
      <c r="F271" s="23">
        <v>211</v>
      </c>
      <c r="G271" s="23">
        <v>96</v>
      </c>
      <c r="H271" s="23">
        <v>255</v>
      </c>
      <c r="I271" s="23">
        <v>148</v>
      </c>
      <c r="J271" s="23">
        <v>2</v>
      </c>
      <c r="K271" s="23">
        <v>0</v>
      </c>
      <c r="L271" s="23">
        <v>0</v>
      </c>
      <c r="M271" s="23">
        <v>0</v>
      </c>
      <c r="N271" s="23">
        <v>0</v>
      </c>
      <c r="O271" s="23">
        <v>2</v>
      </c>
      <c r="P271" s="25">
        <v>268</v>
      </c>
    </row>
    <row r="272" spans="1:16" x14ac:dyDescent="0.25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4">
        <v>361</v>
      </c>
      <c r="D273" s="14">
        <v>420</v>
      </c>
      <c r="E273" s="27">
        <v>-0.14047619047619</v>
      </c>
      <c r="F273" s="14">
        <v>155</v>
      </c>
      <c r="G273" s="14">
        <v>54</v>
      </c>
      <c r="H273" s="14">
        <v>218</v>
      </c>
      <c r="I273" s="14">
        <v>126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1">
        <v>134</v>
      </c>
    </row>
    <row r="274" spans="1:16" ht="33.75" x14ac:dyDescent="0.25">
      <c r="A274" s="26" t="s">
        <v>831</v>
      </c>
      <c r="B274" s="26" t="s">
        <v>832</v>
      </c>
      <c r="C274" s="14">
        <v>116</v>
      </c>
      <c r="D274" s="14">
        <v>45</v>
      </c>
      <c r="E274" s="27">
        <v>1.5777777777777799</v>
      </c>
      <c r="F274" s="14">
        <v>49</v>
      </c>
      <c r="G274" s="14">
        <v>42</v>
      </c>
      <c r="H274" s="14">
        <v>27</v>
      </c>
      <c r="I274" s="14">
        <v>16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1">
        <v>122</v>
      </c>
    </row>
    <row r="275" spans="1:16" ht="22.5" x14ac:dyDescent="0.25">
      <c r="A275" s="26" t="s">
        <v>833</v>
      </c>
      <c r="B275" s="26" t="s">
        <v>834</v>
      </c>
      <c r="C275" s="14">
        <v>0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4">
        <v>12</v>
      </c>
      <c r="D276" s="14">
        <v>12</v>
      </c>
      <c r="E276" s="27">
        <v>0</v>
      </c>
      <c r="F276" s="14">
        <v>5</v>
      </c>
      <c r="G276" s="14">
        <v>0</v>
      </c>
      <c r="H276" s="14">
        <v>8</v>
      </c>
      <c r="I276" s="14">
        <v>5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7</v>
      </c>
    </row>
    <row r="277" spans="1:16" x14ac:dyDescent="0.25">
      <c r="A277" s="26" t="s">
        <v>837</v>
      </c>
      <c r="B277" s="26" t="s">
        <v>838</v>
      </c>
      <c r="C277" s="14">
        <v>21</v>
      </c>
      <c r="D277" s="14">
        <v>14</v>
      </c>
      <c r="E277" s="27">
        <v>0.5</v>
      </c>
      <c r="F277" s="14">
        <v>2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4</v>
      </c>
    </row>
    <row r="278" spans="1:16" ht="22.5" x14ac:dyDescent="0.25">
      <c r="A278" s="26" t="s">
        <v>839</v>
      </c>
      <c r="B278" s="26" t="s">
        <v>840</v>
      </c>
      <c r="C278" s="14">
        <v>7</v>
      </c>
      <c r="D278" s="14">
        <v>7</v>
      </c>
      <c r="E278" s="27">
        <v>0</v>
      </c>
      <c r="F278" s="14">
        <v>0</v>
      </c>
      <c r="G278" s="14">
        <v>0</v>
      </c>
      <c r="H278" s="14">
        <v>2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1</v>
      </c>
    </row>
    <row r="279" spans="1:16" ht="22.5" x14ac:dyDescent="0.25">
      <c r="A279" s="26" t="s">
        <v>841</v>
      </c>
      <c r="B279" s="26" t="s">
        <v>842</v>
      </c>
      <c r="C279" s="14">
        <v>1</v>
      </c>
      <c r="D279" s="14">
        <v>0</v>
      </c>
      <c r="E279" s="27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4">
        <v>0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4">
        <v>1</v>
      </c>
      <c r="D288" s="14">
        <v>1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4">
        <v>4</v>
      </c>
      <c r="D291" s="14">
        <v>0</v>
      </c>
      <c r="E291" s="27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4">
        <v>4</v>
      </c>
      <c r="D294" s="14">
        <v>0</v>
      </c>
      <c r="E294" s="27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25">
      <c r="A301" s="181" t="s">
        <v>885</v>
      </c>
      <c r="B301" s="182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25">
      <c r="A305" s="181" t="s">
        <v>892</v>
      </c>
      <c r="B305" s="182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25">
      <c r="A312" s="181" t="s">
        <v>905</v>
      </c>
      <c r="B312" s="182"/>
      <c r="C312" s="23">
        <v>11</v>
      </c>
      <c r="D312" s="23">
        <v>1</v>
      </c>
      <c r="E312" s="24">
        <v>10</v>
      </c>
      <c r="F312" s="23">
        <v>0</v>
      </c>
      <c r="G312" s="23">
        <v>0</v>
      </c>
      <c r="H312" s="23">
        <v>2</v>
      </c>
      <c r="I312" s="23">
        <v>0</v>
      </c>
      <c r="J312" s="23">
        <v>1</v>
      </c>
      <c r="K312" s="23">
        <v>0</v>
      </c>
      <c r="L312" s="23">
        <v>0</v>
      </c>
      <c r="M312" s="23">
        <v>0</v>
      </c>
      <c r="N312" s="23">
        <v>0</v>
      </c>
      <c r="O312" s="23">
        <v>1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4">
        <v>11</v>
      </c>
      <c r="D313" s="14">
        <v>1</v>
      </c>
      <c r="E313" s="27">
        <v>10</v>
      </c>
      <c r="F313" s="14">
        <v>0</v>
      </c>
      <c r="G313" s="14">
        <v>0</v>
      </c>
      <c r="H313" s="14">
        <v>1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4">
        <v>0</v>
      </c>
      <c r="D315" s="14">
        <v>0</v>
      </c>
      <c r="E315" s="27">
        <v>0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25">
      <c r="A318" s="181" t="s">
        <v>916</v>
      </c>
      <c r="B318" s="182"/>
      <c r="C318" s="23">
        <v>10</v>
      </c>
      <c r="D318" s="23">
        <v>0</v>
      </c>
      <c r="E318" s="24">
        <v>0</v>
      </c>
      <c r="F318" s="23">
        <v>0</v>
      </c>
      <c r="G318" s="23">
        <v>0</v>
      </c>
      <c r="H318" s="23">
        <v>1</v>
      </c>
      <c r="I318" s="23">
        <v>1</v>
      </c>
      <c r="J318" s="23">
        <v>0</v>
      </c>
      <c r="K318" s="23">
        <v>0</v>
      </c>
      <c r="L318" s="23">
        <v>0</v>
      </c>
      <c r="M318" s="23">
        <v>0</v>
      </c>
      <c r="N318" s="23">
        <v>112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4">
        <v>10</v>
      </c>
      <c r="D319" s="14">
        <v>0</v>
      </c>
      <c r="E319" s="27">
        <v>0</v>
      </c>
      <c r="F319" s="14">
        <v>0</v>
      </c>
      <c r="G319" s="14">
        <v>0</v>
      </c>
      <c r="H319" s="14">
        <v>1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112</v>
      </c>
      <c r="O319" s="14">
        <v>0</v>
      </c>
      <c r="P319" s="21">
        <v>0</v>
      </c>
    </row>
    <row r="320" spans="1:16" x14ac:dyDescent="0.25">
      <c r="A320" s="181" t="s">
        <v>919</v>
      </c>
      <c r="B320" s="182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25">
      <c r="A323" s="181" t="s">
        <v>924</v>
      </c>
      <c r="B323" s="182"/>
      <c r="C323" s="23">
        <v>1611</v>
      </c>
      <c r="D323" s="23">
        <v>2359</v>
      </c>
      <c r="E323" s="24">
        <v>-0.31708350996184798</v>
      </c>
      <c r="F323" s="23">
        <v>27</v>
      </c>
      <c r="G323" s="23">
        <v>2</v>
      </c>
      <c r="H323" s="23">
        <v>73</v>
      </c>
      <c r="I323" s="23">
        <v>37</v>
      </c>
      <c r="J323" s="23">
        <v>1</v>
      </c>
      <c r="K323" s="23">
        <v>0</v>
      </c>
      <c r="L323" s="23">
        <v>0</v>
      </c>
      <c r="M323" s="23">
        <v>0</v>
      </c>
      <c r="N323" s="23">
        <v>1</v>
      </c>
      <c r="O323" s="23">
        <v>0</v>
      </c>
      <c r="P323" s="25">
        <v>1</v>
      </c>
    </row>
    <row r="324" spans="1:16" x14ac:dyDescent="0.25">
      <c r="A324" s="26" t="s">
        <v>925</v>
      </c>
      <c r="B324" s="26" t="s">
        <v>926</v>
      </c>
      <c r="C324" s="14">
        <v>1611</v>
      </c>
      <c r="D324" s="14">
        <v>2359</v>
      </c>
      <c r="E324" s="27">
        <v>-0.31708350996184798</v>
      </c>
      <c r="F324" s="14">
        <v>27</v>
      </c>
      <c r="G324" s="14">
        <v>2</v>
      </c>
      <c r="H324" s="14">
        <v>73</v>
      </c>
      <c r="I324" s="14">
        <v>37</v>
      </c>
      <c r="J324" s="14">
        <v>1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1">
        <v>1</v>
      </c>
    </row>
    <row r="325" spans="1:16" x14ac:dyDescent="0.25">
      <c r="A325" s="181" t="s">
        <v>927</v>
      </c>
      <c r="B325" s="182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3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3</v>
      </c>
      <c r="O328" s="14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25">
      <c r="A337" s="181" t="s">
        <v>950</v>
      </c>
      <c r="B337" s="182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25">
      <c r="A339" s="181" t="s">
        <v>953</v>
      </c>
      <c r="B339" s="182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25">
      <c r="A341" s="183" t="s">
        <v>956</v>
      </c>
      <c r="B341" s="184"/>
      <c r="C341" s="28">
        <v>17533</v>
      </c>
      <c r="D341" s="28">
        <v>16847</v>
      </c>
      <c r="E341" s="29">
        <v>4.07194159197483E-2</v>
      </c>
      <c r="F341" s="28">
        <v>3181</v>
      </c>
      <c r="G341" s="28">
        <v>2586</v>
      </c>
      <c r="H341" s="28">
        <v>2901</v>
      </c>
      <c r="I341" s="28">
        <v>1595</v>
      </c>
      <c r="J341" s="28">
        <v>131</v>
      </c>
      <c r="K341" s="28">
        <v>27</v>
      </c>
      <c r="L341" s="28">
        <v>15</v>
      </c>
      <c r="M341" s="28">
        <v>4</v>
      </c>
      <c r="N341" s="28">
        <v>204</v>
      </c>
      <c r="O341" s="28">
        <v>118</v>
      </c>
      <c r="P341" s="28">
        <v>5229</v>
      </c>
    </row>
    <row r="342" spans="1:16" x14ac:dyDescent="0.25">
      <c r="A342" s="6"/>
    </row>
  </sheetData>
  <sheetProtection algorithmName="SHA-512" hashValue="FA4aAZe6CfheuKFVX/+ECeKsosZ5yyQvs6cH3Sz9D7LIVlglIbfH9ARAvjgbW+ylO0l/cWHAAhaGmWyHuYSFrQ==" saltValue="p2P0OAlgdcZdIZ4NaMjU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5" t="s">
        <v>959</v>
      </c>
      <c r="B5" s="13" t="s">
        <v>960</v>
      </c>
      <c r="C5" s="21">
        <v>1</v>
      </c>
    </row>
    <row r="6" spans="1:3" x14ac:dyDescent="0.25">
      <c r="A6" s="177"/>
      <c r="B6" s="13" t="s">
        <v>334</v>
      </c>
      <c r="C6" s="21">
        <v>143</v>
      </c>
    </row>
    <row r="7" spans="1:3" x14ac:dyDescent="0.25">
      <c r="A7" s="177"/>
      <c r="B7" s="13" t="s">
        <v>961</v>
      </c>
      <c r="C7" s="21">
        <v>30</v>
      </c>
    </row>
    <row r="8" spans="1:3" x14ac:dyDescent="0.25">
      <c r="A8" s="177"/>
      <c r="B8" s="13" t="s">
        <v>962</v>
      </c>
      <c r="C8" s="21">
        <v>12</v>
      </c>
    </row>
    <row r="9" spans="1:3" x14ac:dyDescent="0.25">
      <c r="A9" s="177"/>
      <c r="B9" s="13" t="s">
        <v>963</v>
      </c>
      <c r="C9" s="21">
        <v>13</v>
      </c>
    </row>
    <row r="10" spans="1:3" x14ac:dyDescent="0.25">
      <c r="A10" s="177"/>
      <c r="B10" s="13" t="s">
        <v>964</v>
      </c>
      <c r="C10" s="21">
        <v>26</v>
      </c>
    </row>
    <row r="11" spans="1:3" x14ac:dyDescent="0.25">
      <c r="A11" s="177"/>
      <c r="B11" s="13" t="s">
        <v>965</v>
      </c>
      <c r="C11" s="21">
        <v>150</v>
      </c>
    </row>
    <row r="12" spans="1:3" x14ac:dyDescent="0.25">
      <c r="A12" s="177"/>
      <c r="B12" s="13" t="s">
        <v>518</v>
      </c>
      <c r="C12" s="21">
        <v>48</v>
      </c>
    </row>
    <row r="13" spans="1:3" x14ac:dyDescent="0.25">
      <c r="A13" s="177"/>
      <c r="B13" s="13" t="s">
        <v>966</v>
      </c>
      <c r="C13" s="21">
        <v>16</v>
      </c>
    </row>
    <row r="14" spans="1:3" x14ac:dyDescent="0.25">
      <c r="A14" s="177"/>
      <c r="B14" s="13" t="s">
        <v>967</v>
      </c>
      <c r="C14" s="21">
        <v>2</v>
      </c>
    </row>
    <row r="15" spans="1:3" x14ac:dyDescent="0.25">
      <c r="A15" s="177"/>
      <c r="B15" s="13" t="s">
        <v>651</v>
      </c>
      <c r="C15" s="21">
        <v>1</v>
      </c>
    </row>
    <row r="16" spans="1:3" x14ac:dyDescent="0.25">
      <c r="A16" s="177"/>
      <c r="B16" s="13" t="s">
        <v>968</v>
      </c>
      <c r="C16" s="21">
        <v>13</v>
      </c>
    </row>
    <row r="17" spans="1:3" x14ac:dyDescent="0.25">
      <c r="A17" s="177"/>
      <c r="B17" s="13" t="s">
        <v>969</v>
      </c>
      <c r="C17" s="21">
        <v>45</v>
      </c>
    </row>
    <row r="18" spans="1:3" x14ac:dyDescent="0.25">
      <c r="A18" s="177"/>
      <c r="B18" s="13" t="s">
        <v>970</v>
      </c>
      <c r="C18" s="21">
        <v>11</v>
      </c>
    </row>
    <row r="19" spans="1:3" x14ac:dyDescent="0.25">
      <c r="A19" s="176"/>
      <c r="B19" s="13" t="s">
        <v>111</v>
      </c>
      <c r="C19" s="21">
        <v>137</v>
      </c>
    </row>
    <row r="20" spans="1:3" x14ac:dyDescent="0.25">
      <c r="A20" s="175" t="s">
        <v>971</v>
      </c>
      <c r="B20" s="13" t="s">
        <v>972</v>
      </c>
      <c r="C20" s="21">
        <v>14</v>
      </c>
    </row>
    <row r="21" spans="1:3" x14ac:dyDescent="0.25">
      <c r="A21" s="176"/>
      <c r="B21" s="13" t="s">
        <v>973</v>
      </c>
      <c r="C21" s="21">
        <v>0</v>
      </c>
    </row>
    <row r="22" spans="1:3" x14ac:dyDescent="0.25">
      <c r="A22" s="175" t="s">
        <v>974</v>
      </c>
      <c r="B22" s="13" t="s">
        <v>975</v>
      </c>
      <c r="C22" s="21">
        <v>0</v>
      </c>
    </row>
    <row r="23" spans="1:3" x14ac:dyDescent="0.25">
      <c r="A23" s="177"/>
      <c r="B23" s="13" t="s">
        <v>976</v>
      </c>
      <c r="C23" s="21">
        <v>0</v>
      </c>
    </row>
    <row r="24" spans="1:3" x14ac:dyDescent="0.25">
      <c r="A24" s="176"/>
      <c r="B24" s="13" t="s">
        <v>977</v>
      </c>
      <c r="C24" s="21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1">
        <v>0</v>
      </c>
    </row>
    <row r="29" spans="1:3" x14ac:dyDescent="0.25">
      <c r="A29" s="175" t="s">
        <v>980</v>
      </c>
      <c r="B29" s="13" t="s">
        <v>981</v>
      </c>
      <c r="C29" s="21">
        <v>5</v>
      </c>
    </row>
    <row r="30" spans="1:3" x14ac:dyDescent="0.25">
      <c r="A30" s="177"/>
      <c r="B30" s="13" t="s">
        <v>982</v>
      </c>
      <c r="C30" s="21">
        <v>13</v>
      </c>
    </row>
    <row r="31" spans="1:3" x14ac:dyDescent="0.25">
      <c r="A31" s="177"/>
      <c r="B31" s="13" t="s">
        <v>983</v>
      </c>
      <c r="C31" s="21">
        <v>5</v>
      </c>
    </row>
    <row r="32" spans="1:3" x14ac:dyDescent="0.25">
      <c r="A32" s="176"/>
      <c r="B32" s="13" t="s">
        <v>984</v>
      </c>
      <c r="C32" s="21">
        <v>1</v>
      </c>
    </row>
    <row r="33" spans="1:3" x14ac:dyDescent="0.25">
      <c r="A33" s="12" t="s">
        <v>985</v>
      </c>
      <c r="B33" s="16"/>
      <c r="C33" s="21">
        <v>11</v>
      </c>
    </row>
    <row r="34" spans="1:3" x14ac:dyDescent="0.25">
      <c r="A34" s="12" t="s">
        <v>986</v>
      </c>
      <c r="B34" s="16"/>
      <c r="C34" s="21">
        <v>68</v>
      </c>
    </row>
    <row r="35" spans="1:3" x14ac:dyDescent="0.25">
      <c r="A35" s="12" t="s">
        <v>987</v>
      </c>
      <c r="B35" s="16"/>
      <c r="C35" s="21">
        <v>24</v>
      </c>
    </row>
    <row r="36" spans="1:3" x14ac:dyDescent="0.25">
      <c r="A36" s="12" t="s">
        <v>988</v>
      </c>
      <c r="B36" s="16"/>
      <c r="C36" s="21">
        <v>0</v>
      </c>
    </row>
    <row r="37" spans="1:3" x14ac:dyDescent="0.25">
      <c r="A37" s="12" t="s">
        <v>989</v>
      </c>
      <c r="B37" s="16"/>
      <c r="C37" s="21">
        <v>10</v>
      </c>
    </row>
    <row r="38" spans="1:3" x14ac:dyDescent="0.25">
      <c r="A38" s="12" t="s">
        <v>990</v>
      </c>
      <c r="B38" s="16"/>
      <c r="C38" s="21">
        <v>28</v>
      </c>
    </row>
    <row r="39" spans="1:3" x14ac:dyDescent="0.25">
      <c r="A39" s="12" t="s">
        <v>977</v>
      </c>
      <c r="B39" s="16"/>
      <c r="C39" s="21">
        <v>14</v>
      </c>
    </row>
    <row r="40" spans="1:3" x14ac:dyDescent="0.25">
      <c r="A40" s="175" t="s">
        <v>991</v>
      </c>
      <c r="B40" s="13" t="s">
        <v>992</v>
      </c>
      <c r="C40" s="30"/>
    </row>
    <row r="41" spans="1:3" x14ac:dyDescent="0.25">
      <c r="A41" s="177"/>
      <c r="B41" s="13" t="s">
        <v>993</v>
      </c>
      <c r="C41" s="30"/>
    </row>
    <row r="42" spans="1:3" x14ac:dyDescent="0.25">
      <c r="A42" s="177"/>
      <c r="B42" s="13" t="s">
        <v>994</v>
      </c>
      <c r="C42" s="30"/>
    </row>
    <row r="43" spans="1:3" x14ac:dyDescent="0.25">
      <c r="A43" s="177"/>
      <c r="B43" s="13" t="s">
        <v>995</v>
      </c>
      <c r="C43" s="30"/>
    </row>
    <row r="44" spans="1:3" x14ac:dyDescent="0.25">
      <c r="A44" s="176"/>
      <c r="B44" s="13" t="s">
        <v>996</v>
      </c>
      <c r="C44" s="30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1">
        <v>19</v>
      </c>
    </row>
    <row r="49" spans="1:3" x14ac:dyDescent="0.25">
      <c r="A49" s="175" t="s">
        <v>81</v>
      </c>
      <c r="B49" s="13" t="s">
        <v>998</v>
      </c>
      <c r="C49" s="21">
        <v>15</v>
      </c>
    </row>
    <row r="50" spans="1:3" x14ac:dyDescent="0.25">
      <c r="A50" s="176"/>
      <c r="B50" s="13" t="s">
        <v>999</v>
      </c>
      <c r="C50" s="21">
        <v>134</v>
      </c>
    </row>
    <row r="51" spans="1:3" x14ac:dyDescent="0.25">
      <c r="A51" s="175" t="s">
        <v>1000</v>
      </c>
      <c r="B51" s="13" t="s">
        <v>1001</v>
      </c>
      <c r="C51" s="21">
        <v>1</v>
      </c>
    </row>
    <row r="52" spans="1:3" x14ac:dyDescent="0.25">
      <c r="A52" s="176"/>
      <c r="B52" s="13" t="s">
        <v>1002</v>
      </c>
      <c r="C52" s="21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5" t="s">
        <v>245</v>
      </c>
      <c r="B56" s="13" t="s">
        <v>20</v>
      </c>
      <c r="C56" s="21">
        <v>660</v>
      </c>
    </row>
    <row r="57" spans="1:3" x14ac:dyDescent="0.25">
      <c r="A57" s="177"/>
      <c r="B57" s="13" t="s">
        <v>1004</v>
      </c>
      <c r="C57" s="21">
        <v>56</v>
      </c>
    </row>
    <row r="58" spans="1:3" x14ac:dyDescent="0.25">
      <c r="A58" s="177"/>
      <c r="B58" s="13" t="s">
        <v>1005</v>
      </c>
      <c r="C58" s="21">
        <v>78</v>
      </c>
    </row>
    <row r="59" spans="1:3" x14ac:dyDescent="0.25">
      <c r="A59" s="177"/>
      <c r="B59" s="13" t="s">
        <v>1006</v>
      </c>
      <c r="C59" s="21">
        <v>83</v>
      </c>
    </row>
    <row r="60" spans="1:3" x14ac:dyDescent="0.25">
      <c r="A60" s="176"/>
      <c r="B60" s="13" t="s">
        <v>1007</v>
      </c>
      <c r="C60" s="21">
        <v>68</v>
      </c>
    </row>
    <row r="61" spans="1:3" x14ac:dyDescent="0.25">
      <c r="A61" s="175" t="s">
        <v>1008</v>
      </c>
      <c r="B61" s="13" t="s">
        <v>1009</v>
      </c>
      <c r="C61" s="21">
        <v>335</v>
      </c>
    </row>
    <row r="62" spans="1:3" x14ac:dyDescent="0.25">
      <c r="A62" s="177"/>
      <c r="B62" s="13" t="s">
        <v>1010</v>
      </c>
      <c r="C62" s="21">
        <v>27</v>
      </c>
    </row>
    <row r="63" spans="1:3" x14ac:dyDescent="0.25">
      <c r="A63" s="177"/>
      <c r="B63" s="13" t="s">
        <v>1011</v>
      </c>
      <c r="C63" s="21">
        <v>4</v>
      </c>
    </row>
    <row r="64" spans="1:3" x14ac:dyDescent="0.25">
      <c r="A64" s="177"/>
      <c r="B64" s="13" t="s">
        <v>1012</v>
      </c>
      <c r="C64" s="21">
        <v>164</v>
      </c>
    </row>
    <row r="65" spans="1:3" x14ac:dyDescent="0.25">
      <c r="A65" s="176"/>
      <c r="B65" s="13" t="s">
        <v>1007</v>
      </c>
      <c r="C65" s="21">
        <v>140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1">
        <v>174</v>
      </c>
    </row>
    <row r="70" spans="1:3" x14ac:dyDescent="0.25">
      <c r="A70" s="12" t="s">
        <v>1015</v>
      </c>
      <c r="B70" s="16"/>
      <c r="C70" s="21">
        <v>212</v>
      </c>
    </row>
    <row r="71" spans="1:3" x14ac:dyDescent="0.25">
      <c r="A71" s="12" t="s">
        <v>1016</v>
      </c>
      <c r="B71" s="16"/>
      <c r="C71" s="21">
        <v>75</v>
      </c>
    </row>
    <row r="72" spans="1:3" x14ac:dyDescent="0.25">
      <c r="A72" s="175" t="s">
        <v>1017</v>
      </c>
      <c r="B72" s="13" t="s">
        <v>1018</v>
      </c>
      <c r="C72" s="21">
        <v>0</v>
      </c>
    </row>
    <row r="73" spans="1:3" x14ac:dyDescent="0.25">
      <c r="A73" s="176"/>
      <c r="B73" s="13" t="s">
        <v>1019</v>
      </c>
      <c r="C73" s="21">
        <v>0</v>
      </c>
    </row>
    <row r="74" spans="1:3" x14ac:dyDescent="0.25">
      <c r="A74" s="12" t="s">
        <v>1020</v>
      </c>
      <c r="B74" s="16"/>
      <c r="C74" s="21">
        <v>0</v>
      </c>
    </row>
    <row r="75" spans="1:3" x14ac:dyDescent="0.25">
      <c r="A75" s="12" t="s">
        <v>1021</v>
      </c>
      <c r="B75" s="16"/>
      <c r="C75" s="21">
        <v>0</v>
      </c>
    </row>
    <row r="76" spans="1:3" x14ac:dyDescent="0.25">
      <c r="A76" s="12" t="s">
        <v>1022</v>
      </c>
      <c r="B76" s="16"/>
      <c r="C76" s="21">
        <v>0</v>
      </c>
    </row>
    <row r="77" spans="1:3" x14ac:dyDescent="0.25">
      <c r="A77" s="12" t="s">
        <v>1023</v>
      </c>
      <c r="B77" s="16"/>
      <c r="C77" s="21">
        <v>27</v>
      </c>
    </row>
    <row r="78" spans="1:3" x14ac:dyDescent="0.25">
      <c r="A78" s="12" t="s">
        <v>1024</v>
      </c>
      <c r="B78" s="16"/>
      <c r="C78" s="21">
        <v>0</v>
      </c>
    </row>
    <row r="79" spans="1:3" x14ac:dyDescent="0.25">
      <c r="A79" s="12" t="s">
        <v>1025</v>
      </c>
      <c r="B79" s="16"/>
      <c r="C79" s="21">
        <v>0</v>
      </c>
    </row>
    <row r="80" spans="1:3" x14ac:dyDescent="0.25">
      <c r="A80" s="6"/>
    </row>
  </sheetData>
  <sheetProtection algorithmName="SHA-512" hashValue="DJOD7CoaZBK75x16pRx3gTdjwGvP4vApyJSkJ+JQy0s5L0T6BqQs8JAq9lXFcNbEgBkGgF3NSiulqOh6q2KBAQ==" saltValue="YSGcf8f394c3BQHRHXd2/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1" t="s">
        <v>1027</v>
      </c>
    </row>
    <row r="4" spans="1:3" x14ac:dyDescent="0.25">
      <c r="A4" s="32" t="s">
        <v>14</v>
      </c>
      <c r="B4" s="32" t="s">
        <v>15</v>
      </c>
      <c r="C4" s="33" t="s">
        <v>3</v>
      </c>
    </row>
    <row r="5" spans="1:3" x14ac:dyDescent="0.25">
      <c r="A5" s="187" t="s">
        <v>1028</v>
      </c>
      <c r="B5" s="35" t="s">
        <v>1029</v>
      </c>
      <c r="C5" s="36">
        <v>151</v>
      </c>
    </row>
    <row r="6" spans="1:3" x14ac:dyDescent="0.25">
      <c r="A6" s="188"/>
      <c r="B6" s="35" t="s">
        <v>304</v>
      </c>
      <c r="C6" s="36">
        <v>545</v>
      </c>
    </row>
    <row r="7" spans="1:3" x14ac:dyDescent="0.25">
      <c r="A7" s="188"/>
      <c r="B7" s="35" t="s">
        <v>1030</v>
      </c>
      <c r="C7" s="30"/>
    </row>
    <row r="8" spans="1:3" x14ac:dyDescent="0.25">
      <c r="A8" s="188"/>
      <c r="B8" s="35" t="s">
        <v>1031</v>
      </c>
      <c r="C8" s="36">
        <v>7</v>
      </c>
    </row>
    <row r="9" spans="1:3" x14ac:dyDescent="0.25">
      <c r="A9" s="188"/>
      <c r="B9" s="35" t="s">
        <v>1032</v>
      </c>
      <c r="C9" s="36">
        <v>1</v>
      </c>
    </row>
    <row r="10" spans="1:3" x14ac:dyDescent="0.25">
      <c r="A10" s="188"/>
      <c r="B10" s="35" t="s">
        <v>1033</v>
      </c>
      <c r="C10" s="36">
        <v>0</v>
      </c>
    </row>
    <row r="11" spans="1:3" x14ac:dyDescent="0.25">
      <c r="A11" s="189"/>
      <c r="B11" s="35" t="s">
        <v>1034</v>
      </c>
      <c r="C11" s="36">
        <v>0</v>
      </c>
    </row>
    <row r="12" spans="1:3" x14ac:dyDescent="0.25">
      <c r="A12" s="187" t="s">
        <v>1035</v>
      </c>
      <c r="B12" s="35" t="s">
        <v>65</v>
      </c>
      <c r="C12" s="36">
        <v>76</v>
      </c>
    </row>
    <row r="13" spans="1:3" x14ac:dyDescent="0.25">
      <c r="A13" s="188"/>
      <c r="B13" s="35" t="s">
        <v>1036</v>
      </c>
      <c r="C13" s="36">
        <v>107</v>
      </c>
    </row>
    <row r="14" spans="1:3" x14ac:dyDescent="0.25">
      <c r="A14" s="188"/>
      <c r="B14" s="35" t="s">
        <v>1037</v>
      </c>
      <c r="C14" s="36">
        <v>17</v>
      </c>
    </row>
    <row r="15" spans="1:3" x14ac:dyDescent="0.25">
      <c r="A15" s="189"/>
      <c r="B15" s="35" t="s">
        <v>1038</v>
      </c>
      <c r="C15" s="36">
        <v>33</v>
      </c>
    </row>
    <row r="16" spans="1:3" x14ac:dyDescent="0.25">
      <c r="A16" s="3"/>
    </row>
    <row r="17" spans="1:3" x14ac:dyDescent="0.25">
      <c r="A17" s="31" t="s">
        <v>1039</v>
      </c>
    </row>
    <row r="18" spans="1:3" x14ac:dyDescent="0.25">
      <c r="A18" s="32" t="s">
        <v>14</v>
      </c>
      <c r="B18" s="32" t="s">
        <v>15</v>
      </c>
      <c r="C18" s="33" t="s">
        <v>3</v>
      </c>
    </row>
    <row r="19" spans="1:3" x14ac:dyDescent="0.25">
      <c r="A19" s="34" t="s">
        <v>1040</v>
      </c>
      <c r="B19" s="37"/>
      <c r="C19" s="30"/>
    </row>
    <row r="20" spans="1:3" x14ac:dyDescent="0.25">
      <c r="A20" s="34" t="s">
        <v>1041</v>
      </c>
      <c r="B20" s="37"/>
      <c r="C20" s="30"/>
    </row>
    <row r="21" spans="1:3" x14ac:dyDescent="0.25">
      <c r="A21" s="34" t="s">
        <v>1042</v>
      </c>
      <c r="B21" s="37"/>
      <c r="C21" s="30"/>
    </row>
    <row r="22" spans="1:3" x14ac:dyDescent="0.25">
      <c r="A22" s="34" t="s">
        <v>1043</v>
      </c>
      <c r="B22" s="37"/>
      <c r="C22" s="30"/>
    </row>
    <row r="23" spans="1:3" x14ac:dyDescent="0.25">
      <c r="A23" s="34" t="s">
        <v>1044</v>
      </c>
      <c r="B23" s="37"/>
      <c r="C23" s="30"/>
    </row>
    <row r="24" spans="1:3" x14ac:dyDescent="0.25">
      <c r="A24" s="34" t="s">
        <v>1045</v>
      </c>
      <c r="B24" s="37"/>
      <c r="C24" s="30"/>
    </row>
    <row r="25" spans="1:3" x14ac:dyDescent="0.25">
      <c r="A25" s="34" t="s">
        <v>1046</v>
      </c>
      <c r="B25" s="37"/>
      <c r="C25" s="30"/>
    </row>
    <row r="26" spans="1:3" x14ac:dyDescent="0.25">
      <c r="A26" s="34" t="s">
        <v>1047</v>
      </c>
      <c r="B26" s="37"/>
      <c r="C26" s="30"/>
    </row>
    <row r="27" spans="1:3" x14ac:dyDescent="0.25">
      <c r="A27" s="34" t="s">
        <v>1048</v>
      </c>
      <c r="B27" s="37"/>
      <c r="C27" s="30"/>
    </row>
    <row r="28" spans="1:3" x14ac:dyDescent="0.25">
      <c r="A28" s="34" t="s">
        <v>1049</v>
      </c>
      <c r="B28" s="37"/>
      <c r="C28" s="30"/>
    </row>
    <row r="29" spans="1:3" x14ac:dyDescent="0.25">
      <c r="A29" s="3"/>
    </row>
    <row r="30" spans="1:3" x14ac:dyDescent="0.25">
      <c r="A30" s="31" t="s">
        <v>1050</v>
      </c>
    </row>
    <row r="31" spans="1:3" x14ac:dyDescent="0.25">
      <c r="A31" s="32" t="s">
        <v>14</v>
      </c>
      <c r="B31" s="32" t="s">
        <v>15</v>
      </c>
      <c r="C31" s="33" t="s">
        <v>3</v>
      </c>
    </row>
    <row r="32" spans="1:3" x14ac:dyDescent="0.25">
      <c r="A32" s="34" t="s">
        <v>1051</v>
      </c>
      <c r="B32" s="37"/>
      <c r="C32" s="36">
        <v>0</v>
      </c>
    </row>
    <row r="33" spans="1:6" x14ac:dyDescent="0.25">
      <c r="A33" s="34" t="s">
        <v>1052</v>
      </c>
      <c r="B33" s="37"/>
      <c r="C33" s="36">
        <v>2</v>
      </c>
    </row>
    <row r="34" spans="1:6" x14ac:dyDescent="0.25">
      <c r="A34" s="34" t="s">
        <v>1053</v>
      </c>
      <c r="B34" s="37"/>
      <c r="C34" s="36">
        <v>4</v>
      </c>
    </row>
    <row r="35" spans="1:6" x14ac:dyDescent="0.25">
      <c r="A35" s="34" t="s">
        <v>1054</v>
      </c>
      <c r="B35" s="37"/>
      <c r="C35" s="30"/>
    </row>
    <row r="36" spans="1:6" x14ac:dyDescent="0.25">
      <c r="A36" s="34" t="s">
        <v>1055</v>
      </c>
      <c r="B36" s="37"/>
      <c r="C36" s="30"/>
    </row>
    <row r="37" spans="1:6" x14ac:dyDescent="0.25">
      <c r="A37" s="34" t="s">
        <v>1056</v>
      </c>
      <c r="B37" s="37"/>
      <c r="C37" s="30"/>
    </row>
    <row r="38" spans="1:6" x14ac:dyDescent="0.25">
      <c r="A38" s="34" t="s">
        <v>1057</v>
      </c>
      <c r="B38" s="37"/>
      <c r="C38" s="30"/>
    </row>
    <row r="39" spans="1:6" x14ac:dyDescent="0.25">
      <c r="A39" s="34" t="s">
        <v>1058</v>
      </c>
      <c r="B39" s="37"/>
      <c r="C39" s="30"/>
    </row>
    <row r="40" spans="1:6" x14ac:dyDescent="0.25">
      <c r="A40" s="3"/>
    </row>
    <row r="41" spans="1:6" x14ac:dyDescent="0.25">
      <c r="A41" s="31" t="s">
        <v>1059</v>
      </c>
    </row>
    <row r="42" spans="1:6" x14ac:dyDescent="0.25">
      <c r="A42" s="32" t="s">
        <v>14</v>
      </c>
      <c r="B42" s="32" t="s">
        <v>15</v>
      </c>
      <c r="C42" s="33" t="s">
        <v>3</v>
      </c>
    </row>
    <row r="43" spans="1:6" x14ac:dyDescent="0.25">
      <c r="A43" s="34" t="s">
        <v>104</v>
      </c>
      <c r="B43" s="37"/>
      <c r="C43" s="36">
        <v>1</v>
      </c>
    </row>
    <row r="44" spans="1:6" x14ac:dyDescent="0.25">
      <c r="A44" s="34" t="s">
        <v>114</v>
      </c>
      <c r="B44" s="37"/>
      <c r="C44" s="36">
        <v>0</v>
      </c>
    </row>
    <row r="45" spans="1:6" x14ac:dyDescent="0.25">
      <c r="A45" s="34" t="s">
        <v>1060</v>
      </c>
      <c r="B45" s="37"/>
      <c r="C45" s="36">
        <v>0</v>
      </c>
    </row>
    <row r="46" spans="1:6" x14ac:dyDescent="0.25">
      <c r="A46" s="31" t="s">
        <v>1061</v>
      </c>
    </row>
    <row r="47" spans="1:6" ht="33.75" x14ac:dyDescent="0.25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25">
      <c r="A48" s="190" t="s">
        <v>959</v>
      </c>
      <c r="B48" s="40" t="s">
        <v>1063</v>
      </c>
      <c r="C48" s="41">
        <v>0</v>
      </c>
      <c r="D48" s="41">
        <v>0</v>
      </c>
      <c r="E48" s="42"/>
      <c r="F48" s="36">
        <v>0</v>
      </c>
    </row>
    <row r="49" spans="1:6" x14ac:dyDescent="0.25">
      <c r="A49" s="191"/>
      <c r="B49" s="40" t="s">
        <v>1064</v>
      </c>
      <c r="C49" s="41">
        <v>0</v>
      </c>
      <c r="D49" s="41">
        <v>0</v>
      </c>
      <c r="E49" s="42"/>
      <c r="F49" s="36">
        <v>0</v>
      </c>
    </row>
    <row r="50" spans="1:6" x14ac:dyDescent="0.25">
      <c r="A50" s="191"/>
      <c r="B50" s="40" t="s">
        <v>1065</v>
      </c>
      <c r="C50" s="41">
        <v>3</v>
      </c>
      <c r="D50" s="41">
        <v>0</v>
      </c>
      <c r="E50" s="42"/>
      <c r="F50" s="36">
        <v>0</v>
      </c>
    </row>
    <row r="51" spans="1:6" x14ac:dyDescent="0.25">
      <c r="A51" s="191"/>
      <c r="B51" s="40" t="s">
        <v>1066</v>
      </c>
      <c r="C51" s="41">
        <v>0</v>
      </c>
      <c r="D51" s="41">
        <v>0</v>
      </c>
      <c r="E51" s="42"/>
      <c r="F51" s="36">
        <v>0</v>
      </c>
    </row>
    <row r="52" spans="1:6" x14ac:dyDescent="0.25">
      <c r="A52" s="191"/>
      <c r="B52" s="40" t="s">
        <v>334</v>
      </c>
      <c r="C52" s="41">
        <v>28</v>
      </c>
      <c r="D52" s="41">
        <v>4</v>
      </c>
      <c r="E52" s="42"/>
      <c r="F52" s="36">
        <v>0</v>
      </c>
    </row>
    <row r="53" spans="1:6" x14ac:dyDescent="0.25">
      <c r="A53" s="191"/>
      <c r="B53" s="40" t="s">
        <v>1067</v>
      </c>
      <c r="C53" s="41">
        <v>156</v>
      </c>
      <c r="D53" s="41">
        <v>4</v>
      </c>
      <c r="E53" s="42"/>
      <c r="F53" s="36">
        <v>0</v>
      </c>
    </row>
    <row r="54" spans="1:6" x14ac:dyDescent="0.25">
      <c r="A54" s="191"/>
      <c r="B54" s="40" t="s">
        <v>1068</v>
      </c>
      <c r="C54" s="41">
        <v>129</v>
      </c>
      <c r="D54" s="41">
        <v>2</v>
      </c>
      <c r="E54" s="42"/>
      <c r="F54" s="36">
        <v>1</v>
      </c>
    </row>
    <row r="55" spans="1:6" x14ac:dyDescent="0.25">
      <c r="A55" s="191"/>
      <c r="B55" s="40" t="s">
        <v>1069</v>
      </c>
      <c r="C55" s="41">
        <v>23</v>
      </c>
      <c r="D55" s="41">
        <v>0</v>
      </c>
      <c r="E55" s="42"/>
      <c r="F55" s="36">
        <v>0</v>
      </c>
    </row>
    <row r="56" spans="1:6" x14ac:dyDescent="0.25">
      <c r="A56" s="191"/>
      <c r="B56" s="40" t="s">
        <v>1070</v>
      </c>
      <c r="C56" s="41">
        <v>0</v>
      </c>
      <c r="D56" s="41">
        <v>0</v>
      </c>
      <c r="E56" s="42"/>
      <c r="F56" s="36">
        <v>0</v>
      </c>
    </row>
    <row r="57" spans="1:6" x14ac:dyDescent="0.25">
      <c r="A57" s="191"/>
      <c r="B57" s="40" t="s">
        <v>1071</v>
      </c>
      <c r="C57" s="41">
        <v>24</v>
      </c>
      <c r="D57" s="41">
        <v>2</v>
      </c>
      <c r="E57" s="42"/>
      <c r="F57" s="36">
        <v>0</v>
      </c>
    </row>
    <row r="58" spans="1:6" x14ac:dyDescent="0.25">
      <c r="A58" s="191"/>
      <c r="B58" s="40" t="s">
        <v>1072</v>
      </c>
      <c r="C58" s="41">
        <v>10</v>
      </c>
      <c r="D58" s="41">
        <v>0</v>
      </c>
      <c r="E58" s="42"/>
      <c r="F58" s="36">
        <v>0</v>
      </c>
    </row>
    <row r="59" spans="1:6" x14ac:dyDescent="0.25">
      <c r="A59" s="191"/>
      <c r="B59" s="40" t="s">
        <v>1073</v>
      </c>
      <c r="C59" s="41">
        <v>7</v>
      </c>
      <c r="D59" s="41">
        <v>0</v>
      </c>
      <c r="E59" s="42"/>
      <c r="F59" s="36">
        <v>0</v>
      </c>
    </row>
    <row r="60" spans="1:6" x14ac:dyDescent="0.25">
      <c r="A60" s="191"/>
      <c r="B60" s="40" t="s">
        <v>405</v>
      </c>
      <c r="C60" s="41">
        <v>0</v>
      </c>
      <c r="D60" s="41">
        <v>0</v>
      </c>
      <c r="E60" s="42"/>
      <c r="F60" s="36">
        <v>0</v>
      </c>
    </row>
    <row r="61" spans="1:6" x14ac:dyDescent="0.25">
      <c r="A61" s="191"/>
      <c r="B61" s="40" t="s">
        <v>1074</v>
      </c>
      <c r="C61" s="41">
        <v>4</v>
      </c>
      <c r="D61" s="41">
        <v>0</v>
      </c>
      <c r="E61" s="42"/>
      <c r="F61" s="36">
        <v>0</v>
      </c>
    </row>
    <row r="62" spans="1:6" x14ac:dyDescent="0.25">
      <c r="A62" s="191"/>
      <c r="B62" s="40" t="s">
        <v>1075</v>
      </c>
      <c r="C62" s="41">
        <v>3</v>
      </c>
      <c r="D62" s="41">
        <v>0</v>
      </c>
      <c r="E62" s="42"/>
      <c r="F62" s="36">
        <v>0</v>
      </c>
    </row>
    <row r="63" spans="1:6" x14ac:dyDescent="0.25">
      <c r="A63" s="191"/>
      <c r="B63" s="40" t="s">
        <v>1076</v>
      </c>
      <c r="C63" s="41">
        <v>1</v>
      </c>
      <c r="D63" s="41">
        <v>0</v>
      </c>
      <c r="E63" s="42"/>
      <c r="F63" s="36">
        <v>0</v>
      </c>
    </row>
    <row r="64" spans="1:6" x14ac:dyDescent="0.25">
      <c r="A64" s="191"/>
      <c r="B64" s="40" t="s">
        <v>1077</v>
      </c>
      <c r="C64" s="41">
        <v>34</v>
      </c>
      <c r="D64" s="41">
        <v>7</v>
      </c>
      <c r="E64" s="42"/>
      <c r="F64" s="36">
        <v>1</v>
      </c>
    </row>
    <row r="65" spans="1:6" x14ac:dyDescent="0.25">
      <c r="A65" s="191"/>
      <c r="B65" s="40" t="s">
        <v>1078</v>
      </c>
      <c r="C65" s="41">
        <v>0</v>
      </c>
      <c r="D65" s="41">
        <v>0</v>
      </c>
      <c r="E65" s="42"/>
      <c r="F65" s="36">
        <v>0</v>
      </c>
    </row>
    <row r="66" spans="1:6" x14ac:dyDescent="0.25">
      <c r="A66" s="192"/>
      <c r="B66" s="40" t="s">
        <v>1079</v>
      </c>
      <c r="C66" s="41">
        <v>0</v>
      </c>
      <c r="D66" s="41">
        <v>0</v>
      </c>
      <c r="E66" s="42"/>
      <c r="F66" s="36">
        <v>0</v>
      </c>
    </row>
    <row r="67" spans="1:6" x14ac:dyDescent="0.25">
      <c r="A67" s="185" t="s">
        <v>1080</v>
      </c>
      <c r="B67" s="186"/>
      <c r="C67" s="43">
        <v>422</v>
      </c>
      <c r="D67" s="43">
        <v>19</v>
      </c>
      <c r="E67" s="44"/>
      <c r="F67" s="43">
        <v>2</v>
      </c>
    </row>
    <row r="68" spans="1:6" x14ac:dyDescent="0.25">
      <c r="A68" s="190" t="s">
        <v>974</v>
      </c>
      <c r="B68" s="40" t="s">
        <v>1081</v>
      </c>
      <c r="C68" s="42"/>
      <c r="D68" s="42"/>
      <c r="E68" s="42"/>
      <c r="F68" s="30"/>
    </row>
    <row r="69" spans="1:6" x14ac:dyDescent="0.25">
      <c r="A69" s="191"/>
      <c r="B69" s="40" t="s">
        <v>1082</v>
      </c>
      <c r="C69" s="42"/>
      <c r="D69" s="42"/>
      <c r="E69" s="42"/>
      <c r="F69" s="30"/>
    </row>
    <row r="70" spans="1:6" x14ac:dyDescent="0.25">
      <c r="A70" s="192"/>
      <c r="B70" s="40" t="s">
        <v>111</v>
      </c>
      <c r="C70" s="42"/>
      <c r="D70" s="42"/>
      <c r="E70" s="42"/>
      <c r="F70" s="30"/>
    </row>
    <row r="71" spans="1:6" x14ac:dyDescent="0.25">
      <c r="A71" s="185" t="s">
        <v>1083</v>
      </c>
      <c r="B71" s="186"/>
      <c r="C71" s="44"/>
      <c r="D71" s="44"/>
      <c r="E71" s="44"/>
      <c r="F71" s="44"/>
    </row>
    <row r="72" spans="1:6" x14ac:dyDescent="0.25">
      <c r="A72" s="6"/>
    </row>
  </sheetData>
  <sheetProtection algorithmName="SHA-512" hashValue="QMo3IiOJHSQi/eWMrWSB7hqCNJe6uoD0rwlv8Ipy7QZB8Omft6j7Hy4FZXEo5jxEmWUK6lNVS0IrwAemY7+Aew==" saltValue="xjxxzKbAqdj4rJiqhfxGT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5" t="s">
        <v>15</v>
      </c>
      <c r="C4" s="11" t="s">
        <v>3</v>
      </c>
    </row>
    <row r="5" spans="1:3" x14ac:dyDescent="0.25">
      <c r="A5" s="172" t="s">
        <v>1086</v>
      </c>
      <c r="B5" s="13" t="s">
        <v>1087</v>
      </c>
      <c r="C5" s="21">
        <v>786</v>
      </c>
    </row>
    <row r="6" spans="1:3" x14ac:dyDescent="0.25">
      <c r="A6" s="173"/>
      <c r="B6" s="13" t="s">
        <v>1029</v>
      </c>
      <c r="C6" s="21">
        <v>93</v>
      </c>
    </row>
    <row r="7" spans="1:3" x14ac:dyDescent="0.25">
      <c r="A7" s="173"/>
      <c r="B7" s="13" t="s">
        <v>1088</v>
      </c>
      <c r="C7" s="21">
        <v>1548</v>
      </c>
    </row>
    <row r="8" spans="1:3" x14ac:dyDescent="0.25">
      <c r="A8" s="173"/>
      <c r="B8" s="13" t="s">
        <v>1089</v>
      </c>
      <c r="C8" s="30"/>
    </row>
    <row r="9" spans="1:3" x14ac:dyDescent="0.25">
      <c r="A9" s="173"/>
      <c r="B9" s="13" t="s">
        <v>1031</v>
      </c>
      <c r="C9" s="21">
        <v>22</v>
      </c>
    </row>
    <row r="10" spans="1:3" x14ac:dyDescent="0.25">
      <c r="A10" s="173"/>
      <c r="B10" s="13" t="s">
        <v>1032</v>
      </c>
      <c r="C10" s="21">
        <v>2</v>
      </c>
    </row>
    <row r="11" spans="1:3" x14ac:dyDescent="0.25">
      <c r="A11" s="173"/>
      <c r="B11" s="13" t="s">
        <v>1090</v>
      </c>
      <c r="C11" s="21">
        <v>0</v>
      </c>
    </row>
    <row r="12" spans="1:3" x14ac:dyDescent="0.25">
      <c r="A12" s="174"/>
      <c r="B12" s="13" t="s">
        <v>1091</v>
      </c>
      <c r="C12" s="21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5" t="s">
        <v>15</v>
      </c>
      <c r="C15" s="11" t="s">
        <v>3</v>
      </c>
    </row>
    <row r="16" spans="1:3" x14ac:dyDescent="0.25">
      <c r="A16" s="20" t="s">
        <v>1093</v>
      </c>
      <c r="B16" s="16"/>
      <c r="C16" s="21">
        <v>347</v>
      </c>
    </row>
    <row r="17" spans="1:3" x14ac:dyDescent="0.25">
      <c r="A17" s="20" t="s">
        <v>1094</v>
      </c>
      <c r="B17" s="16"/>
      <c r="C17" s="21">
        <v>244</v>
      </c>
    </row>
    <row r="18" spans="1:3" x14ac:dyDescent="0.25">
      <c r="A18" s="20" t="s">
        <v>1095</v>
      </c>
      <c r="B18" s="16"/>
      <c r="C18" s="21">
        <v>313</v>
      </c>
    </row>
    <row r="19" spans="1:3" x14ac:dyDescent="0.25">
      <c r="A19" s="20" t="s">
        <v>1096</v>
      </c>
      <c r="B19" s="16"/>
      <c r="C19" s="21">
        <v>37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5" t="s">
        <v>15</v>
      </c>
      <c r="C22" s="11" t="s">
        <v>3</v>
      </c>
    </row>
    <row r="23" spans="1:3" x14ac:dyDescent="0.25">
      <c r="A23" s="20" t="s">
        <v>1098</v>
      </c>
      <c r="B23" s="16"/>
      <c r="C23" s="30"/>
    </row>
    <row r="24" spans="1:3" x14ac:dyDescent="0.25">
      <c r="A24" s="20" t="s">
        <v>1099</v>
      </c>
      <c r="B24" s="16"/>
      <c r="C24" s="30"/>
    </row>
    <row r="25" spans="1:3" x14ac:dyDescent="0.25">
      <c r="A25" s="20" t="s">
        <v>1100</v>
      </c>
      <c r="B25" s="16"/>
      <c r="C25" s="30"/>
    </row>
    <row r="26" spans="1:3" x14ac:dyDescent="0.25">
      <c r="A26" s="20" t="s">
        <v>1101</v>
      </c>
      <c r="B26" s="16"/>
      <c r="C26" s="30"/>
    </row>
    <row r="27" spans="1:3" x14ac:dyDescent="0.25">
      <c r="A27" s="20" t="s">
        <v>1102</v>
      </c>
      <c r="B27" s="16"/>
      <c r="C27" s="30"/>
    </row>
    <row r="28" spans="1:3" x14ac:dyDescent="0.25">
      <c r="A28" s="20" t="s">
        <v>1103</v>
      </c>
      <c r="B28" s="16"/>
      <c r="C28" s="30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5" t="s">
        <v>15</v>
      </c>
      <c r="C31" s="11" t="s">
        <v>3</v>
      </c>
    </row>
    <row r="32" spans="1:3" x14ac:dyDescent="0.25">
      <c r="A32" s="20" t="s">
        <v>1105</v>
      </c>
      <c r="B32" s="16"/>
      <c r="C32" s="30"/>
    </row>
    <row r="33" spans="1:3" x14ac:dyDescent="0.25">
      <c r="A33" s="20" t="s">
        <v>1106</v>
      </c>
      <c r="B33" s="16"/>
      <c r="C33" s="30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5" t="s">
        <v>15</v>
      </c>
      <c r="C36" s="11" t="s">
        <v>3</v>
      </c>
    </row>
    <row r="37" spans="1:3" x14ac:dyDescent="0.25">
      <c r="A37" s="20" t="s">
        <v>1107</v>
      </c>
      <c r="B37" s="16"/>
      <c r="C37" s="21">
        <v>17</v>
      </c>
    </row>
    <row r="38" spans="1:3" x14ac:dyDescent="0.25">
      <c r="A38" s="20" t="s">
        <v>1108</v>
      </c>
      <c r="B38" s="16"/>
      <c r="C38" s="30"/>
    </row>
    <row r="39" spans="1:3" x14ac:dyDescent="0.25">
      <c r="A39" s="20" t="s">
        <v>1109</v>
      </c>
      <c r="B39" s="16"/>
      <c r="C39" s="30"/>
    </row>
    <row r="40" spans="1:3" x14ac:dyDescent="0.25">
      <c r="A40" s="20" t="s">
        <v>1110</v>
      </c>
      <c r="B40" s="16"/>
      <c r="C40" s="30"/>
    </row>
    <row r="41" spans="1:3" x14ac:dyDescent="0.25">
      <c r="A41" s="20" t="s">
        <v>1111</v>
      </c>
      <c r="B41" s="16"/>
      <c r="C41" s="30"/>
    </row>
    <row r="42" spans="1:3" x14ac:dyDescent="0.25">
      <c r="A42" s="20" t="s">
        <v>1112</v>
      </c>
      <c r="B42" s="16"/>
      <c r="C42" s="30"/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5" t="s">
        <v>15</v>
      </c>
      <c r="C45" s="11" t="s">
        <v>3</v>
      </c>
    </row>
    <row r="46" spans="1:3" x14ac:dyDescent="0.25">
      <c r="A46" s="20" t="s">
        <v>1114</v>
      </c>
      <c r="B46" s="16"/>
      <c r="C46" s="30"/>
    </row>
    <row r="47" spans="1:3" x14ac:dyDescent="0.25">
      <c r="A47" s="20" t="s">
        <v>1115</v>
      </c>
      <c r="B47" s="16"/>
      <c r="C47" s="30"/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5" t="s">
        <v>15</v>
      </c>
      <c r="C50" s="11" t="s">
        <v>3</v>
      </c>
    </row>
    <row r="51" spans="1:6" x14ac:dyDescent="0.25">
      <c r="A51" s="172" t="s">
        <v>1117</v>
      </c>
      <c r="B51" s="13" t="s">
        <v>1118</v>
      </c>
      <c r="C51" s="30"/>
    </row>
    <row r="52" spans="1:6" x14ac:dyDescent="0.25">
      <c r="A52" s="173"/>
      <c r="B52" s="13" t="s">
        <v>1119</v>
      </c>
      <c r="C52" s="30"/>
    </row>
    <row r="53" spans="1:6" x14ac:dyDescent="0.25">
      <c r="A53" s="173"/>
      <c r="B53" s="13" t="s">
        <v>1120</v>
      </c>
      <c r="C53" s="30"/>
    </row>
    <row r="54" spans="1:6" x14ac:dyDescent="0.25">
      <c r="A54" s="174"/>
      <c r="B54" s="13" t="s">
        <v>1121</v>
      </c>
      <c r="C54" s="30"/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5" t="s">
        <v>15</v>
      </c>
      <c r="C57" s="11" t="s">
        <v>3</v>
      </c>
    </row>
    <row r="58" spans="1:6" x14ac:dyDescent="0.25">
      <c r="A58" s="20" t="s">
        <v>104</v>
      </c>
      <c r="B58" s="16"/>
      <c r="C58" s="21">
        <v>8</v>
      </c>
    </row>
    <row r="59" spans="1:6" x14ac:dyDescent="0.25">
      <c r="A59" s="20" t="s">
        <v>114</v>
      </c>
      <c r="B59" s="16"/>
      <c r="C59" s="21">
        <v>1</v>
      </c>
    </row>
    <row r="60" spans="1:6" x14ac:dyDescent="0.25">
      <c r="A60" s="20" t="s">
        <v>1060</v>
      </c>
      <c r="B60" s="16"/>
      <c r="C60" s="21">
        <v>9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5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25">
      <c r="A63" s="172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1">
        <v>0</v>
      </c>
    </row>
    <row r="64" spans="1:6" x14ac:dyDescent="0.25">
      <c r="A64" s="173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25">
      <c r="A65" s="173"/>
      <c r="B65" s="13" t="s">
        <v>1065</v>
      </c>
      <c r="C65" s="14">
        <v>1</v>
      </c>
      <c r="D65" s="14">
        <v>0</v>
      </c>
      <c r="E65" s="14">
        <v>0</v>
      </c>
      <c r="F65" s="21">
        <v>0</v>
      </c>
    </row>
    <row r="66" spans="1:6" x14ac:dyDescent="0.25">
      <c r="A66" s="173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25">
      <c r="A67" s="173"/>
      <c r="B67" s="13" t="s">
        <v>334</v>
      </c>
      <c r="C67" s="14">
        <v>76</v>
      </c>
      <c r="D67" s="14">
        <v>8</v>
      </c>
      <c r="E67" s="14">
        <v>0</v>
      </c>
      <c r="F67" s="21">
        <v>0</v>
      </c>
    </row>
    <row r="68" spans="1:6" x14ac:dyDescent="0.25">
      <c r="A68" s="173"/>
      <c r="B68" s="13" t="s">
        <v>1122</v>
      </c>
      <c r="C68" s="14">
        <v>474</v>
      </c>
      <c r="D68" s="14">
        <v>77</v>
      </c>
      <c r="E68" s="14">
        <v>1</v>
      </c>
      <c r="F68" s="21">
        <v>2</v>
      </c>
    </row>
    <row r="69" spans="1:6" x14ac:dyDescent="0.25">
      <c r="A69" s="173"/>
      <c r="B69" s="13" t="s">
        <v>1123</v>
      </c>
      <c r="C69" s="14">
        <v>370</v>
      </c>
      <c r="D69" s="14">
        <v>30</v>
      </c>
      <c r="E69" s="14">
        <v>0</v>
      </c>
      <c r="F69" s="21">
        <v>4</v>
      </c>
    </row>
    <row r="70" spans="1:6" x14ac:dyDescent="0.25">
      <c r="A70" s="173"/>
      <c r="B70" s="13" t="s">
        <v>1069</v>
      </c>
      <c r="C70" s="14">
        <v>52</v>
      </c>
      <c r="D70" s="14">
        <v>14</v>
      </c>
      <c r="E70" s="14">
        <v>0</v>
      </c>
      <c r="F70" s="21">
        <v>2</v>
      </c>
    </row>
    <row r="71" spans="1:6" x14ac:dyDescent="0.25">
      <c r="A71" s="173"/>
      <c r="B71" s="13" t="s">
        <v>1124</v>
      </c>
      <c r="C71" s="14">
        <v>1</v>
      </c>
      <c r="D71" s="14">
        <v>0</v>
      </c>
      <c r="E71" s="14">
        <v>0</v>
      </c>
      <c r="F71" s="21">
        <v>0</v>
      </c>
    </row>
    <row r="72" spans="1:6" x14ac:dyDescent="0.25">
      <c r="A72" s="173"/>
      <c r="B72" s="13" t="s">
        <v>1125</v>
      </c>
      <c r="C72" s="14">
        <v>61</v>
      </c>
      <c r="D72" s="14">
        <v>23</v>
      </c>
      <c r="E72" s="14">
        <v>0</v>
      </c>
      <c r="F72" s="21">
        <v>3</v>
      </c>
    </row>
    <row r="73" spans="1:6" x14ac:dyDescent="0.25">
      <c r="A73" s="173"/>
      <c r="B73" s="13" t="s">
        <v>1126</v>
      </c>
      <c r="C73" s="14">
        <v>57</v>
      </c>
      <c r="D73" s="14">
        <v>11</v>
      </c>
      <c r="E73" s="14">
        <v>0</v>
      </c>
      <c r="F73" s="21">
        <v>0</v>
      </c>
    </row>
    <row r="74" spans="1:6" x14ac:dyDescent="0.25">
      <c r="A74" s="173"/>
      <c r="B74" s="13" t="s">
        <v>1073</v>
      </c>
      <c r="C74" s="14">
        <v>68</v>
      </c>
      <c r="D74" s="14">
        <v>42</v>
      </c>
      <c r="E74" s="14">
        <v>0</v>
      </c>
      <c r="F74" s="21">
        <v>4</v>
      </c>
    </row>
    <row r="75" spans="1:6" x14ac:dyDescent="0.25">
      <c r="A75" s="173"/>
      <c r="B75" s="13" t="s">
        <v>405</v>
      </c>
      <c r="C75" s="14">
        <v>1</v>
      </c>
      <c r="D75" s="14">
        <v>0</v>
      </c>
      <c r="E75" s="14">
        <v>0</v>
      </c>
      <c r="F75" s="21">
        <v>0</v>
      </c>
    </row>
    <row r="76" spans="1:6" x14ac:dyDescent="0.25">
      <c r="A76" s="173"/>
      <c r="B76" s="13" t="s">
        <v>1074</v>
      </c>
      <c r="C76" s="14">
        <v>1</v>
      </c>
      <c r="D76" s="14">
        <v>0</v>
      </c>
      <c r="E76" s="14">
        <v>0</v>
      </c>
      <c r="F76" s="21">
        <v>0</v>
      </c>
    </row>
    <row r="77" spans="1:6" x14ac:dyDescent="0.25">
      <c r="A77" s="173"/>
      <c r="B77" s="13" t="s">
        <v>1075</v>
      </c>
      <c r="C77" s="14">
        <v>15</v>
      </c>
      <c r="D77" s="14">
        <v>2</v>
      </c>
      <c r="E77" s="14">
        <v>0</v>
      </c>
      <c r="F77" s="21">
        <v>0</v>
      </c>
    </row>
    <row r="78" spans="1:6" x14ac:dyDescent="0.25">
      <c r="A78" s="173"/>
      <c r="B78" s="13" t="s">
        <v>1076</v>
      </c>
      <c r="C78" s="14">
        <v>2</v>
      </c>
      <c r="D78" s="14">
        <v>0</v>
      </c>
      <c r="E78" s="14">
        <v>0</v>
      </c>
      <c r="F78" s="21">
        <v>0</v>
      </c>
    </row>
    <row r="79" spans="1:6" x14ac:dyDescent="0.25">
      <c r="A79" s="173"/>
      <c r="B79" s="13" t="s">
        <v>1077</v>
      </c>
      <c r="C79" s="14">
        <v>337</v>
      </c>
      <c r="D79" s="14">
        <v>65</v>
      </c>
      <c r="E79" s="14">
        <v>1</v>
      </c>
      <c r="F79" s="21">
        <v>3</v>
      </c>
    </row>
    <row r="80" spans="1:6" x14ac:dyDescent="0.25">
      <c r="A80" s="173"/>
      <c r="B80" s="13" t="s">
        <v>1078</v>
      </c>
      <c r="C80" s="14">
        <v>2</v>
      </c>
      <c r="D80" s="14">
        <v>2</v>
      </c>
      <c r="E80" s="14">
        <v>0</v>
      </c>
      <c r="F80" s="21">
        <v>0</v>
      </c>
    </row>
    <row r="81" spans="1:6" x14ac:dyDescent="0.25">
      <c r="A81" s="174"/>
      <c r="B81" s="13" t="s">
        <v>1079</v>
      </c>
      <c r="C81" s="14">
        <v>1</v>
      </c>
      <c r="D81" s="14">
        <v>1</v>
      </c>
      <c r="E81" s="14">
        <v>0</v>
      </c>
      <c r="F81" s="21">
        <v>0</v>
      </c>
    </row>
    <row r="82" spans="1:6" x14ac:dyDescent="0.25">
      <c r="A82" s="193" t="s">
        <v>1080</v>
      </c>
      <c r="B82" s="194"/>
      <c r="C82" s="28">
        <v>1519</v>
      </c>
      <c r="D82" s="28">
        <v>275</v>
      </c>
      <c r="E82" s="28">
        <v>2</v>
      </c>
      <c r="F82" s="28">
        <v>18</v>
      </c>
    </row>
    <row r="83" spans="1:6" x14ac:dyDescent="0.25">
      <c r="A83" s="172" t="s">
        <v>1127</v>
      </c>
      <c r="B83" s="13" t="s">
        <v>1081</v>
      </c>
      <c r="C83" s="42"/>
      <c r="D83" s="42"/>
      <c r="E83" s="42"/>
      <c r="F83" s="30"/>
    </row>
    <row r="84" spans="1:6" x14ac:dyDescent="0.25">
      <c r="A84" s="173"/>
      <c r="B84" s="13" t="s">
        <v>1082</v>
      </c>
      <c r="C84" s="42"/>
      <c r="D84" s="42"/>
      <c r="E84" s="42"/>
      <c r="F84" s="30"/>
    </row>
    <row r="85" spans="1:6" x14ac:dyDescent="0.25">
      <c r="A85" s="174"/>
      <c r="B85" s="13" t="s">
        <v>111</v>
      </c>
      <c r="C85" s="42"/>
      <c r="D85" s="42"/>
      <c r="E85" s="42"/>
      <c r="F85" s="30"/>
    </row>
    <row r="86" spans="1:6" x14ac:dyDescent="0.25">
      <c r="A86" s="193" t="s">
        <v>1128</v>
      </c>
      <c r="B86" s="194"/>
      <c r="C86" s="44"/>
      <c r="D86" s="44"/>
      <c r="E86" s="44"/>
      <c r="F86" s="44"/>
    </row>
    <row r="87" spans="1:6" x14ac:dyDescent="0.25">
      <c r="A87" s="6"/>
    </row>
  </sheetData>
  <sheetProtection algorithmName="SHA-512" hashValue="X2D3XjYFasSwtonNRG4bhGDmOrdN8knbZc4riXy2DlT+XQfSwdDSWiSEOsZiGtlowcmXSvT2Z3+CZI0Hd08lzA==" saltValue="uPfZMuYvzULImdlLm7PYw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1">
        <v>0</v>
      </c>
    </row>
    <row r="6" spans="1:3" x14ac:dyDescent="0.25">
      <c r="A6" s="12" t="s">
        <v>1132</v>
      </c>
      <c r="B6" s="16"/>
      <c r="C6" s="21">
        <v>42</v>
      </c>
    </row>
    <row r="7" spans="1:3" x14ac:dyDescent="0.25">
      <c r="A7" s="12" t="s">
        <v>1133</v>
      </c>
      <c r="B7" s="16"/>
      <c r="C7" s="21">
        <v>14</v>
      </c>
    </row>
    <row r="8" spans="1:3" x14ac:dyDescent="0.25">
      <c r="A8" s="12" t="s">
        <v>1134</v>
      </c>
      <c r="B8" s="16"/>
      <c r="C8" s="21">
        <v>0</v>
      </c>
    </row>
    <row r="9" spans="1:3" x14ac:dyDescent="0.25">
      <c r="A9" s="12" t="s">
        <v>1135</v>
      </c>
      <c r="B9" s="16"/>
      <c r="C9" s="21">
        <v>76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1">
        <v>0</v>
      </c>
    </row>
    <row r="14" spans="1:3" x14ac:dyDescent="0.25">
      <c r="A14" s="12" t="s">
        <v>1132</v>
      </c>
      <c r="B14" s="16"/>
      <c r="C14" s="21">
        <v>29</v>
      </c>
    </row>
    <row r="15" spans="1:3" x14ac:dyDescent="0.25">
      <c r="A15" s="12" t="s">
        <v>1137</v>
      </c>
      <c r="B15" s="16"/>
      <c r="C15" s="21">
        <v>25</v>
      </c>
    </row>
    <row r="16" spans="1:3" x14ac:dyDescent="0.25">
      <c r="A16" s="12" t="s">
        <v>1134</v>
      </c>
      <c r="B16" s="16"/>
      <c r="C16" s="21">
        <v>0</v>
      </c>
    </row>
    <row r="17" spans="1:3" x14ac:dyDescent="0.25">
      <c r="A17" s="12" t="s">
        <v>1135</v>
      </c>
      <c r="B17" s="16"/>
      <c r="C17" s="21">
        <v>187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1">
        <v>0</v>
      </c>
    </row>
    <row r="22" spans="1:3" x14ac:dyDescent="0.25">
      <c r="A22" s="12" t="s">
        <v>1139</v>
      </c>
      <c r="B22" s="16"/>
      <c r="C22" s="21">
        <v>0</v>
      </c>
    </row>
    <row r="23" spans="1:3" x14ac:dyDescent="0.25">
      <c r="A23" s="12" t="s">
        <v>1140</v>
      </c>
      <c r="B23" s="16"/>
      <c r="C23" s="21">
        <v>0</v>
      </c>
    </row>
    <row r="24" spans="1:3" x14ac:dyDescent="0.25">
      <c r="A24" s="12" t="s">
        <v>1141</v>
      </c>
      <c r="B24" s="16"/>
      <c r="C24" s="21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1">
        <v>7</v>
      </c>
    </row>
    <row r="29" spans="1:3" x14ac:dyDescent="0.25">
      <c r="A29" s="12" t="s">
        <v>1144</v>
      </c>
      <c r="B29" s="16"/>
      <c r="C29" s="21">
        <v>8</v>
      </c>
    </row>
    <row r="30" spans="1:3" x14ac:dyDescent="0.25">
      <c r="A30" s="12" t="s">
        <v>1145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1">
        <v>149</v>
      </c>
    </row>
    <row r="35" spans="1:3" x14ac:dyDescent="0.25">
      <c r="A35" s="12" t="s">
        <v>1148</v>
      </c>
      <c r="B35" s="16"/>
      <c r="C35" s="21">
        <v>1</v>
      </c>
    </row>
    <row r="36" spans="1:3" x14ac:dyDescent="0.25">
      <c r="A36" s="12" t="s">
        <v>1149</v>
      </c>
      <c r="B36" s="16"/>
      <c r="C36" s="21">
        <v>0</v>
      </c>
    </row>
    <row r="37" spans="1:3" x14ac:dyDescent="0.25">
      <c r="A37" s="6"/>
    </row>
  </sheetData>
  <sheetProtection algorithmName="SHA-512" hashValue="xTlWu3uyGgj2dXl2ws/xp9AzITUMQnUtIqtc80MrSrHuy+nZZGTS/rElzOH+STwCWsnvXqj5bFezMv2iTX8zrA==" saltValue="L7G2ziD+/hojGTFtw6WnR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30"/>
    </row>
    <row r="6" spans="1:3" x14ac:dyDescent="0.25">
      <c r="A6" s="12" t="s">
        <v>1153</v>
      </c>
      <c r="B6" s="16"/>
      <c r="C6" s="30"/>
    </row>
    <row r="7" spans="1:3" x14ac:dyDescent="0.25">
      <c r="A7" s="12" t="s">
        <v>1154</v>
      </c>
      <c r="B7" s="16"/>
      <c r="C7" s="30"/>
    </row>
    <row r="8" spans="1:3" x14ac:dyDescent="0.25">
      <c r="A8" s="12" t="s">
        <v>1155</v>
      </c>
      <c r="B8" s="16"/>
      <c r="C8" s="30"/>
    </row>
    <row r="9" spans="1:3" x14ac:dyDescent="0.25">
      <c r="A9" s="12" t="s">
        <v>1156</v>
      </c>
      <c r="B9" s="16"/>
      <c r="C9" s="30"/>
    </row>
    <row r="10" spans="1:3" x14ac:dyDescent="0.25">
      <c r="A10" s="12" t="s">
        <v>1157</v>
      </c>
      <c r="B10" s="16"/>
      <c r="C10" s="30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30"/>
    </row>
    <row r="15" spans="1:3" x14ac:dyDescent="0.25">
      <c r="A15" s="12" t="s">
        <v>1160</v>
      </c>
      <c r="B15" s="16"/>
      <c r="C15" s="30"/>
    </row>
    <row r="16" spans="1:3" x14ac:dyDescent="0.25">
      <c r="A16" s="12" t="s">
        <v>1161</v>
      </c>
      <c r="B16" s="16"/>
      <c r="C16" s="30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1">
        <v>7</v>
      </c>
    </row>
    <row r="21" spans="1:3" x14ac:dyDescent="0.25">
      <c r="A21" s="12" t="s">
        <v>1164</v>
      </c>
      <c r="B21" s="16"/>
      <c r="C21" s="21">
        <v>4</v>
      </c>
    </row>
    <row r="22" spans="1:3" x14ac:dyDescent="0.25">
      <c r="A22" s="12" t="s">
        <v>1165</v>
      </c>
      <c r="B22" s="16"/>
      <c r="C22" s="21">
        <v>4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1">
        <v>0</v>
      </c>
    </row>
    <row r="27" spans="1:3" x14ac:dyDescent="0.25">
      <c r="A27" s="12" t="s">
        <v>1168</v>
      </c>
      <c r="B27" s="16"/>
      <c r="C27" s="21">
        <v>0</v>
      </c>
    </row>
    <row r="28" spans="1:3" x14ac:dyDescent="0.25">
      <c r="A28" s="12" t="s">
        <v>1169</v>
      </c>
      <c r="B28" s="16"/>
      <c r="C28" s="21">
        <v>0</v>
      </c>
    </row>
    <row r="29" spans="1:3" x14ac:dyDescent="0.25">
      <c r="A29" s="12" t="s">
        <v>1170</v>
      </c>
      <c r="B29" s="16"/>
      <c r="C29" s="21">
        <v>0</v>
      </c>
    </row>
    <row r="30" spans="1:3" x14ac:dyDescent="0.25">
      <c r="A30" s="12" t="s">
        <v>1171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1">
        <v>3</v>
      </c>
    </row>
    <row r="35" spans="1:3" x14ac:dyDescent="0.25">
      <c r="A35" s="12" t="s">
        <v>1174</v>
      </c>
      <c r="B35" s="16"/>
      <c r="C35" s="21">
        <v>0</v>
      </c>
    </row>
    <row r="36" spans="1:3" x14ac:dyDescent="0.25">
      <c r="A36" s="12" t="s">
        <v>1175</v>
      </c>
      <c r="B36" s="16"/>
      <c r="C36" s="21">
        <v>9</v>
      </c>
    </row>
    <row r="37" spans="1:3" x14ac:dyDescent="0.25">
      <c r="A37" s="12" t="s">
        <v>1093</v>
      </c>
      <c r="B37" s="16"/>
      <c r="C37" s="21">
        <v>1</v>
      </c>
    </row>
    <row r="38" spans="1:3" x14ac:dyDescent="0.25">
      <c r="A38" s="12" t="s">
        <v>1176</v>
      </c>
      <c r="B38" s="16"/>
      <c r="C38" s="21">
        <v>1</v>
      </c>
    </row>
    <row r="39" spans="1:3" x14ac:dyDescent="0.25">
      <c r="A39" s="12" t="s">
        <v>1177</v>
      </c>
      <c r="B39" s="16"/>
      <c r="C39" s="21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1">
        <v>0</v>
      </c>
    </row>
    <row r="44" spans="1:3" x14ac:dyDescent="0.25">
      <c r="A44" s="12" t="s">
        <v>1174</v>
      </c>
      <c r="B44" s="16"/>
      <c r="C44" s="21">
        <v>0</v>
      </c>
    </row>
    <row r="45" spans="1:3" x14ac:dyDescent="0.25">
      <c r="A45" s="12" t="s">
        <v>1175</v>
      </c>
      <c r="B45" s="16"/>
      <c r="C45" s="30"/>
    </row>
    <row r="46" spans="1:3" x14ac:dyDescent="0.25">
      <c r="A46" s="12" t="s">
        <v>1093</v>
      </c>
      <c r="B46" s="16"/>
      <c r="C46" s="21">
        <v>1</v>
      </c>
    </row>
    <row r="47" spans="1:3" x14ac:dyDescent="0.25">
      <c r="A47" s="12" t="s">
        <v>1176</v>
      </c>
      <c r="B47" s="16"/>
      <c r="C47" s="21">
        <v>1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1">
        <v>0</v>
      </c>
    </row>
    <row r="52" spans="1:3" x14ac:dyDescent="0.25">
      <c r="A52" s="12" t="s">
        <v>1174</v>
      </c>
      <c r="B52" s="16"/>
      <c r="C52" s="21">
        <v>0</v>
      </c>
    </row>
    <row r="53" spans="1:3" x14ac:dyDescent="0.25">
      <c r="A53" s="12" t="s">
        <v>1175</v>
      </c>
      <c r="B53" s="16"/>
      <c r="C53" s="30"/>
    </row>
    <row r="54" spans="1:3" x14ac:dyDescent="0.25">
      <c r="A54" s="12" t="s">
        <v>1093</v>
      </c>
      <c r="B54" s="16"/>
      <c r="C54" s="30"/>
    </row>
    <row r="55" spans="1:3" x14ac:dyDescent="0.25">
      <c r="A55" s="12" t="s">
        <v>1176</v>
      </c>
      <c r="B55" s="16"/>
      <c r="C55" s="30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1">
        <v>0</v>
      </c>
    </row>
    <row r="60" spans="1:3" x14ac:dyDescent="0.25">
      <c r="A60" s="12" t="s">
        <v>1174</v>
      </c>
      <c r="B60" s="16"/>
      <c r="C60" s="21">
        <v>0</v>
      </c>
    </row>
    <row r="61" spans="1:3" x14ac:dyDescent="0.25">
      <c r="A61" s="12" t="s">
        <v>1175</v>
      </c>
      <c r="B61" s="16"/>
      <c r="C61" s="30"/>
    </row>
    <row r="62" spans="1:3" x14ac:dyDescent="0.25">
      <c r="A62" s="12" t="s">
        <v>1093</v>
      </c>
      <c r="B62" s="16"/>
      <c r="C62" s="21">
        <v>1</v>
      </c>
    </row>
    <row r="63" spans="1:3" x14ac:dyDescent="0.25">
      <c r="A63" s="12" t="s">
        <v>1176</v>
      </c>
      <c r="B63" s="16"/>
      <c r="C63" s="21">
        <v>1</v>
      </c>
    </row>
    <row r="64" spans="1:3" x14ac:dyDescent="0.25">
      <c r="A64" s="6"/>
    </row>
  </sheetData>
  <sheetProtection algorithmName="SHA-512" hashValue="lsjRul62WehFzYakuHSU7QFQF7dFAC9EsWU7SMtIAIVONv+v15pXx+Ie38v9Dm5VZY4EC+7TO3dCq7WlCGmrtA==" saltValue="/Hd4KQjF8DcWC8iZwq37c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195" t="s">
        <v>645</v>
      </c>
      <c r="B4" s="196"/>
      <c r="C4" s="28">
        <v>1096</v>
      </c>
      <c r="D4" s="28">
        <v>1045</v>
      </c>
      <c r="E4" s="29">
        <v>0</v>
      </c>
      <c r="F4" s="28">
        <v>1371</v>
      </c>
      <c r="G4" s="28">
        <v>1385</v>
      </c>
      <c r="H4" s="28">
        <v>231</v>
      </c>
      <c r="I4" s="28">
        <v>138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4</v>
      </c>
      <c r="P4" s="28">
        <v>1441</v>
      </c>
    </row>
    <row r="5" spans="1:16" ht="45" x14ac:dyDescent="0.25">
      <c r="A5" s="46" t="s">
        <v>646</v>
      </c>
      <c r="B5" s="46" t="s">
        <v>647</v>
      </c>
      <c r="C5" s="14">
        <v>144</v>
      </c>
      <c r="D5" s="14">
        <v>2</v>
      </c>
      <c r="E5" s="27">
        <v>71</v>
      </c>
      <c r="F5" s="14">
        <v>165</v>
      </c>
      <c r="G5" s="14">
        <v>12</v>
      </c>
      <c r="H5" s="14">
        <v>4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9</v>
      </c>
    </row>
    <row r="6" spans="1:16" ht="33.75" x14ac:dyDescent="0.25">
      <c r="A6" s="46" t="s">
        <v>648</v>
      </c>
      <c r="B6" s="46" t="s">
        <v>649</v>
      </c>
      <c r="C6" s="14">
        <v>567</v>
      </c>
      <c r="D6" s="14">
        <v>516</v>
      </c>
      <c r="E6" s="27">
        <v>0</v>
      </c>
      <c r="F6" s="14">
        <v>867</v>
      </c>
      <c r="G6" s="14">
        <v>1016</v>
      </c>
      <c r="H6" s="14">
        <v>103</v>
      </c>
      <c r="I6" s="14">
        <v>71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3</v>
      </c>
      <c r="P6" s="21">
        <v>1033</v>
      </c>
    </row>
    <row r="7" spans="1:16" ht="22.5" x14ac:dyDescent="0.25">
      <c r="A7" s="46" t="s">
        <v>650</v>
      </c>
      <c r="B7" s="46" t="s">
        <v>651</v>
      </c>
      <c r="C7" s="14">
        <v>19</v>
      </c>
      <c r="D7" s="14">
        <v>48</v>
      </c>
      <c r="E7" s="27">
        <v>-1</v>
      </c>
      <c r="F7" s="14">
        <v>3</v>
      </c>
      <c r="G7" s="14">
        <v>11</v>
      </c>
      <c r="H7" s="14">
        <v>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1">
        <v>21</v>
      </c>
    </row>
    <row r="8" spans="1:16" ht="33.75" x14ac:dyDescent="0.25">
      <c r="A8" s="46" t="s">
        <v>652</v>
      </c>
      <c r="B8" s="46" t="s">
        <v>653</v>
      </c>
      <c r="C8" s="14">
        <v>70</v>
      </c>
      <c r="D8" s="14">
        <v>3</v>
      </c>
      <c r="E8" s="27">
        <v>22</v>
      </c>
      <c r="F8" s="14">
        <v>54</v>
      </c>
      <c r="G8" s="14">
        <v>4</v>
      </c>
      <c r="H8" s="14">
        <v>6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2</v>
      </c>
    </row>
    <row r="9" spans="1:16" ht="45" x14ac:dyDescent="0.25">
      <c r="A9" s="46" t="s">
        <v>654</v>
      </c>
      <c r="B9" s="46" t="s">
        <v>655</v>
      </c>
      <c r="C9" s="14">
        <v>17</v>
      </c>
      <c r="D9" s="14">
        <v>61</v>
      </c>
      <c r="E9" s="27">
        <v>-1</v>
      </c>
      <c r="F9" s="14">
        <v>12</v>
      </c>
      <c r="G9" s="14">
        <v>69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63</v>
      </c>
    </row>
    <row r="10" spans="1:16" ht="22.5" x14ac:dyDescent="0.25">
      <c r="A10" s="46" t="s">
        <v>656</v>
      </c>
      <c r="B10" s="46" t="s">
        <v>657</v>
      </c>
      <c r="C10" s="14">
        <v>273</v>
      </c>
      <c r="D10" s="14">
        <v>313</v>
      </c>
      <c r="E10" s="27">
        <v>-1</v>
      </c>
      <c r="F10" s="14">
        <v>267</v>
      </c>
      <c r="G10" s="14">
        <v>273</v>
      </c>
      <c r="H10" s="14">
        <v>114</v>
      </c>
      <c r="I10" s="14">
        <v>64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312</v>
      </c>
    </row>
    <row r="11" spans="1:16" ht="33.75" x14ac:dyDescent="0.25">
      <c r="A11" s="46" t="s">
        <v>658</v>
      </c>
      <c r="B11" s="46" t="s">
        <v>659</v>
      </c>
      <c r="C11" s="14">
        <v>6</v>
      </c>
      <c r="D11" s="14">
        <v>102</v>
      </c>
      <c r="E11" s="27">
        <v>-1</v>
      </c>
      <c r="F11" s="14">
        <v>3</v>
      </c>
      <c r="G11" s="14">
        <v>0</v>
      </c>
      <c r="H11" s="14">
        <v>2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1</v>
      </c>
    </row>
    <row r="12" spans="1:16" x14ac:dyDescent="0.25">
      <c r="A12" s="6"/>
    </row>
  </sheetData>
  <sheetProtection algorithmName="SHA-512" hashValue="whyk9GezqPo7UL10ZWKol3glNhHKhOXGWIIVxbUBNhDdABAPe6nTcJFVjlJQ/MbtAzXuAWgeuBzkKBjO2wESog==" saltValue="1RwggVrqCblRTu/aUzbUC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2024-05-14T11:58:39Z</dcterms:created>
  <dcterms:modified xsi:type="dcterms:W3CDTF">2026-03-26T10:20:09Z</dcterms:modified>
</cp:coreProperties>
</file>