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omments3.xml" ContentType="application/vnd.openxmlformats-officedocument.spreadsheetml.comment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3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4.xml" ContentType="application/vnd.openxmlformats-officedocument.drawing+xml"/>
  <Override PartName="/xl/comments5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E72FADF5-A709-4E14-B007-EAD88447F9F2}" xr6:coauthVersionLast="47" xr6:coauthVersionMax="47" xr10:uidLastSave="{00000000-0000-0000-0000-000000000000}"/>
  <workbookProtection workbookAlgorithmName="SHA-512" workbookHashValue="Pa2lcu9YkcKd3DEbnRghcherCJsuDpyb1g+VkUiTfaSSEQOevk55sIByD1dex8xymJA8TnxbtlIeiO6AF7sQag==" workbookSaltValue="h4Fl5/QGGKWaFPtdy5WVcg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D82" i="17"/>
  <c r="L43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4F371F62-1083-4ED4-A08D-E552969F31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A2494AA-921F-4369-9D95-6F3D5248FB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B0C2C13-4A49-4A02-84A2-885418A2F8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08BB62B-9083-4B34-B906-32206976B3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5B1C199-7DB2-4192-8375-069B63F2AA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36450AE-28C1-4215-98E4-6EF99A9187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0BFC24A-13DE-48D4-9B8B-0CBB174BAD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6A1194D-5FC7-4884-873B-244DC53FF8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1944DE4-4E91-4AA8-A0E1-82CD84A49F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3181B18-49CF-4CFA-8A4A-5D21451A58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9BF03E2-A72D-471B-836D-57D10E4E1E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18E7AC4-A530-43ED-AE32-328690074F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6CC4510-F724-44A1-83CC-AAA3CDC9E6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FAA9556-0B3F-4310-AB22-D2F7E6525F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C8D7048-C886-4CED-87D4-C75DEF1837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B59BB1B-574F-4A9C-AC30-13CEFC73F6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FF3ADB1-7636-48E7-84A1-4256D3C3AF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3E5275B-25D8-42E5-B363-8A5BF88BEC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26BBC6B-1996-48A2-A7A7-A43FE0A0CA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135AB12-CFA1-4B7F-8279-919A4FFB58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FA46DCE-26FF-47D7-96B4-8E37427C56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8E188DE-56D1-4166-AF5B-63D6E83E79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6C6D01D-44E8-4805-A4EB-BA8D81A31D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982BED1-94FB-4769-A1D6-CC478A6338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9333A7D-7B78-4ED2-ABB0-CFEC2721FD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2AAE058-3421-46B4-873A-B5C2C78CB3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A68A6E1-AD76-4D9C-9499-2B86BE930F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3F5118E-9D28-48FC-B5EB-69C574CE80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1ABBC63-9B0A-413C-AFAE-091E3EC7E4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2DA2754-5B90-4823-8CA8-3DFA74F1F8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2B90F2C-DBE0-4DAE-A56C-5A3F259DD9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A602087-E1F0-4047-9128-87F04FF957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<sst xmlns="http://schemas.openxmlformats.org/spreadsheetml/2006/main" count="2571" uniqueCount="1527">
  <si>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</si>
  <si>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</si>
  <si>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</si>
  <si>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</si>
  <si>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</si>
  <si>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</si>
  <si>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</si>
  <si>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Bizkaia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</si>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</sst>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B7F0A85F-C105-40B4-A79E-B09BA4B2A54F}"/>
    <cellStyle name="Normal" xfId="0" builtinId="0"/>
    <cellStyle name="Normal 2" xfId="1" xr:uid="{29616BDD-B1B7-4BA3-99EE-22009A7471D0}"/>
    <cellStyle name="Normal 3" xfId="3" xr:uid="{7DFB6714-C94F-43EC-A1E9-34A4C6AEB8B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6A-4761-A421-B343F82368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6A-4761-A421-B343F82368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6360</c:v>
                </c:pt>
                <c:pt idx="1">
                  <c:v>16205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6A-4761-A421-B343F8236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F1-4DA8-94BA-D3524BAEAB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F1-4DA8-94BA-D3524BAEAB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F1-4DA8-94BA-D3524BAEAB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F1-4DA8-94BA-D3524BAEA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13-4AF9-BEE5-91081436BC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13-4AF9-BEE5-91081436BC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13</c:v>
                </c:pt>
                <c:pt idx="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3-4AF9-BEE5-91081436B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B9-4815-A38F-6D3B9B785F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B9-4815-A38F-6D3B9B785F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12121</c:v>
                </c:pt>
                <c:pt idx="1">
                  <c:v>8086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9-4815-A38F-6D3B9B785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1200</c:v>
              </c:pt>
              <c:pt idx="1">
                <c:v>3721</c:v>
              </c:pt>
              <c:pt idx="2">
                <c:v>73</c:v>
              </c:pt>
              <c:pt idx="3">
                <c:v>7</c:v>
              </c:pt>
              <c:pt idx="4">
                <c:v>1359</c:v>
              </c:pt>
            </c:numLit>
          </c:val>
          <c:extLst>
            <c:ext xmlns:c16="http://schemas.microsoft.com/office/drawing/2014/chart" uri="{C3380CC4-5D6E-409C-BE32-E72D297353CC}">
              <c16:uniqueId val="{00000000-2AAC-481B-90E5-7453158C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2237</c:v>
              </c:pt>
              <c:pt idx="1">
                <c:v>3493</c:v>
              </c:pt>
              <c:pt idx="2">
                <c:v>187</c:v>
              </c:pt>
              <c:pt idx="3">
                <c:v>59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444-4E0F-B424-8982E2B09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</c:v>
              </c:pt>
              <c:pt idx="1">
                <c:v>75</c:v>
              </c:pt>
              <c:pt idx="2">
                <c:v>14</c:v>
              </c:pt>
              <c:pt idx="3">
                <c:v>19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B44A-48DC-A42F-373A3115C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78</c:v>
              </c:pt>
              <c:pt idx="1">
                <c:v>82</c:v>
              </c:pt>
              <c:pt idx="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EA48-4D6F-9476-90A8281C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3056</c:v>
              </c:pt>
              <c:pt idx="1">
                <c:v>172</c:v>
              </c:pt>
              <c:pt idx="2">
                <c:v>2874</c:v>
              </c:pt>
              <c:pt idx="3">
                <c:v>5</c:v>
              </c:pt>
              <c:pt idx="4">
                <c:v>158</c:v>
              </c:pt>
              <c:pt idx="5">
                <c:v>97</c:v>
              </c:pt>
              <c:pt idx="6">
                <c:v>10</c:v>
              </c:pt>
              <c:pt idx="7">
                <c:v>174</c:v>
              </c:pt>
              <c:pt idx="8">
                <c:v>1</c:v>
              </c:pt>
              <c:pt idx="9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0F35-464D-9B94-52C6E581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</c:v>
              </c:pt>
              <c:pt idx="1">
                <c:v>75</c:v>
              </c:pt>
              <c:pt idx="2">
                <c:v>339</c:v>
              </c:pt>
              <c:pt idx="3">
                <c:v>672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7ED-4189-8AD0-E8E05035E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3349</c:v>
              </c:pt>
              <c:pt idx="1">
                <c:v>3484</c:v>
              </c:pt>
              <c:pt idx="2">
                <c:v>1128</c:v>
              </c:pt>
              <c:pt idx="3">
                <c:v>805</c:v>
              </c:pt>
              <c:pt idx="4">
                <c:v>153</c:v>
              </c:pt>
              <c:pt idx="5">
                <c:v>147</c:v>
              </c:pt>
              <c:pt idx="6">
                <c:v>261</c:v>
              </c:pt>
              <c:pt idx="7">
                <c:v>8000</c:v>
              </c:pt>
              <c:pt idx="8">
                <c:v>548</c:v>
              </c:pt>
              <c:pt idx="9">
                <c:v>981</c:v>
              </c:pt>
              <c:pt idx="10">
                <c:v>397</c:v>
              </c:pt>
              <c:pt idx="11">
                <c:v>1222</c:v>
              </c:pt>
              <c:pt idx="12">
                <c:v>926</c:v>
              </c:pt>
              <c:pt idx="13">
                <c:v>1391</c:v>
              </c:pt>
              <c:pt idx="14">
                <c:v>285</c:v>
              </c:pt>
            </c:numLit>
          </c:val>
          <c:extLst>
            <c:ext xmlns:c16="http://schemas.microsoft.com/office/drawing/2014/chart" uri="{C3380CC4-5D6E-409C-BE32-E72D297353CC}">
              <c16:uniqueId val="{00000000-7A78-4522-9423-4F42A136F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62-482D-9D57-5DDC6E35EE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62-482D-9D57-5DDC6E35EE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62-482D-9D57-5DDC6E35E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132</c:v>
                </c:pt>
                <c:pt idx="1">
                  <c:v>1200</c:v>
                </c:pt>
                <c:pt idx="2">
                  <c:v>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62-482D-9D57-5DDC6E35E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139</c:v>
              </c:pt>
              <c:pt idx="1">
                <c:v>2133</c:v>
              </c:pt>
              <c:pt idx="2">
                <c:v>385</c:v>
              </c:pt>
              <c:pt idx="3">
                <c:v>66</c:v>
              </c:pt>
              <c:pt idx="4">
                <c:v>469</c:v>
              </c:pt>
              <c:pt idx="5">
                <c:v>1472</c:v>
              </c:pt>
              <c:pt idx="6">
                <c:v>350</c:v>
              </c:pt>
              <c:pt idx="7">
                <c:v>179</c:v>
              </c:pt>
              <c:pt idx="8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F368-4A58-B64F-43AB0A6D1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56</c:v>
              </c:pt>
              <c:pt idx="1">
                <c:v>582</c:v>
              </c:pt>
              <c:pt idx="2">
                <c:v>178</c:v>
              </c:pt>
              <c:pt idx="3">
                <c:v>189</c:v>
              </c:pt>
              <c:pt idx="4">
                <c:v>26</c:v>
              </c:pt>
              <c:pt idx="5">
                <c:v>287</c:v>
              </c:pt>
              <c:pt idx="6">
                <c:v>1392</c:v>
              </c:pt>
              <c:pt idx="7">
                <c:v>145</c:v>
              </c:pt>
              <c:pt idx="8">
                <c:v>58</c:v>
              </c:pt>
              <c:pt idx="9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DA94-4E32-BFCE-F18D5A12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.11018576622655848"/>
          <c:w val="0.27057389217877587"/>
          <c:h val="0.7235611868099985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416</c:v>
              </c:pt>
              <c:pt idx="1">
                <c:v>444</c:v>
              </c:pt>
              <c:pt idx="2">
                <c:v>143</c:v>
              </c:pt>
              <c:pt idx="3">
                <c:v>126</c:v>
              </c:pt>
              <c:pt idx="4">
                <c:v>1912</c:v>
              </c:pt>
              <c:pt idx="5">
                <c:v>283</c:v>
              </c:pt>
              <c:pt idx="6">
                <c:v>257</c:v>
              </c:pt>
              <c:pt idx="7">
                <c:v>60</c:v>
              </c:pt>
              <c:pt idx="8">
                <c:v>168</c:v>
              </c:pt>
              <c:pt idx="9">
                <c:v>403</c:v>
              </c:pt>
              <c:pt idx="10">
                <c:v>148</c:v>
              </c:pt>
              <c:pt idx="11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DCFA-493C-A629-B8A46A1BE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397</c:v>
              </c:pt>
              <c:pt idx="1">
                <c:v>128</c:v>
              </c:pt>
              <c:pt idx="2">
                <c:v>91</c:v>
              </c:pt>
              <c:pt idx="3">
                <c:v>1738</c:v>
              </c:pt>
              <c:pt idx="4">
                <c:v>264</c:v>
              </c:pt>
              <c:pt idx="5">
                <c:v>254</c:v>
              </c:pt>
              <c:pt idx="6">
                <c:v>134</c:v>
              </c:pt>
              <c:pt idx="7">
                <c:v>328</c:v>
              </c:pt>
              <c:pt idx="8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9DA8-409C-8A63-F1AC6B2CC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 público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</c:v>
              </c:pt>
              <c:pt idx="1">
                <c:v>21</c:v>
              </c:pt>
              <c:pt idx="2">
                <c:v>1</c:v>
              </c:pt>
              <c:pt idx="3">
                <c:v>70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59-4FAD-897B-FFBAF14A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5</c:v>
              </c:pt>
              <c:pt idx="2">
                <c:v>28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58-4796-9DEB-E6E70F7AC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7DB-49B0-A181-C3A1764E7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Administración Pública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E13-4FE6-B5A5-266702C64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Libertad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Medio ambiente</c:v>
                </c:pt>
                <c:pt idx="4">
                  <c:v>Falsedades</c:v>
                </c:pt>
                <c:pt idx="5">
                  <c:v>Delitos electorales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16</c:v>
              </c:pt>
              <c:pt idx="2">
                <c:v>23</c:v>
              </c:pt>
              <c:pt idx="3">
                <c:v>22</c:v>
              </c:pt>
              <c:pt idx="4">
                <c:v>17</c:v>
              </c:pt>
              <c:pt idx="5">
                <c:v>36</c:v>
              </c:pt>
              <c:pt idx="6">
                <c:v>13</c:v>
              </c:pt>
              <c:pt idx="7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48B7-4A18-AC1A-6A8C067CC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</c:v>
              </c:pt>
              <c:pt idx="1">
                <c:v>7</c:v>
              </c:pt>
              <c:pt idx="2">
                <c:v>5</c:v>
              </c:pt>
              <c:pt idx="3">
                <c:v>47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CE6-4201-BE46-03CA8F2D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9E-4345-9A7A-D570F42CA4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9E-4345-9A7A-D570F42CA4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2572</c:v>
                </c:pt>
                <c:pt idx="1">
                  <c:v>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E-4345-9A7A-D570F42C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6115-4EFB-924D-64D0F059B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47-4A01-B912-BF59A68747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47-4A01-B912-BF59A68747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47-4A01-B912-BF59A68747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47-4A01-B912-BF59A68747A7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7-4A01-B912-BF59A6874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7</c:v>
                </c:pt>
                <c:pt idx="1">
                  <c:v>42</c:v>
                </c:pt>
                <c:pt idx="2">
                  <c:v>11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47-4A01-B912-BF59A6874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E1-4FAF-8F8B-125C914BA8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E1-4FAF-8F8B-125C914BA8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2E1-4FAF-8F8B-125C914BA8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2E1-4FAF-8F8B-125C914BA8E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2E1-4FAF-8F8B-125C914BA8E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E1-4FAF-8F8B-125C914BA8E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E1-4FAF-8F8B-125C914BA8E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E1-4FAF-8F8B-125C914BA8E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E1-4FAF-8F8B-125C914BA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13</c:v>
                </c:pt>
                <c:pt idx="1">
                  <c:v>49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E1-4FAF-8F8B-125C914B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251375600834003"/>
          <c:y val="9.1899920718563635E-2"/>
          <c:w val="0.79857265688413015"/>
          <c:h val="0.43321924023548813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1352</c:v>
              </c:pt>
              <c:pt idx="1">
                <c:v>169</c:v>
              </c:pt>
              <c:pt idx="2">
                <c:v>227</c:v>
              </c:pt>
              <c:pt idx="3">
                <c:v>415</c:v>
              </c:pt>
              <c:pt idx="4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E71E-4C74-98CB-28E4CF6C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7481408877793"/>
          <c:y val="0.57203148332701836"/>
          <c:w val="0.48349366512570202"/>
          <c:h val="0.3107020387109921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623</c:v>
              </c:pt>
              <c:pt idx="1">
                <c:v>141</c:v>
              </c:pt>
              <c:pt idx="2">
                <c:v>59</c:v>
              </c:pt>
              <c:pt idx="3">
                <c:v>418</c:v>
              </c:pt>
              <c:pt idx="4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F507-46C4-A964-5779E31DE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55</c:v>
              </c:pt>
              <c:pt idx="2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0-2B49-4DCB-AB14-59B26BBF7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854</c:v>
              </c:pt>
              <c:pt idx="1">
                <c:v>159</c:v>
              </c:pt>
              <c:pt idx="2">
                <c:v>18</c:v>
              </c:pt>
              <c:pt idx="3">
                <c:v>296</c:v>
              </c:pt>
              <c:pt idx="4">
                <c:v>34</c:v>
              </c:pt>
              <c:pt idx="5">
                <c:v>281</c:v>
              </c:pt>
              <c:pt idx="6">
                <c:v>13</c:v>
              </c:pt>
              <c:pt idx="7">
                <c:v>5</c:v>
              </c:pt>
              <c:pt idx="8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E6F1-466B-86AD-3486E2B6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202323546765958"/>
          <c:y val="0.27843182864241278"/>
          <c:w val="0.24828684205172027"/>
          <c:h val="0.5185603567310214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283</c:v>
              </c:pt>
              <c:pt idx="1">
                <c:v>18</c:v>
              </c:pt>
              <c:pt idx="2">
                <c:v>11</c:v>
              </c:pt>
              <c:pt idx="3">
                <c:v>43</c:v>
              </c:pt>
              <c:pt idx="4">
                <c:v>108</c:v>
              </c:pt>
              <c:pt idx="5">
                <c:v>406</c:v>
              </c:pt>
              <c:pt idx="6">
                <c:v>115</c:v>
              </c:pt>
              <c:pt idx="7">
                <c:v>23</c:v>
              </c:pt>
              <c:pt idx="8">
                <c:v>19</c:v>
              </c:pt>
              <c:pt idx="9">
                <c:v>120</c:v>
              </c:pt>
              <c:pt idx="10">
                <c:v>17</c:v>
              </c:pt>
              <c:pt idx="11">
                <c:v>15</c:v>
              </c:pt>
              <c:pt idx="12">
                <c:v>24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92-453E-9FDA-91A069DC0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Ensayos Clínicos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437</c:v>
              </c:pt>
              <c:pt idx="1">
                <c:v>433</c:v>
              </c:pt>
              <c:pt idx="2">
                <c:v>375</c:v>
              </c:pt>
              <c:pt idx="3">
                <c:v>72</c:v>
              </c:pt>
              <c:pt idx="4">
                <c:v>32</c:v>
              </c:pt>
              <c:pt idx="5">
                <c:v>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38-471F-A6CF-DADF00FC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874</c:v>
              </c:pt>
              <c:pt idx="1">
                <c:v>117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  <c:pt idx="5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BBE9-4ABF-AD76-5635BE1B1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02-463A-A886-A7497A140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02-463A-A886-A7497A1408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1480</c:v>
                </c:pt>
                <c:pt idx="1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2-463A-A886-A7497A14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D86A-480D-8C9E-22E766EF9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3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FFC-45A7-A2B7-19D9361D0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33709701381667"/>
          <c:y val="0.33368495117803482"/>
          <c:w val="0.82521938295448916"/>
          <c:h val="0.543549806456807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EA-4163-8FF5-4BD99F536E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EA-4163-8FF5-4BD99F536EA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EA-4163-8FF5-4BD99F536E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A-4163-8FF5-4BD99F536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47-420B-A42A-D2FCC0A18A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47-420B-A42A-D2FCC0A18A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47-420B-A42A-D2FCC0A18A8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47-420B-A42A-D2FCC0A18A8F}"/>
              </c:ext>
            </c:extLst>
          </c:dPt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47-420B-A42A-D2FCC0A18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0950557207068563"/>
          <c:y val="0.61914401030059907"/>
          <c:w val="0.44696279615221279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4499</c:v>
              </c:pt>
              <c:pt idx="1">
                <c:v>515</c:v>
              </c:pt>
              <c:pt idx="2">
                <c:v>93</c:v>
              </c:pt>
              <c:pt idx="3">
                <c:v>12</c:v>
              </c:pt>
              <c:pt idx="4">
                <c:v>2</c:v>
              </c:pt>
              <c:pt idx="5">
                <c:v>848</c:v>
              </c:pt>
            </c:numLit>
          </c:val>
          <c:extLst>
            <c:ext xmlns:c16="http://schemas.microsoft.com/office/drawing/2014/chart" uri="{C3380CC4-5D6E-409C-BE32-E72D297353CC}">
              <c16:uniqueId val="{00000000-EA5B-49F8-94F1-A8FA2C8CD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429</c:v>
              </c:pt>
              <c:pt idx="1">
                <c:v>106</c:v>
              </c:pt>
              <c:pt idx="2">
                <c:v>4</c:v>
              </c:pt>
              <c:pt idx="3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67CC-4D60-9D5C-D8C5255B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42-4B4A-969E-79490B7D3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60713191466959"/>
          <c:y val="0.81682713319326694"/>
          <c:w val="0.25801132700379509"/>
          <c:h val="5.7781017276952493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13FA-4409-8C98-6330FAF1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25-47A2-ACFF-E04E511268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25-47A2-ACFF-E04E511268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106</c:v>
                </c:pt>
                <c:pt idx="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5-47A2-ACFF-E04E51126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372D-40DF-B2E6-E450EA296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AF9-4318-8F5E-09E59D9E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D43-40F6-8CBB-AEE40DC31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Autos de archivo en base al art 324 Lecr</c:v>
                </c:pt>
                <c:pt idx="1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E4E-4E8F-9C4C-EB5B5069D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598</c:v>
              </c:pt>
              <c:pt idx="2">
                <c:v>32</c:v>
              </c:pt>
              <c:pt idx="3">
                <c:v>40</c:v>
              </c:pt>
              <c:pt idx="4">
                <c:v>301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306-4915-BC7D-6C4191480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1080</c:v>
              </c:pt>
              <c:pt idx="2">
                <c:v>10</c:v>
              </c:pt>
              <c:pt idx="3">
                <c:v>39</c:v>
              </c:pt>
              <c:pt idx="4">
                <c:v>342</c:v>
              </c:pt>
            </c:numLit>
          </c:val>
          <c:extLst>
            <c:ext xmlns:c16="http://schemas.microsoft.com/office/drawing/2014/chart" uri="{C3380CC4-5D6E-409C-BE32-E72D297353CC}">
              <c16:uniqueId val="{00000000-89C5-4EA2-88F3-FA327CD0D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1002</c:v>
              </c:pt>
              <c:pt idx="1">
                <c:v>10</c:v>
              </c:pt>
              <c:pt idx="2">
                <c:v>40</c:v>
              </c:pt>
              <c:pt idx="3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0-0F9E-438B-A89A-8FBF78D19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123</c:v>
              </c:pt>
              <c:pt idx="1">
                <c:v>21</c:v>
              </c:pt>
              <c:pt idx="2">
                <c:v>18</c:v>
              </c:pt>
              <c:pt idx="3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F15C-47C4-9C81-198B173C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121</c:v>
              </c:pt>
              <c:pt idx="1">
                <c:v>20</c:v>
              </c:pt>
              <c:pt idx="2">
                <c:v>18</c:v>
              </c:pt>
              <c:pt idx="3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D2A1-497D-A623-6849F895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F07D-48B0-AA5B-BDEDFA2BF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F6-4984-8169-D31E63396A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F6-4984-8169-D31E63396A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200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6-4984-8169-D31E63396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80</c:v>
              </c:pt>
              <c:pt idx="2">
                <c:v>9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FF9E-4F8B-AF62-2FC1EFCA0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7ABB-4174-A958-E9667677E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438-433A-B85D-A2A387EA8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9A-4225-AD53-3946A79723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9A-4225-AD53-3946A79723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9A-4225-AD53-3946A797233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A-4225-AD53-3946A7972339}"/>
                </c:ext>
              </c:extLst>
            </c:dLbl>
            <c:dLbl>
              <c:idx val="2"/>
              <c:layout>
                <c:manualLayout>
                  <c:x val="2.6926465390894824E-2"/>
                  <c:y val="-1.81885475837446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9A-4225-AD53-3946A79723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A-4225-AD53-3946A797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52-4AC5-84B7-602389F981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52-4AC5-84B7-602389F981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496</c:v>
                </c:pt>
                <c:pt idx="1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2-4AC5-84B7-602389F9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9F-409E-AE65-BB852E905F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9F-409E-AE65-BB852E905F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C9F-409E-AE65-BB852E905FF4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9F-409E-AE65-BB852E905FF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42</c:v>
                </c:pt>
                <c:pt idx="1">
                  <c:v>1450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9F-409E-AE65-BB852E905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4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6</xdr:row>
      <xdr:rowOff>106680</xdr:rowOff>
    </xdr:from>
    <xdr:to>
      <xdr:col>3</xdr:col>
      <xdr:colOff>904875</xdr:colOff>
      <xdr:row>18</xdr:row>
      <xdr:rowOff>137160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0CDB177-79A5-4C10-9F1A-B5EF18D95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180974</xdr:colOff>
      <xdr:row>6</xdr:row>
      <xdr:rowOff>158115</xdr:rowOff>
    </xdr:from>
    <xdr:to>
      <xdr:col>11</xdr:col>
      <xdr:colOff>670560</xdr:colOff>
      <xdr:row>19</xdr:row>
      <xdr:rowOff>9525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1860192-9FE5-472D-8DE1-7E1A67BF6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F9FFF3F-5EEF-4356-B4F0-D3B70C09F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EDA1E02-0B51-443C-95E5-8D8A2992A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9D94877-EA01-4584-B7AA-26BC02A91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636883A-C256-424C-BA72-EA28BDEB8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E6CE069-E9E4-4304-9560-3DB0B98C8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67627C6-696E-42A2-A8B4-60194821C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A1C0561-97C0-47B6-847F-22C02814F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0CB7386-1369-4B7B-B408-2F236AD17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96F8717-BF8B-49F8-A7AB-B18385EF0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7A2E399-512F-4F72-8818-B0C3D7CB7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9232082-B400-5275-C5B8-3F997829D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43180</xdr:colOff>
      <xdr:row>6</xdr:row>
      <xdr:rowOff>131445</xdr:rowOff>
    </xdr:from>
    <xdr:to>
      <xdr:col>21</xdr:col>
      <xdr:colOff>487680</xdr:colOff>
      <xdr:row>17</xdr:row>
      <xdr:rowOff>144780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8E7EBE2-5BE1-16E7-37CF-F093EC253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374650</xdr:colOff>
      <xdr:row>7</xdr:row>
      <xdr:rowOff>140970</xdr:rowOff>
    </xdr:from>
    <xdr:to>
      <xdr:col>54</xdr:col>
      <xdr:colOff>125095</xdr:colOff>
      <xdr:row>17</xdr:row>
      <xdr:rowOff>45720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A367699-2149-8A18-A5E9-0FE20BD56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394335</xdr:colOff>
      <xdr:row>7</xdr:row>
      <xdr:rowOff>31750</xdr:rowOff>
    </xdr:from>
    <xdr:to>
      <xdr:col>60</xdr:col>
      <xdr:colOff>289560</xdr:colOff>
      <xdr:row>16</xdr:row>
      <xdr:rowOff>100330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1059B76-159A-5619-DDF4-FB8D03195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E6E49ED-D35A-7A8B-FB3C-76BDED1BD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F818AEB-C1AE-4B30-F75A-A683FA298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22</xdr:row>
      <xdr:rowOff>83819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0063CDB-8E20-E771-23D3-B5035243C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FE6BDA6-CEF0-91A8-9755-7ECF92371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7B14F90-7AF6-12BA-E77C-564232DC9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29E5464-7DE5-7A2A-5E1E-3B34D7412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3F215D1B-F371-DBB5-A80B-27F14FA6A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AFDCA0B-A623-6299-38CE-09DF4A2FE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4B9A962-CE3F-AADD-C55D-3E85F4878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4CF64C8-BE6F-9541-1AEA-A744D3D77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D6B5AFC-9575-5635-2BD6-A2A0E6F3B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73AEB75-385A-D869-5325-8232B8462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0478802-78E7-6C56-9EBA-EE55DB2EA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1266563-A872-69E2-1FF6-E09C145D9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B75EED-D9E6-484D-8830-4E57BB5D0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0E66A7-9C41-4785-9CCE-9F6C412C9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10</xdr:row>
      <xdr:rowOff>13970</xdr:rowOff>
    </xdr:from>
    <xdr:to>
      <xdr:col>5</xdr:col>
      <xdr:colOff>209550</xdr:colOff>
      <xdr:row>29</xdr:row>
      <xdr:rowOff>91440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FFA1A1B-791B-D9C3-3CF8-F6D3093A9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5BA8715-0C45-F17B-7B20-4F5184EE8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100330</xdr:colOff>
      <xdr:row>9</xdr:row>
      <xdr:rowOff>42545</xdr:rowOff>
    </xdr:from>
    <xdr:to>
      <xdr:col>14</xdr:col>
      <xdr:colOff>47625</xdr:colOff>
      <xdr:row>23</xdr:row>
      <xdr:rowOff>86995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CC9FA70-627C-B8E0-780E-D0F6D84F0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C4567A7-A56F-B3F1-EF17-F6339C552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1366DD73-FB41-A1FF-8630-2335DF747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167005</xdr:colOff>
      <xdr:row>12</xdr:row>
      <xdr:rowOff>33655</xdr:rowOff>
    </xdr:from>
    <xdr:to>
      <xdr:col>50</xdr:col>
      <xdr:colOff>201930</xdr:colOff>
      <xdr:row>31</xdr:row>
      <xdr:rowOff>130175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D2B90ABA-B493-CC9E-3691-4BAECB00D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BE9068E-04FA-E4C0-6F7F-4D7F600A0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2CCB895-4079-92FB-1983-554BEF89A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6" name="graficoVDomesticaDiligenciasInv">
          <a:extLst>
            <a:ext uri="{FF2B5EF4-FFF2-40B4-BE49-F238E27FC236}">
              <a16:creationId xmlns:a16="http://schemas.microsoft.com/office/drawing/2014/main" id="{0BF2A55D-FAE0-9767-7446-030D4CCB7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342900</xdr:colOff>
      <xdr:row>2</xdr:row>
      <xdr:rowOff>76200</xdr:rowOff>
    </xdr:from>
    <xdr:to>
      <xdr:col>27</xdr:col>
      <xdr:colOff>2270760</xdr:colOff>
      <xdr:row>17</xdr:row>
      <xdr:rowOff>9525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6B2EF8D-0BEE-420C-B3A6-E295BBC38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53340</xdr:colOff>
      <xdr:row>16</xdr:row>
      <xdr:rowOff>131445</xdr:rowOff>
    </xdr:from>
    <xdr:to>
      <xdr:col>27</xdr:col>
      <xdr:colOff>3118485</xdr:colOff>
      <xdr:row>31</xdr:row>
      <xdr:rowOff>17145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E316820-5880-4382-BB42-C7D588C3D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1555143-9646-9909-F880-EA666BC47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369F49D-174A-EAA3-BF34-09A30A322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3162935</xdr:colOff>
      <xdr:row>3</xdr:row>
      <xdr:rowOff>80010</xdr:rowOff>
    </xdr:from>
    <xdr:to>
      <xdr:col>35</xdr:col>
      <xdr:colOff>70485</xdr:colOff>
      <xdr:row>23</xdr:row>
      <xdr:rowOff>10795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6A83DCD-DE90-ACEF-CD8F-56D0D983B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5A60B45-0936-4A58-B351-E1254BD6B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159917A-EE22-47CA-9C12-72419E19E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4685BD5-1043-5EF2-0474-DDB393084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6068CB6-D2F9-5B48-F2F0-677628FD8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C2A1E4E2-186A-48CD-E8A8-3C3CE6550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6BC4B4F-D89D-F57B-8761-29E65BFE9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6F5DDE9-2D37-6C23-E9A5-6230CC2BB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2781CBB-5058-4EB7-2E67-CB105A8F1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B85A3D2-D0F9-C5E4-CF5E-BAA3D59AC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B761C54-7420-4379-6D70-3094FAE06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9856200-DDA2-91A2-C70B-15EA73EA0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29A0A29-A4A2-B439-BA77-A7448D5AF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091550F-E8B3-4BF6-AD78-B285B749E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72EB081-C2A2-22B8-9D5D-D945B11FC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8AB52E8-15FC-D147-C445-62D5F175E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01F54EA-57C0-E512-C070-0451612C1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0" t="s">
        <v>1</v>
      </c>
      <c r="B3" s="170"/>
      <c r="C3" s="170"/>
      <c r="D3" s="170"/>
      <c r="E3" s="170"/>
      <c r="F3" s="170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gBCPf6Ewklgi2rdw70G7YNiYoZdMk/1iy0YEiAL3WSVglRsP5o269nSNj07/tS42sDm+3IibmvQN4Ea8MDrtTw==" saltValue="vlzVTKn4o3CDYyL1kw0Q6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9</v>
      </c>
      <c r="D5" s="14">
        <v>3</v>
      </c>
      <c r="E5" s="22">
        <v>5</v>
      </c>
    </row>
    <row r="6" spans="1:5" x14ac:dyDescent="0.25">
      <c r="A6" s="21" t="s">
        <v>1185</v>
      </c>
      <c r="B6" s="16"/>
      <c r="C6" s="14">
        <v>1</v>
      </c>
      <c r="D6" s="14">
        <v>0</v>
      </c>
      <c r="E6" s="22">
        <v>1</v>
      </c>
    </row>
    <row r="7" spans="1:5" x14ac:dyDescent="0.25">
      <c r="A7" s="21" t="s">
        <v>1186</v>
      </c>
      <c r="B7" s="16"/>
      <c r="C7" s="14">
        <v>2</v>
      </c>
      <c r="D7" s="14">
        <v>1</v>
      </c>
      <c r="E7" s="22">
        <v>1</v>
      </c>
    </row>
    <row r="8" spans="1:5" x14ac:dyDescent="0.25">
      <c r="A8" s="21" t="s">
        <v>1187</v>
      </c>
      <c r="B8" s="16"/>
      <c r="C8" s="14">
        <v>2</v>
      </c>
      <c r="D8" s="14">
        <v>1</v>
      </c>
      <c r="E8" s="22">
        <v>1</v>
      </c>
    </row>
    <row r="9" spans="1:5" x14ac:dyDescent="0.25">
      <c r="A9" s="21" t="s">
        <v>615</v>
      </c>
      <c r="B9" s="16"/>
      <c r="C9" s="14">
        <v>2</v>
      </c>
      <c r="D9" s="14">
        <v>0</v>
      </c>
      <c r="E9" s="22">
        <v>1</v>
      </c>
    </row>
    <row r="10" spans="1:5" x14ac:dyDescent="0.25">
      <c r="A10" s="21" t="s">
        <v>1188</v>
      </c>
      <c r="B10" s="16"/>
      <c r="C10" s="14">
        <v>5</v>
      </c>
      <c r="D10" s="14">
        <v>1</v>
      </c>
      <c r="E10" s="22">
        <v>5</v>
      </c>
    </row>
    <row r="11" spans="1:5" x14ac:dyDescent="0.25">
      <c r="A11" s="194" t="s">
        <v>956</v>
      </c>
      <c r="B11" s="195"/>
      <c r="C11" s="29">
        <v>21</v>
      </c>
      <c r="D11" s="29">
        <v>6</v>
      </c>
      <c r="E11" s="29">
        <v>14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2">
        <v>1</v>
      </c>
    </row>
    <row r="15" spans="1:5" x14ac:dyDescent="0.25">
      <c r="A15" s="21" t="s">
        <v>1191</v>
      </c>
      <c r="B15" s="16"/>
      <c r="C15" s="22">
        <v>0</v>
      </c>
    </row>
    <row r="16" spans="1:5" x14ac:dyDescent="0.25">
      <c r="A16" s="21" t="s">
        <v>1192</v>
      </c>
      <c r="B16" s="16"/>
      <c r="C16" s="22">
        <v>0</v>
      </c>
    </row>
    <row r="17" spans="1:3" x14ac:dyDescent="0.25">
      <c r="A17" s="194" t="s">
        <v>956</v>
      </c>
      <c r="B17" s="195"/>
      <c r="C17" s="29">
        <v>1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2">
        <v>4</v>
      </c>
    </row>
    <row r="22" spans="1:3" x14ac:dyDescent="0.25">
      <c r="A22" s="21" t="s">
        <v>1185</v>
      </c>
      <c r="B22" s="16"/>
      <c r="C22" s="22">
        <v>4</v>
      </c>
    </row>
    <row r="23" spans="1:3" x14ac:dyDescent="0.25">
      <c r="A23" s="21" t="s">
        <v>1186</v>
      </c>
      <c r="B23" s="16"/>
      <c r="C23" s="22">
        <v>3</v>
      </c>
    </row>
    <row r="24" spans="1:3" x14ac:dyDescent="0.25">
      <c r="A24" s="21" t="s">
        <v>1187</v>
      </c>
      <c r="B24" s="16"/>
      <c r="C24" s="22">
        <v>6</v>
      </c>
    </row>
    <row r="25" spans="1:3" x14ac:dyDescent="0.25">
      <c r="A25" s="21" t="s">
        <v>615</v>
      </c>
      <c r="B25" s="16"/>
      <c r="C25" s="22">
        <v>1</v>
      </c>
    </row>
    <row r="26" spans="1:3" x14ac:dyDescent="0.25">
      <c r="A26" s="21" t="s">
        <v>1188</v>
      </c>
      <c r="B26" s="16"/>
      <c r="C26" s="22">
        <v>63</v>
      </c>
    </row>
    <row r="27" spans="1:3" x14ac:dyDescent="0.25">
      <c r="A27" s="194" t="s">
        <v>956</v>
      </c>
      <c r="B27" s="195"/>
      <c r="C27" s="29">
        <v>81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2">
        <v>3</v>
      </c>
    </row>
    <row r="32" spans="1:3" x14ac:dyDescent="0.25">
      <c r="A32" s="21" t="s">
        <v>1029</v>
      </c>
      <c r="B32" s="16"/>
      <c r="C32" s="22">
        <v>0</v>
      </c>
    </row>
    <row r="33" spans="1:3" x14ac:dyDescent="0.25">
      <c r="A33" s="21" t="s">
        <v>1194</v>
      </c>
      <c r="B33" s="16"/>
      <c r="C33" s="22">
        <v>80</v>
      </c>
    </row>
    <row r="34" spans="1:3" x14ac:dyDescent="0.25">
      <c r="A34" s="21" t="s">
        <v>1127</v>
      </c>
      <c r="B34" s="16"/>
      <c r="C34" s="22">
        <v>9</v>
      </c>
    </row>
    <row r="35" spans="1:3" x14ac:dyDescent="0.25">
      <c r="A35" s="21" t="s">
        <v>1195</v>
      </c>
      <c r="B35" s="16"/>
      <c r="C35" s="22">
        <v>6</v>
      </c>
    </row>
    <row r="36" spans="1:3" x14ac:dyDescent="0.25">
      <c r="A36" s="21" t="s">
        <v>1031</v>
      </c>
      <c r="B36" s="16"/>
      <c r="C36" s="22">
        <v>0</v>
      </c>
    </row>
    <row r="37" spans="1:3" x14ac:dyDescent="0.25">
      <c r="A37" s="21" t="s">
        <v>1032</v>
      </c>
      <c r="B37" s="16"/>
      <c r="C37" s="22">
        <v>0</v>
      </c>
    </row>
    <row r="38" spans="1:3" x14ac:dyDescent="0.25">
      <c r="A38" s="21" t="s">
        <v>1090</v>
      </c>
      <c r="B38" s="16"/>
      <c r="C38" s="22">
        <v>0</v>
      </c>
    </row>
    <row r="39" spans="1:3" x14ac:dyDescent="0.25">
      <c r="A39" s="21" t="s">
        <v>1091</v>
      </c>
      <c r="B39" s="16"/>
      <c r="C39" s="22">
        <v>0</v>
      </c>
    </row>
    <row r="40" spans="1:3" x14ac:dyDescent="0.25">
      <c r="A40" s="194" t="s">
        <v>956</v>
      </c>
      <c r="B40" s="195"/>
      <c r="C40" s="29">
        <v>98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2">
        <v>1</v>
      </c>
    </row>
    <row r="45" spans="1:3" x14ac:dyDescent="0.25">
      <c r="A45" s="21" t="s">
        <v>1185</v>
      </c>
      <c r="B45" s="16"/>
      <c r="C45" s="22">
        <v>0</v>
      </c>
    </row>
    <row r="46" spans="1:3" x14ac:dyDescent="0.25">
      <c r="A46" s="21" t="s">
        <v>1186</v>
      </c>
      <c r="B46" s="16"/>
      <c r="C46" s="22">
        <v>0</v>
      </c>
    </row>
    <row r="47" spans="1:3" x14ac:dyDescent="0.25">
      <c r="A47" s="21" t="s">
        <v>1187</v>
      </c>
      <c r="B47" s="16"/>
      <c r="C47" s="22">
        <v>2</v>
      </c>
    </row>
    <row r="48" spans="1:3" x14ac:dyDescent="0.25">
      <c r="A48" s="21" t="s">
        <v>615</v>
      </c>
      <c r="B48" s="16"/>
      <c r="C48" s="22">
        <v>0</v>
      </c>
    </row>
    <row r="49" spans="1:3" x14ac:dyDescent="0.25">
      <c r="A49" s="21" t="s">
        <v>1188</v>
      </c>
      <c r="B49" s="16"/>
      <c r="C49" s="22">
        <v>7</v>
      </c>
    </row>
    <row r="50" spans="1:3" x14ac:dyDescent="0.25">
      <c r="A50" s="194" t="s">
        <v>956</v>
      </c>
      <c r="B50" s="195"/>
      <c r="C50" s="29">
        <v>10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1" t="s">
        <v>1184</v>
      </c>
      <c r="B53" s="13" t="s">
        <v>81</v>
      </c>
      <c r="C53" s="22">
        <v>2</v>
      </c>
    </row>
    <row r="54" spans="1:3" x14ac:dyDescent="0.25">
      <c r="A54" s="173"/>
      <c r="B54" s="13" t="s">
        <v>82</v>
      </c>
      <c r="C54" s="22">
        <v>1</v>
      </c>
    </row>
    <row r="55" spans="1:3" x14ac:dyDescent="0.25">
      <c r="A55" s="171" t="s">
        <v>1185</v>
      </c>
      <c r="B55" s="13" t="s">
        <v>81</v>
      </c>
      <c r="C55" s="22">
        <v>0</v>
      </c>
    </row>
    <row r="56" spans="1:3" x14ac:dyDescent="0.25">
      <c r="A56" s="173"/>
      <c r="B56" s="13" t="s">
        <v>82</v>
      </c>
      <c r="C56" s="22">
        <v>0</v>
      </c>
    </row>
    <row r="57" spans="1:3" x14ac:dyDescent="0.25">
      <c r="A57" s="171" t="s">
        <v>1186</v>
      </c>
      <c r="B57" s="13" t="s">
        <v>81</v>
      </c>
      <c r="C57" s="22">
        <v>0</v>
      </c>
    </row>
    <row r="58" spans="1:3" x14ac:dyDescent="0.25">
      <c r="A58" s="173"/>
      <c r="B58" s="13" t="s">
        <v>82</v>
      </c>
      <c r="C58" s="22">
        <v>0</v>
      </c>
    </row>
    <row r="59" spans="1:3" x14ac:dyDescent="0.25">
      <c r="A59" s="171" t="s">
        <v>1187</v>
      </c>
      <c r="B59" s="13" t="s">
        <v>81</v>
      </c>
      <c r="C59" s="22">
        <v>2</v>
      </c>
    </row>
    <row r="60" spans="1:3" x14ac:dyDescent="0.25">
      <c r="A60" s="173"/>
      <c r="B60" s="13" t="s">
        <v>82</v>
      </c>
      <c r="C60" s="22">
        <v>1</v>
      </c>
    </row>
    <row r="61" spans="1:3" x14ac:dyDescent="0.25">
      <c r="A61" s="171" t="s">
        <v>615</v>
      </c>
      <c r="B61" s="13" t="s">
        <v>81</v>
      </c>
      <c r="C61" s="22">
        <v>0</v>
      </c>
    </row>
    <row r="62" spans="1:3" x14ac:dyDescent="0.25">
      <c r="A62" s="173"/>
      <c r="B62" s="13" t="s">
        <v>82</v>
      </c>
      <c r="C62" s="22">
        <v>0</v>
      </c>
    </row>
    <row r="63" spans="1:3" x14ac:dyDescent="0.25">
      <c r="A63" s="171" t="s">
        <v>1188</v>
      </c>
      <c r="B63" s="13" t="s">
        <v>81</v>
      </c>
      <c r="C63" s="22">
        <v>9</v>
      </c>
    </row>
    <row r="64" spans="1:3" x14ac:dyDescent="0.25">
      <c r="A64" s="173"/>
      <c r="B64" s="13" t="s">
        <v>82</v>
      </c>
      <c r="C64" s="22">
        <v>2</v>
      </c>
    </row>
    <row r="65" spans="1:3" x14ac:dyDescent="0.25">
      <c r="A65" s="194" t="s">
        <v>956</v>
      </c>
      <c r="B65" s="195"/>
      <c r="C65" s="29">
        <v>17</v>
      </c>
    </row>
    <row r="66" spans="1:3" x14ac:dyDescent="0.25">
      <c r="A66" s="6"/>
    </row>
  </sheetData>
  <sheetProtection algorithmName="SHA-512" hashValue="OU9i1bIXEmmvYmGxURgwXmCv//Wll4RN4kOoeZe2Q5CQ26Ti8Lsh7kl4g+sWETxa1oBZh7HtaPN3c0E82diWaw==" saltValue="gFssoXvxSybhahP31H5VY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6" t="s">
        <v>1202</v>
      </c>
      <c r="B5" s="36" t="s">
        <v>1203</v>
      </c>
      <c r="C5" s="42">
        <v>24</v>
      </c>
      <c r="D5" s="42">
        <v>3</v>
      </c>
      <c r="E5" s="42">
        <v>0</v>
      </c>
      <c r="F5" s="37">
        <v>0</v>
      </c>
    </row>
    <row r="6" spans="1:6" x14ac:dyDescent="0.25">
      <c r="A6" s="188"/>
      <c r="B6" s="36" t="s">
        <v>1204</v>
      </c>
      <c r="C6" s="42">
        <v>10</v>
      </c>
      <c r="D6" s="42">
        <v>0</v>
      </c>
      <c r="E6" s="42">
        <v>1</v>
      </c>
      <c r="F6" s="37">
        <v>0</v>
      </c>
    </row>
    <row r="7" spans="1:6" x14ac:dyDescent="0.25">
      <c r="A7" s="35" t="s">
        <v>1205</v>
      </c>
      <c r="B7" s="36" t="s">
        <v>1206</v>
      </c>
      <c r="C7" s="42">
        <v>6</v>
      </c>
      <c r="D7" s="42">
        <v>3</v>
      </c>
      <c r="E7" s="42">
        <v>2</v>
      </c>
      <c r="F7" s="37">
        <v>0</v>
      </c>
    </row>
    <row r="8" spans="1:6" ht="22.5" x14ac:dyDescent="0.25">
      <c r="A8" s="186" t="s">
        <v>1207</v>
      </c>
      <c r="B8" s="36" t="s">
        <v>1208</v>
      </c>
      <c r="C8" s="42">
        <v>5</v>
      </c>
      <c r="D8" s="42">
        <v>4</v>
      </c>
      <c r="E8" s="42">
        <v>2</v>
      </c>
      <c r="F8" s="37">
        <v>0</v>
      </c>
    </row>
    <row r="9" spans="1:6" x14ac:dyDescent="0.25">
      <c r="A9" s="187"/>
      <c r="B9" s="36" t="s">
        <v>1209</v>
      </c>
      <c r="C9" s="42">
        <v>4</v>
      </c>
      <c r="D9" s="42">
        <v>2</v>
      </c>
      <c r="E9" s="42">
        <v>0</v>
      </c>
      <c r="F9" s="37">
        <v>0</v>
      </c>
    </row>
    <row r="10" spans="1:6" ht="22.5" x14ac:dyDescent="0.25">
      <c r="A10" s="188"/>
      <c r="B10" s="36" t="s">
        <v>1210</v>
      </c>
      <c r="C10" s="42">
        <v>0</v>
      </c>
      <c r="D10" s="42">
        <v>1</v>
      </c>
      <c r="E10" s="42">
        <v>0</v>
      </c>
      <c r="F10" s="37">
        <v>0</v>
      </c>
    </row>
    <row r="11" spans="1:6" ht="22.5" x14ac:dyDescent="0.25">
      <c r="A11" s="186" t="s">
        <v>1211</v>
      </c>
      <c r="B11" s="36" t="s">
        <v>1212</v>
      </c>
      <c r="C11" s="42">
        <v>4</v>
      </c>
      <c r="D11" s="42">
        <v>0</v>
      </c>
      <c r="E11" s="42">
        <v>1</v>
      </c>
      <c r="F11" s="37">
        <v>0</v>
      </c>
    </row>
    <row r="12" spans="1:6" x14ac:dyDescent="0.25">
      <c r="A12" s="187"/>
      <c r="B12" s="36" t="s">
        <v>1213</v>
      </c>
      <c r="C12" s="42">
        <v>2</v>
      </c>
      <c r="D12" s="42">
        <v>0</v>
      </c>
      <c r="E12" s="42">
        <v>0</v>
      </c>
      <c r="F12" s="37">
        <v>0</v>
      </c>
    </row>
    <row r="13" spans="1:6" ht="22.5" x14ac:dyDescent="0.25">
      <c r="A13" s="188"/>
      <c r="B13" s="36" t="s">
        <v>1214</v>
      </c>
      <c r="C13" s="42">
        <v>2</v>
      </c>
      <c r="D13" s="42">
        <v>4</v>
      </c>
      <c r="E13" s="42">
        <v>0</v>
      </c>
      <c r="F13" s="37">
        <v>1</v>
      </c>
    </row>
    <row r="14" spans="1:6" ht="22.5" x14ac:dyDescent="0.25">
      <c r="A14" s="35" t="s">
        <v>1215</v>
      </c>
      <c r="B14" s="36" t="s">
        <v>1216</v>
      </c>
      <c r="C14" s="42">
        <v>0</v>
      </c>
      <c r="D14" s="42">
        <v>1</v>
      </c>
      <c r="E14" s="42">
        <v>0</v>
      </c>
      <c r="F14" s="37">
        <v>0</v>
      </c>
    </row>
    <row r="15" spans="1:6" x14ac:dyDescent="0.25">
      <c r="A15" s="186" t="s">
        <v>1217</v>
      </c>
      <c r="B15" s="36" t="s">
        <v>1218</v>
      </c>
      <c r="C15" s="42">
        <v>1039</v>
      </c>
      <c r="D15" s="42">
        <v>82</v>
      </c>
      <c r="E15" s="42">
        <v>3</v>
      </c>
      <c r="F15" s="37">
        <v>0</v>
      </c>
    </row>
    <row r="16" spans="1:6" x14ac:dyDescent="0.25">
      <c r="A16" s="187"/>
      <c r="B16" s="36" t="s">
        <v>1219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25">
      <c r="A17" s="187"/>
      <c r="B17" s="36" t="s">
        <v>1220</v>
      </c>
      <c r="C17" s="42">
        <v>4</v>
      </c>
      <c r="D17" s="42">
        <v>1</v>
      </c>
      <c r="E17" s="42">
        <v>0</v>
      </c>
      <c r="F17" s="37">
        <v>0</v>
      </c>
    </row>
    <row r="18" spans="1:6" x14ac:dyDescent="0.25">
      <c r="A18" s="187"/>
      <c r="B18" s="36" t="s">
        <v>1221</v>
      </c>
      <c r="C18" s="42">
        <v>1</v>
      </c>
      <c r="D18" s="42">
        <v>0</v>
      </c>
      <c r="E18" s="42">
        <v>0</v>
      </c>
      <c r="F18" s="37">
        <v>0</v>
      </c>
    </row>
    <row r="19" spans="1:6" ht="22.5" x14ac:dyDescent="0.25">
      <c r="A19" s="188"/>
      <c r="B19" s="36" t="s">
        <v>1222</v>
      </c>
      <c r="C19" s="42">
        <v>1</v>
      </c>
      <c r="D19" s="42">
        <v>0</v>
      </c>
      <c r="E19" s="42">
        <v>0</v>
      </c>
      <c r="F19" s="37">
        <v>0</v>
      </c>
    </row>
    <row r="20" spans="1:6" x14ac:dyDescent="0.25">
      <c r="A20" s="35" t="s">
        <v>1223</v>
      </c>
      <c r="B20" s="36" t="s">
        <v>1224</v>
      </c>
      <c r="C20" s="42">
        <v>1</v>
      </c>
      <c r="D20" s="42">
        <v>0</v>
      </c>
      <c r="E20" s="42">
        <v>0</v>
      </c>
      <c r="F20" s="37">
        <v>0</v>
      </c>
    </row>
    <row r="21" spans="1:6" x14ac:dyDescent="0.25">
      <c r="A21" s="35" t="s">
        <v>1225</v>
      </c>
      <c r="B21" s="36" t="s">
        <v>1226</v>
      </c>
      <c r="C21" s="42">
        <v>0</v>
      </c>
      <c r="D21" s="42">
        <v>0</v>
      </c>
      <c r="E21" s="42">
        <v>0</v>
      </c>
      <c r="F21" s="37">
        <v>0</v>
      </c>
    </row>
    <row r="22" spans="1:6" x14ac:dyDescent="0.25">
      <c r="A22" s="184" t="s">
        <v>956</v>
      </c>
      <c r="B22" s="185"/>
      <c r="C22" s="43">
        <v>1103</v>
      </c>
      <c r="D22" s="43">
        <v>101</v>
      </c>
      <c r="E22" s="43">
        <v>9</v>
      </c>
      <c r="F22" s="43">
        <v>1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1</v>
      </c>
    </row>
    <row r="26" spans="1:6" x14ac:dyDescent="0.25">
      <c r="A26" s="40" t="s">
        <v>114</v>
      </c>
      <c r="B26" s="16"/>
      <c r="C26" s="37">
        <v>1</v>
      </c>
    </row>
    <row r="27" spans="1:6" x14ac:dyDescent="0.25">
      <c r="A27" s="40" t="s">
        <v>1060</v>
      </c>
      <c r="B27" s="16"/>
      <c r="C27" s="37">
        <v>0</v>
      </c>
    </row>
    <row r="28" spans="1:6" x14ac:dyDescent="0.25">
      <c r="A28" s="184" t="s">
        <v>956</v>
      </c>
      <c r="B28" s="185"/>
      <c r="C28" s="43">
        <v>2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5</v>
      </c>
    </row>
    <row r="33" spans="1:3" x14ac:dyDescent="0.25">
      <c r="A33" s="40" t="s">
        <v>1229</v>
      </c>
      <c r="B33" s="16"/>
      <c r="C33" s="37">
        <v>3</v>
      </c>
    </row>
    <row r="34" spans="1:3" x14ac:dyDescent="0.25">
      <c r="A34" s="40" t="s">
        <v>82</v>
      </c>
      <c r="B34" s="16"/>
      <c r="C34" s="37">
        <v>1</v>
      </c>
    </row>
    <row r="35" spans="1:3" x14ac:dyDescent="0.25">
      <c r="A35" s="184" t="s">
        <v>956</v>
      </c>
      <c r="B35" s="185"/>
      <c r="C35" s="43">
        <v>9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11</v>
      </c>
    </row>
    <row r="40" spans="1:3" x14ac:dyDescent="0.25">
      <c r="A40" s="40" t="s">
        <v>1232</v>
      </c>
      <c r="B40" s="16"/>
      <c r="C40" s="37">
        <v>10</v>
      </c>
    </row>
    <row r="41" spans="1:3" x14ac:dyDescent="0.25">
      <c r="A41" s="184" t="s">
        <v>956</v>
      </c>
      <c r="B41" s="185"/>
      <c r="C41" s="43">
        <v>21</v>
      </c>
    </row>
    <row r="42" spans="1:3" x14ac:dyDescent="0.25">
      <c r="A42" s="6"/>
    </row>
  </sheetData>
  <sheetProtection algorithmName="SHA-512" hashValue="HVdP1vCo7yj17ACj/vtHyQNqK+6dLF9nNlnyUYL+3lMLIdMydsBuufcnNws5wIvNqBlkjbtPjyd99/Di46cZNQ==" saltValue="92OQnh+Shqn1QWdfgsmh/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4" t="s">
        <v>1235</v>
      </c>
      <c r="B5" s="13" t="s">
        <v>1236</v>
      </c>
      <c r="C5" s="14">
        <v>2742</v>
      </c>
      <c r="D5" s="14">
        <v>2794</v>
      </c>
      <c r="E5" s="15">
        <v>-1.8611309949892602E-2</v>
      </c>
    </row>
    <row r="6" spans="1:5" x14ac:dyDescent="0.25">
      <c r="A6" s="176"/>
      <c r="B6" s="13" t="s">
        <v>1237</v>
      </c>
      <c r="C6" s="14">
        <v>186</v>
      </c>
      <c r="D6" s="14">
        <v>207</v>
      </c>
      <c r="E6" s="15">
        <v>-0.101449275362319</v>
      </c>
    </row>
    <row r="7" spans="1:5" x14ac:dyDescent="0.25">
      <c r="A7" s="175"/>
      <c r="B7" s="13" t="s">
        <v>1238</v>
      </c>
      <c r="C7" s="14">
        <v>673</v>
      </c>
      <c r="D7" s="14">
        <v>829</v>
      </c>
      <c r="E7" s="15">
        <v>-0.188178528347406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4" t="s">
        <v>1240</v>
      </c>
      <c r="B11" s="13" t="s">
        <v>1241</v>
      </c>
      <c r="C11" s="14">
        <v>0</v>
      </c>
      <c r="D11" s="14">
        <v>4</v>
      </c>
      <c r="E11" s="15">
        <v>-1</v>
      </c>
    </row>
    <row r="12" spans="1:5" x14ac:dyDescent="0.25">
      <c r="A12" s="176"/>
      <c r="B12" s="13" t="s">
        <v>1242</v>
      </c>
      <c r="C12" s="14">
        <v>432</v>
      </c>
      <c r="D12" s="14">
        <v>405</v>
      </c>
      <c r="E12" s="15">
        <v>6.6666666666666693E-2</v>
      </c>
    </row>
    <row r="13" spans="1:5" x14ac:dyDescent="0.25">
      <c r="A13" s="176"/>
      <c r="B13" s="13" t="s">
        <v>1243</v>
      </c>
      <c r="C13" s="14">
        <v>360</v>
      </c>
      <c r="D13" s="14">
        <v>412</v>
      </c>
      <c r="E13" s="15">
        <v>-0.12621359223301001</v>
      </c>
    </row>
    <row r="14" spans="1:5" x14ac:dyDescent="0.25">
      <c r="A14" s="176"/>
      <c r="B14" s="13" t="s">
        <v>1244</v>
      </c>
      <c r="C14" s="14">
        <v>393</v>
      </c>
      <c r="D14" s="14">
        <v>517</v>
      </c>
      <c r="E14" s="15">
        <v>-0.239845261121857</v>
      </c>
    </row>
    <row r="15" spans="1:5" x14ac:dyDescent="0.25">
      <c r="A15" s="176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6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25">
      <c r="A17" s="176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6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5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4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6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6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5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4" t="s">
        <v>1256</v>
      </c>
      <c r="B30" s="13" t="s">
        <v>1257</v>
      </c>
      <c r="C30" s="14">
        <v>2</v>
      </c>
      <c r="D30" s="14">
        <v>3</v>
      </c>
      <c r="E30" s="15">
        <v>-0.33333333333333298</v>
      </c>
    </row>
    <row r="31" spans="1:5" x14ac:dyDescent="0.25">
      <c r="A31" s="176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5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ywVLjt4QxZYv7O1/8FOY8ntvyVajUk2ZTAtdYjJeQBr6mNxxPAfcoogMZE22wl9VOeUgWaUEqxCdUfodkJNA7A==" saltValue="TeWrJZQFdIf7KikzHES64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1261</v>
      </c>
    </row>
    <row r="3" spans="1:5" x14ac:dyDescent="0.25">
      <c r="A3" s="46" t="s">
        <v>1262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4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25">
      <c r="A6" s="176"/>
      <c r="B6" s="13" t="s">
        <v>1265</v>
      </c>
      <c r="C6" s="14">
        <v>0</v>
      </c>
      <c r="D6" s="14">
        <v>0</v>
      </c>
      <c r="E6" s="15">
        <v>0</v>
      </c>
    </row>
    <row r="7" spans="1:5" x14ac:dyDescent="0.25">
      <c r="A7" s="176"/>
      <c r="B7" s="13" t="s">
        <v>1266</v>
      </c>
      <c r="C7" s="14">
        <v>1</v>
      </c>
      <c r="D7" s="14">
        <v>0</v>
      </c>
      <c r="E7" s="15">
        <v>1</v>
      </c>
    </row>
    <row r="8" spans="1:5" x14ac:dyDescent="0.25">
      <c r="A8" s="176"/>
      <c r="B8" s="13" t="s">
        <v>1267</v>
      </c>
      <c r="C8" s="14">
        <v>6</v>
      </c>
      <c r="D8" s="14">
        <v>0</v>
      </c>
      <c r="E8" s="15">
        <v>6</v>
      </c>
    </row>
    <row r="9" spans="1:5" x14ac:dyDescent="0.25">
      <c r="A9" s="176"/>
      <c r="B9" s="13" t="s">
        <v>1268</v>
      </c>
      <c r="C9" s="14">
        <v>4</v>
      </c>
      <c r="D9" s="14">
        <v>0</v>
      </c>
      <c r="E9" s="15">
        <v>4</v>
      </c>
    </row>
    <row r="10" spans="1:5" x14ac:dyDescent="0.25">
      <c r="A10" s="176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25">
      <c r="A11" s="176"/>
      <c r="B11" s="13" t="s">
        <v>1270</v>
      </c>
      <c r="C11" s="14">
        <v>12</v>
      </c>
      <c r="D11" s="14">
        <v>0</v>
      </c>
      <c r="E11" s="15">
        <v>12</v>
      </c>
    </row>
    <row r="12" spans="1:5" x14ac:dyDescent="0.25">
      <c r="A12" s="176"/>
      <c r="B12" s="13" t="s">
        <v>1271</v>
      </c>
      <c r="C12" s="14">
        <v>56</v>
      </c>
      <c r="D12" s="14">
        <v>0</v>
      </c>
      <c r="E12" s="15">
        <v>56</v>
      </c>
    </row>
    <row r="13" spans="1:5" x14ac:dyDescent="0.25">
      <c r="A13" s="176"/>
      <c r="B13" s="13" t="s">
        <v>1272</v>
      </c>
      <c r="C13" s="14">
        <v>0</v>
      </c>
      <c r="D13" s="14">
        <v>0</v>
      </c>
      <c r="E13" s="15">
        <v>0</v>
      </c>
    </row>
    <row r="14" spans="1:5" x14ac:dyDescent="0.25">
      <c r="A14" s="176"/>
      <c r="B14" s="13" t="s">
        <v>1273</v>
      </c>
      <c r="C14" s="14">
        <v>19</v>
      </c>
      <c r="D14" s="14">
        <v>0</v>
      </c>
      <c r="E14" s="15">
        <v>19</v>
      </c>
    </row>
    <row r="15" spans="1:5" x14ac:dyDescent="0.25">
      <c r="A15" s="176"/>
      <c r="B15" s="13" t="s">
        <v>1274</v>
      </c>
      <c r="C15" s="14">
        <v>2</v>
      </c>
      <c r="D15" s="14">
        <v>0</v>
      </c>
      <c r="E15" s="15">
        <v>2</v>
      </c>
    </row>
    <row r="16" spans="1:5" x14ac:dyDescent="0.25">
      <c r="A16" s="175"/>
      <c r="B16" s="13" t="s">
        <v>111</v>
      </c>
      <c r="C16" s="14">
        <v>101</v>
      </c>
      <c r="D16" s="14">
        <v>0</v>
      </c>
      <c r="E16" s="15">
        <v>101</v>
      </c>
    </row>
    <row r="17" spans="1:1" x14ac:dyDescent="0.25">
      <c r="A17" s="6"/>
    </row>
  </sheetData>
  <sheetProtection algorithmName="SHA-512" hashValue="1nO34gHUDmOKTgR28TpTj/EWVmnvFcw+AuQXMCza3nvYkcgB04943DMbgiGDcLKq1yeK/J1uxzc2PtUT+OxGVg==" saltValue="KzlGvMcI4KE51F5km7ZqP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1275</v>
      </c>
    </row>
    <row r="3" spans="1:5" x14ac:dyDescent="0.25">
      <c r="A3" s="32" t="s">
        <v>1276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1277</v>
      </c>
      <c r="B5" s="41" t="s">
        <v>1278</v>
      </c>
      <c r="C5" s="42">
        <v>13</v>
      </c>
      <c r="D5" s="42">
        <v>2</v>
      </c>
      <c r="E5" s="48">
        <v>5.5</v>
      </c>
    </row>
    <row r="6" spans="1:5" x14ac:dyDescent="0.25">
      <c r="A6" s="35" t="s">
        <v>1279</v>
      </c>
      <c r="B6" s="41" t="s">
        <v>1280</v>
      </c>
      <c r="C6" s="42">
        <v>331</v>
      </c>
      <c r="D6" s="42">
        <v>302</v>
      </c>
      <c r="E6" s="48">
        <v>9.6026490066225198E-2</v>
      </c>
    </row>
    <row r="7" spans="1:5" ht="22.5" x14ac:dyDescent="0.25">
      <c r="A7" s="35" t="s">
        <v>1281</v>
      </c>
      <c r="B7" s="41" t="s">
        <v>1282</v>
      </c>
      <c r="C7" s="42">
        <v>228</v>
      </c>
      <c r="D7" s="42">
        <v>250</v>
      </c>
      <c r="E7" s="48">
        <v>-8.7999999999999995E-2</v>
      </c>
    </row>
    <row r="8" spans="1:5" ht="22.5" x14ac:dyDescent="0.25">
      <c r="A8" s="35" t="s">
        <v>1283</v>
      </c>
      <c r="B8" s="41" t="s">
        <v>1284</v>
      </c>
      <c r="C8" s="42">
        <v>4</v>
      </c>
      <c r="D8" s="42">
        <v>0</v>
      </c>
      <c r="E8" s="48">
        <v>0</v>
      </c>
    </row>
    <row r="9" spans="1:5" ht="22.5" x14ac:dyDescent="0.25">
      <c r="A9" s="35" t="s">
        <v>1285</v>
      </c>
      <c r="B9" s="41" t="s">
        <v>1286</v>
      </c>
      <c r="C9" s="42">
        <v>13</v>
      </c>
      <c r="D9" s="42">
        <v>2</v>
      </c>
      <c r="E9" s="48">
        <v>5.5</v>
      </c>
    </row>
    <row r="10" spans="1:5" ht="22.5" x14ac:dyDescent="0.25">
      <c r="A10" s="35" t="s">
        <v>1287</v>
      </c>
      <c r="B10" s="41" t="s">
        <v>1288</v>
      </c>
      <c r="C10" s="42">
        <v>0</v>
      </c>
      <c r="D10" s="42">
        <v>0</v>
      </c>
      <c r="E10" s="48">
        <v>0</v>
      </c>
    </row>
    <row r="11" spans="1:5" ht="22.5" x14ac:dyDescent="0.25">
      <c r="A11" s="35" t="s">
        <v>1289</v>
      </c>
      <c r="B11" s="16"/>
      <c r="C11" s="42">
        <v>104</v>
      </c>
      <c r="D11" s="42">
        <v>13</v>
      </c>
      <c r="E11" s="48">
        <v>7</v>
      </c>
    </row>
    <row r="12" spans="1:5" x14ac:dyDescent="0.25">
      <c r="A12" s="35" t="s">
        <v>1290</v>
      </c>
      <c r="B12" s="16"/>
      <c r="C12" s="42">
        <v>394</v>
      </c>
      <c r="D12" s="42">
        <v>525</v>
      </c>
      <c r="E12" s="48">
        <v>-0.24952380952381001</v>
      </c>
    </row>
    <row r="13" spans="1:5" x14ac:dyDescent="0.25">
      <c r="A13" s="186" t="s">
        <v>1291</v>
      </c>
      <c r="B13" s="41" t="s">
        <v>1292</v>
      </c>
      <c r="C13" s="42">
        <v>14</v>
      </c>
      <c r="D13" s="42">
        <v>11</v>
      </c>
      <c r="E13" s="48">
        <v>0.27272727272727298</v>
      </c>
    </row>
    <row r="14" spans="1:5" x14ac:dyDescent="0.25">
      <c r="A14" s="188"/>
      <c r="B14" s="41" t="s">
        <v>1293</v>
      </c>
      <c r="C14" s="42">
        <v>0</v>
      </c>
      <c r="D14" s="42">
        <v>0</v>
      </c>
      <c r="E14" s="48">
        <v>0</v>
      </c>
    </row>
    <row r="15" spans="1:5" x14ac:dyDescent="0.25">
      <c r="A15" s="32" t="s">
        <v>1294</v>
      </c>
    </row>
    <row r="16" spans="1: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89" t="s">
        <v>1295</v>
      </c>
      <c r="B17" s="41" t="s">
        <v>1296</v>
      </c>
      <c r="C17" s="42">
        <v>0</v>
      </c>
      <c r="D17" s="42">
        <v>0</v>
      </c>
      <c r="E17" s="37">
        <v>0</v>
      </c>
    </row>
    <row r="18" spans="1:5" x14ac:dyDescent="0.25">
      <c r="A18" s="190"/>
      <c r="B18" s="41" t="s">
        <v>1297</v>
      </c>
      <c r="C18" s="42">
        <v>402</v>
      </c>
      <c r="D18" s="42">
        <v>334</v>
      </c>
      <c r="E18" s="37">
        <v>60</v>
      </c>
    </row>
    <row r="19" spans="1:5" x14ac:dyDescent="0.25">
      <c r="A19" s="190"/>
      <c r="B19" s="41" t="s">
        <v>1298</v>
      </c>
      <c r="C19" s="42">
        <v>0</v>
      </c>
      <c r="D19" s="42">
        <v>0</v>
      </c>
      <c r="E19" s="37">
        <v>0</v>
      </c>
    </row>
    <row r="20" spans="1:5" x14ac:dyDescent="0.25">
      <c r="A20" s="190"/>
      <c r="B20" s="41" t="s">
        <v>1299</v>
      </c>
      <c r="C20" s="42">
        <v>0</v>
      </c>
      <c r="D20" s="42">
        <v>0</v>
      </c>
      <c r="E20" s="37">
        <v>0</v>
      </c>
    </row>
    <row r="21" spans="1:5" x14ac:dyDescent="0.25">
      <c r="A21" s="190"/>
      <c r="B21" s="41" t="s">
        <v>1300</v>
      </c>
      <c r="C21" s="42">
        <v>0</v>
      </c>
      <c r="D21" s="42">
        <v>0</v>
      </c>
      <c r="E21" s="37">
        <v>0</v>
      </c>
    </row>
    <row r="22" spans="1:5" x14ac:dyDescent="0.25">
      <c r="A22" s="190"/>
      <c r="B22" s="41" t="s">
        <v>980</v>
      </c>
      <c r="C22" s="42">
        <v>2249</v>
      </c>
      <c r="D22" s="42">
        <v>2122</v>
      </c>
      <c r="E22" s="37">
        <v>0</v>
      </c>
    </row>
    <row r="23" spans="1:5" x14ac:dyDescent="0.25">
      <c r="A23" s="190"/>
      <c r="B23" s="41" t="s">
        <v>1301</v>
      </c>
      <c r="C23" s="42">
        <v>0</v>
      </c>
      <c r="D23" s="42">
        <v>0</v>
      </c>
      <c r="E23" s="37">
        <v>0</v>
      </c>
    </row>
    <row r="24" spans="1:5" x14ac:dyDescent="0.25">
      <c r="A24" s="190"/>
      <c r="B24" s="41" t="s">
        <v>1302</v>
      </c>
      <c r="C24" s="42">
        <v>0</v>
      </c>
      <c r="D24" s="42">
        <v>0</v>
      </c>
      <c r="E24" s="37">
        <v>0</v>
      </c>
    </row>
    <row r="25" spans="1:5" x14ac:dyDescent="0.25">
      <c r="A25" s="190"/>
      <c r="B25" s="41" t="s">
        <v>1303</v>
      </c>
      <c r="C25" s="42">
        <v>0</v>
      </c>
      <c r="D25" s="42">
        <v>0</v>
      </c>
      <c r="E25" s="37">
        <v>0</v>
      </c>
    </row>
    <row r="26" spans="1:5" x14ac:dyDescent="0.25">
      <c r="A26" s="190"/>
      <c r="B26" s="41" t="s">
        <v>1304</v>
      </c>
      <c r="C26" s="42">
        <v>889</v>
      </c>
      <c r="D26" s="42">
        <v>448</v>
      </c>
      <c r="E26" s="37">
        <v>0</v>
      </c>
    </row>
    <row r="27" spans="1:5" x14ac:dyDescent="0.25">
      <c r="A27" s="190"/>
      <c r="B27" s="41" t="s">
        <v>1305</v>
      </c>
      <c r="C27" s="42">
        <v>0</v>
      </c>
      <c r="D27" s="42">
        <v>0</v>
      </c>
      <c r="E27" s="37">
        <v>0</v>
      </c>
    </row>
    <row r="28" spans="1:5" x14ac:dyDescent="0.25">
      <c r="A28" s="190"/>
      <c r="B28" s="41" t="s">
        <v>1306</v>
      </c>
      <c r="C28" s="42">
        <v>1246</v>
      </c>
      <c r="D28" s="42">
        <v>219</v>
      </c>
      <c r="E28" s="37">
        <v>162</v>
      </c>
    </row>
    <row r="29" spans="1:5" x14ac:dyDescent="0.25">
      <c r="A29" s="190"/>
      <c r="B29" s="41" t="s">
        <v>1307</v>
      </c>
      <c r="C29" s="42">
        <v>723</v>
      </c>
      <c r="D29" s="42">
        <v>158</v>
      </c>
      <c r="E29" s="37">
        <v>411</v>
      </c>
    </row>
    <row r="30" spans="1:5" x14ac:dyDescent="0.25">
      <c r="A30" s="191"/>
      <c r="B30" s="41" t="s">
        <v>1308</v>
      </c>
      <c r="C30" s="42">
        <v>0</v>
      </c>
      <c r="D30" s="42">
        <v>0</v>
      </c>
      <c r="E30" s="37">
        <v>0</v>
      </c>
    </row>
    <row r="31" spans="1:5" x14ac:dyDescent="0.25">
      <c r="A31" s="6"/>
    </row>
  </sheetData>
  <sheetProtection algorithmName="SHA-512" hashValue="FXFZ13Pzb/Q2iG1DT9gVgCr/Ephv2GD4U/0x9efeBFsHPk7ujkt2Z2BSX4ysElDufu99Iur/fN1ghSF3mydi+w==" saltValue="uHWi6ar43AdcYOhbL6+y/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C3109-AEC3-4D37-B5A8-FE1ED3CB5C20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203" t="s">
        <v>1431</v>
      </c>
      <c r="D1" s="203"/>
      <c r="E1" s="203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202"/>
      <c r="AW2" s="202"/>
      <c r="AX2" s="202"/>
      <c r="AY2" s="202"/>
      <c r="AZ2" s="202"/>
      <c r="BA2" s="202"/>
      <c r="BK2" s="202" t="s">
        <v>1432</v>
      </c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CL2" s="102"/>
    </row>
    <row r="3" spans="1:93" s="101" customFormat="1" ht="11.25" x14ac:dyDescent="0.25">
      <c r="Z3" s="196" t="s">
        <v>1433</v>
      </c>
      <c r="AA3" s="196"/>
      <c r="AB3" s="196"/>
      <c r="AC3" s="196"/>
      <c r="AH3" s="196" t="s">
        <v>1434</v>
      </c>
      <c r="AI3" s="196"/>
      <c r="AJ3" s="196"/>
      <c r="AK3" s="196"/>
      <c r="AV3" s="202" t="s">
        <v>1059</v>
      </c>
      <c r="AW3" s="202"/>
      <c r="AX3" s="202"/>
      <c r="AY3" s="202"/>
      <c r="AZ3" s="202"/>
      <c r="BA3" s="202"/>
      <c r="CL3" s="102"/>
    </row>
    <row r="4" spans="1:93" s="103" customFormat="1" ht="21.75" customHeight="1" x14ac:dyDescent="0.25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1435</v>
      </c>
      <c r="R4" s="196"/>
      <c r="S4" s="196"/>
      <c r="T4" s="196"/>
      <c r="U4" s="196"/>
      <c r="V4" s="196"/>
      <c r="AP4" s="196" t="s">
        <v>1436</v>
      </c>
      <c r="AQ4" s="196"/>
      <c r="AR4" s="196"/>
      <c r="BE4" s="196" t="s">
        <v>1059</v>
      </c>
      <c r="BF4" s="196"/>
      <c r="BG4" s="196"/>
      <c r="BK4" s="197" t="s">
        <v>1437</v>
      </c>
      <c r="BL4" s="198" t="s">
        <v>1438</v>
      </c>
      <c r="BM4" s="198" t="s">
        <v>1439</v>
      </c>
      <c r="BN4" s="198" t="s">
        <v>174</v>
      </c>
      <c r="BO4" s="198" t="s">
        <v>1440</v>
      </c>
      <c r="BP4" s="198" t="s">
        <v>1441</v>
      </c>
      <c r="BQ4" s="198" t="s">
        <v>1442</v>
      </c>
      <c r="BR4" s="198" t="s">
        <v>209</v>
      </c>
      <c r="BS4" s="199" t="s">
        <v>1443</v>
      </c>
      <c r="BT4" s="199" t="s">
        <v>1444</v>
      </c>
      <c r="BU4" s="199" t="s">
        <v>289</v>
      </c>
      <c r="BV4" s="200"/>
      <c r="BY4" s="201" t="s">
        <v>168</v>
      </c>
      <c r="BZ4" s="201"/>
      <c r="CA4" s="201"/>
      <c r="CF4" s="196" t="s">
        <v>1445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25">
      <c r="Z5" s="107" t="s">
        <v>1446</v>
      </c>
      <c r="AA5" s="108" t="s">
        <v>1447</v>
      </c>
      <c r="AB5" s="108" t="s">
        <v>81</v>
      </c>
      <c r="AC5" s="109" t="s">
        <v>81</v>
      </c>
      <c r="AH5" s="107" t="s">
        <v>1446</v>
      </c>
      <c r="AI5" s="108" t="s">
        <v>1447</v>
      </c>
      <c r="AJ5" s="108" t="s">
        <v>81</v>
      </c>
      <c r="AK5" s="109" t="s">
        <v>81</v>
      </c>
      <c r="AV5" s="197" t="s">
        <v>1448</v>
      </c>
      <c r="AW5" s="198" t="s">
        <v>1449</v>
      </c>
      <c r="AX5" s="198" t="s">
        <v>1450</v>
      </c>
      <c r="AY5" s="198" t="s">
        <v>109</v>
      </c>
      <c r="AZ5" s="198" t="s">
        <v>110</v>
      </c>
      <c r="BA5" s="199" t="s">
        <v>111</v>
      </c>
      <c r="BK5" s="197"/>
      <c r="BL5" s="198"/>
      <c r="BM5" s="198"/>
      <c r="BN5" s="198"/>
      <c r="BO5" s="198"/>
      <c r="BP5" s="198"/>
      <c r="BQ5" s="198"/>
      <c r="BR5" s="198"/>
      <c r="BS5" s="199"/>
      <c r="BT5" s="199"/>
      <c r="BU5" s="199"/>
      <c r="BV5" s="200"/>
    </row>
    <row r="6" spans="1:93" s="103" customFormat="1" ht="14.25" customHeight="1" x14ac:dyDescent="0.25">
      <c r="C6" s="110" t="s">
        <v>20</v>
      </c>
      <c r="D6" s="111" t="s">
        <v>1451</v>
      </c>
      <c r="E6" s="110" t="s">
        <v>24</v>
      </c>
      <c r="I6" s="112" t="s">
        <v>49</v>
      </c>
      <c r="J6" s="111" t="s">
        <v>1452</v>
      </c>
      <c r="K6" s="111" t="s">
        <v>63</v>
      </c>
      <c r="L6" s="111" t="s">
        <v>65</v>
      </c>
      <c r="M6" s="113" t="s">
        <v>1453</v>
      </c>
      <c r="N6" s="114" t="s">
        <v>1454</v>
      </c>
      <c r="O6" s="114"/>
      <c r="Q6" s="112" t="s">
        <v>1260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1352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197"/>
      <c r="AW6" s="198"/>
      <c r="AX6" s="198"/>
      <c r="AY6" s="198"/>
      <c r="AZ6" s="198"/>
      <c r="BA6" s="199"/>
      <c r="BE6" s="112" t="s">
        <v>113</v>
      </c>
      <c r="BF6" s="111" t="s">
        <v>114</v>
      </c>
      <c r="BG6" s="113" t="s">
        <v>1463</v>
      </c>
      <c r="BK6" s="197"/>
      <c r="BL6" s="198"/>
      <c r="BM6" s="198"/>
      <c r="BN6" s="198"/>
      <c r="BO6" s="198"/>
      <c r="BP6" s="198"/>
      <c r="BQ6" s="198"/>
      <c r="BR6" s="198"/>
      <c r="BS6" s="199"/>
      <c r="BT6" s="199"/>
      <c r="BU6" s="199"/>
      <c r="BV6" s="200"/>
      <c r="BY6" s="112" t="s">
        <v>1437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23919</v>
      </c>
      <c r="D7" s="120">
        <f>SUM(DatosGenerales!C15:C19)</f>
        <v>6360</v>
      </c>
      <c r="E7" s="119">
        <f>SUM(DatosGenerales!C12:C14)</f>
        <v>16205</v>
      </c>
      <c r="I7" s="121">
        <f>DatosGenerales!C31</f>
        <v>3645</v>
      </c>
      <c r="J7" s="120">
        <f>DatosGenerales!C32</f>
        <v>132</v>
      </c>
      <c r="K7" s="119">
        <f>SUM(DatosGenerales!C33:C34)</f>
        <v>1200</v>
      </c>
      <c r="L7" s="120">
        <f>DatosGenerales!C36</f>
        <v>2237</v>
      </c>
      <c r="M7" s="119">
        <f>DatosGenerales!C95</f>
        <v>2253</v>
      </c>
      <c r="N7" s="122">
        <f>L7-M7</f>
        <v>-16</v>
      </c>
      <c r="O7" s="122"/>
      <c r="Q7" s="121">
        <f>DatosGenerales!C36</f>
        <v>2237</v>
      </c>
      <c r="R7" s="120">
        <f>DatosGenerales!C49</f>
        <v>3493</v>
      </c>
      <c r="S7" s="120">
        <f>DatosGenerales!C50</f>
        <v>187</v>
      </c>
      <c r="T7" s="120">
        <f>DatosGenerales!C62</f>
        <v>59</v>
      </c>
      <c r="U7" s="120">
        <f>DatosGenerales!C78</f>
        <v>4</v>
      </c>
      <c r="V7" s="123">
        <f>SUM(Q7:U7)</f>
        <v>5980</v>
      </c>
      <c r="Z7" s="121">
        <f>SUM(DatosGenerales!C106,DatosGenerales!C107,DatosGenerales!C109)</f>
        <v>2572</v>
      </c>
      <c r="AA7" s="120">
        <f>SUM(DatosGenerales!C108,DatosGenerales!C110)</f>
        <v>598</v>
      </c>
      <c r="AB7" s="120">
        <f>DatosGenerales!C106</f>
        <v>1480</v>
      </c>
      <c r="AC7" s="123">
        <f>DatosGenerales!C107</f>
        <v>1071</v>
      </c>
      <c r="AH7" s="121">
        <f>SUM(DatosGenerales!C115,DatosGenerales!C116,DatosGenerales!C118)</f>
        <v>200</v>
      </c>
      <c r="AI7" s="120">
        <f>SUM(DatosGenerales!C117,DatosGenerales!C119)</f>
        <v>31</v>
      </c>
      <c r="AJ7" s="120">
        <f>DatosGenerales!C115</f>
        <v>106</v>
      </c>
      <c r="AK7" s="123">
        <f>DatosGenerales!C116</f>
        <v>87</v>
      </c>
      <c r="AP7" s="121">
        <f>SUM(DatosGenerales!C135:C136)</f>
        <v>91</v>
      </c>
      <c r="AQ7" s="120">
        <f>SUM(DatosGenerales!C137:C138)</f>
        <v>0</v>
      </c>
      <c r="AR7" s="123">
        <f>SUM(DatosGenerales!C139:C140)</f>
        <v>2</v>
      </c>
      <c r="AV7" s="121">
        <f>DatosGenerales!C145</f>
        <v>17</v>
      </c>
      <c r="AW7" s="120">
        <f>DatosGenerales!C146</f>
        <v>75</v>
      </c>
      <c r="AX7" s="120">
        <f>DatosGenerales!C147</f>
        <v>14</v>
      </c>
      <c r="AY7" s="120">
        <f>DatosGenerales!C148</f>
        <v>19</v>
      </c>
      <c r="AZ7" s="120">
        <f>DatosGenerales!C149</f>
        <v>61</v>
      </c>
      <c r="BA7" s="123">
        <f>DatosGenerales!C150</f>
        <v>0</v>
      </c>
      <c r="BE7" s="121">
        <f>DatosGenerales!C151</f>
        <v>78</v>
      </c>
      <c r="BF7" s="120">
        <f>DatosGenerales!C152</f>
        <v>82</v>
      </c>
      <c r="BG7" s="123">
        <f>DatosGenerales!C154</f>
        <v>26</v>
      </c>
      <c r="BK7" s="121">
        <f>SUM(DatosGenerales!C297:C311)</f>
        <v>3056</v>
      </c>
      <c r="BL7" s="120">
        <f>SUM(DatosGenerales!C294:C296)</f>
        <v>172</v>
      </c>
      <c r="BM7" s="120">
        <f>SUM(DatosGenerales!C312:C344)</f>
        <v>2874</v>
      </c>
      <c r="BN7" s="120">
        <f>SUM(DatosGenerales!C289)</f>
        <v>5</v>
      </c>
      <c r="BO7" s="120">
        <f>SUM(DatosGenerales!C356:C364)</f>
        <v>158</v>
      </c>
      <c r="BP7" s="120">
        <f>SUM(DatosGenerales!C286:C288)</f>
        <v>97</v>
      </c>
      <c r="BQ7" s="120">
        <f>SUM(DatosGenerales!C345:C355)</f>
        <v>10</v>
      </c>
      <c r="BR7" s="120">
        <f>SUM(DatosGenerales!C290:C292)</f>
        <v>174</v>
      </c>
      <c r="BS7" s="123">
        <f>SUM(DatosGenerales!C283:C285)</f>
        <v>1</v>
      </c>
      <c r="BT7" s="123">
        <f>SUM(DatosGenerales!C293)</f>
        <v>0</v>
      </c>
      <c r="BU7" s="123">
        <f>SUM(DatosGenerales!C365:C377)</f>
        <v>116</v>
      </c>
      <c r="BY7" s="121">
        <f>DatosGenerales!C246</f>
        <v>1</v>
      </c>
      <c r="BZ7" s="120">
        <f>DatosGenerales!C247</f>
        <v>8</v>
      </c>
      <c r="CA7" s="123">
        <f>DatosGenerales!C248</f>
        <v>3</v>
      </c>
      <c r="CF7" s="121">
        <f>DatosDiscapacidad!C5</f>
        <v>13</v>
      </c>
      <c r="CG7" s="123">
        <f>DatosDiscapacidad!C11</f>
        <v>104</v>
      </c>
      <c r="CM7" s="121">
        <f>DatosGenerales!C40</f>
        <v>12121</v>
      </c>
      <c r="CN7" s="123">
        <f>DatosGenerales!C41</f>
        <v>8086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496</v>
      </c>
      <c r="BL53" s="131">
        <f>SUM(DatosGenerales!C311,DatosGenerales!C300,DatosGenerales!C309)</f>
        <v>996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42</v>
      </c>
      <c r="BL66" s="131">
        <f>SUM(DatosGenerales!C299:C300)</f>
        <v>1450</v>
      </c>
      <c r="BM66" s="131">
        <f>SUM(DatosGenerales!C308:C309)</f>
        <v>0</v>
      </c>
      <c r="BN66" s="131"/>
      <c r="BO66" s="118"/>
      <c r="BP66" s="118"/>
      <c r="BQ66" s="118"/>
      <c r="BR66" s="118"/>
      <c r="BS66" s="118"/>
    </row>
  </sheetData>
  <sheetProtection algorithmName="SHA-512" hashValue="v29+GUq++Iz1rgvhz6mh7QS9mn+gkHw8hCvqkpVVSZyBbwkVpePFi+tXX4yogHA5U6qywwwFdS7BbXgEa1WrAA==" saltValue="mWbegFdwxZTnoPtY4o6CoA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6521-6EBC-4E20-850C-9441523C316F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Yxivq8zL8dkNPNn/ZMH4jj/vOc3G5b+SuUySgRDWU7HDNn7no4dY45wl/lLEk6qiXvGdPhveIS+jngr6BKy2ZA==" saltValue="JsGZ0qyhoG9FAHLplGsoq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0BE7-6823-485B-B9F7-498B7E1E9C7C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1357</v>
      </c>
      <c r="AQ4" s="196"/>
      <c r="AR4" s="196"/>
      <c r="AS4" s="196"/>
      <c r="AT4" s="196"/>
      <c r="AU4" s="196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25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1358</v>
      </c>
      <c r="AQ7" s="105" t="s">
        <v>1359</v>
      </c>
      <c r="AR7" s="105" t="s">
        <v>1360</v>
      </c>
      <c r="AS7" s="105" t="s">
        <v>1361</v>
      </c>
      <c r="AT7" s="105" t="s">
        <v>1021</v>
      </c>
      <c r="AU7" s="138" t="s">
        <v>1362</v>
      </c>
      <c r="AW7" s="139" t="s">
        <v>1358</v>
      </c>
      <c r="AX7" s="140">
        <f>DatosMenores!C69</f>
        <v>437</v>
      </c>
    </row>
    <row r="8" spans="1:50" s="118" customFormat="1" ht="14.85" customHeight="1" x14ac:dyDescent="0.25">
      <c r="C8" s="204"/>
      <c r="D8" s="120">
        <f>DatosMenores!C56</f>
        <v>1352</v>
      </c>
      <c r="E8" s="120">
        <f>DatosMenores!C57</f>
        <v>169</v>
      </c>
      <c r="F8" s="120">
        <f>DatosMenores!C58</f>
        <v>227</v>
      </c>
      <c r="G8" s="120">
        <f>DatosMenores!C59</f>
        <v>415</v>
      </c>
      <c r="H8" s="119">
        <f>DatosMenores!C60</f>
        <v>204</v>
      </c>
      <c r="I8" s="99"/>
      <c r="L8" s="119">
        <f>DatosMenores!C48</f>
        <v>2</v>
      </c>
      <c r="M8" s="120">
        <f>DatosMenores!C49</f>
        <v>55</v>
      </c>
      <c r="N8" s="120">
        <f>DatosMenores!C50</f>
        <v>247</v>
      </c>
      <c r="O8" s="120">
        <f>DatosMenores!C51</f>
        <v>0</v>
      </c>
      <c r="P8" s="119">
        <f>DatosMenores!C52</f>
        <v>0</v>
      </c>
      <c r="S8" s="119">
        <f>DatosMenores!C28</f>
        <v>854</v>
      </c>
      <c r="T8" s="120">
        <f>SUM(DatosMenores!C29:C32)</f>
        <v>159</v>
      </c>
      <c r="U8" s="120">
        <f>DatosMenores!C33</f>
        <v>18</v>
      </c>
      <c r="V8" s="120">
        <f>DatosMenores!C34</f>
        <v>296</v>
      </c>
      <c r="W8" s="120">
        <f>DatosMenores!C35</f>
        <v>34</v>
      </c>
      <c r="X8" s="120">
        <f>DatosMenores!C36</f>
        <v>281</v>
      </c>
      <c r="Y8" s="120">
        <f>DatosMenores!C38</f>
        <v>13</v>
      </c>
      <c r="Z8" s="120">
        <f>DatosMenores!C37</f>
        <v>5</v>
      </c>
      <c r="AA8" s="119">
        <f>DatosMenores!C39</f>
        <v>48</v>
      </c>
      <c r="AC8" s="101"/>
      <c r="AE8" s="121">
        <f>DatosMenores!C5</f>
        <v>0</v>
      </c>
      <c r="AF8" s="120">
        <f>DatosMenores!C6</f>
        <v>283</v>
      </c>
      <c r="AG8" s="120">
        <f>DatosMenores!C7</f>
        <v>18</v>
      </c>
      <c r="AH8" s="120">
        <f>DatosMenores!C8</f>
        <v>11</v>
      </c>
      <c r="AI8" s="120">
        <f>DatosMenores!C9</f>
        <v>43</v>
      </c>
      <c r="AJ8" s="119">
        <f>DatosMenores!C10</f>
        <v>108</v>
      </c>
      <c r="AK8" s="120">
        <f>DatosMenores!C11</f>
        <v>406</v>
      </c>
      <c r="AL8" s="120">
        <f>DatosMenores!C12</f>
        <v>115</v>
      </c>
      <c r="AM8" s="119">
        <f>DatosMenores!C13</f>
        <v>23</v>
      </c>
      <c r="AN8" s="101"/>
      <c r="AP8" s="121">
        <f>DatosMenores!C69</f>
        <v>437</v>
      </c>
      <c r="AQ8" s="121">
        <f>DatosMenores!C70</f>
        <v>433</v>
      </c>
      <c r="AR8" s="120">
        <f>DatosMenores!C71</f>
        <v>375</v>
      </c>
      <c r="AS8" s="120">
        <f>DatosMenores!C74</f>
        <v>0</v>
      </c>
      <c r="AT8" s="120">
        <f>DatosMenores!C75</f>
        <v>32</v>
      </c>
      <c r="AU8" s="119">
        <f>DatosMenores!C76</f>
        <v>0</v>
      </c>
      <c r="AW8" s="139" t="s">
        <v>1359</v>
      </c>
      <c r="AX8" s="140">
        <f>DatosMenores!C70</f>
        <v>433</v>
      </c>
    </row>
    <row r="9" spans="1:50" ht="14.85" customHeight="1" x14ac:dyDescent="0.25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1360</v>
      </c>
      <c r="AX9" s="140">
        <f>DatosMenores!C71</f>
        <v>375</v>
      </c>
    </row>
    <row r="10" spans="1:50" ht="29.85" customHeight="1" x14ac:dyDescent="0.25">
      <c r="C10" s="204"/>
      <c r="D10" s="119">
        <f>DatosMenores!C61</f>
        <v>623</v>
      </c>
      <c r="E10" s="120">
        <f>DatosMenores!C62</f>
        <v>141</v>
      </c>
      <c r="F10" s="123">
        <f>DatosMenores!C63</f>
        <v>59</v>
      </c>
      <c r="G10" s="123">
        <f>DatosMenores!C64</f>
        <v>418</v>
      </c>
      <c r="H10" s="123">
        <f>DatosMenores!C65</f>
        <v>267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1363</v>
      </c>
      <c r="AR10" s="105" t="s">
        <v>1364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25">
      <c r="AE11" s="121">
        <f>DatosMenores!C14</f>
        <v>0</v>
      </c>
      <c r="AF11" s="120">
        <f>DatosMenores!C15</f>
        <v>0</v>
      </c>
      <c r="AG11" s="120">
        <f>DatosMenores!C16</f>
        <v>19</v>
      </c>
      <c r="AH11" s="120">
        <f>DatosMenores!C17</f>
        <v>120</v>
      </c>
      <c r="AI11" s="120">
        <f>DatosMenores!C18</f>
        <v>17</v>
      </c>
      <c r="AJ11" s="120">
        <f>DatosMenores!C20</f>
        <v>24</v>
      </c>
      <c r="AK11" s="120">
        <f>DatosMenores!C21</f>
        <v>1</v>
      </c>
      <c r="AL11" s="119">
        <f>DatosMenores!C19</f>
        <v>15</v>
      </c>
      <c r="AP11" s="121">
        <f>DatosMenores!C78</f>
        <v>0</v>
      </c>
      <c r="AQ11" s="120">
        <f>DatosMenores!C77</f>
        <v>9</v>
      </c>
      <c r="AR11" s="120">
        <f>DatosMenores!C79</f>
        <v>1</v>
      </c>
      <c r="AS11" s="121">
        <f>DatosMenores!C72</f>
        <v>0</v>
      </c>
      <c r="AT11" s="119">
        <f>DatosMenores!C73</f>
        <v>72</v>
      </c>
      <c r="AW11" s="139" t="s">
        <v>1500</v>
      </c>
      <c r="AX11" s="140">
        <f>DatosMenores!C73</f>
        <v>72</v>
      </c>
    </row>
    <row r="12" spans="1:50" ht="12.75" customHeight="1" x14ac:dyDescent="0.25">
      <c r="AW12" s="139" t="s">
        <v>1361</v>
      </c>
      <c r="AX12" s="140">
        <f>DatosMenores!C74</f>
        <v>0</v>
      </c>
    </row>
    <row r="13" spans="1:50" ht="12.75" customHeight="1" x14ac:dyDescent="0.25">
      <c r="AW13" s="139" t="s">
        <v>1021</v>
      </c>
      <c r="AX13" s="140">
        <f>DatosMenores!C75</f>
        <v>32</v>
      </c>
    </row>
    <row r="14" spans="1:50" ht="12.75" customHeight="1" x14ac:dyDescent="0.25">
      <c r="AW14" s="139" t="s">
        <v>1362</v>
      </c>
      <c r="AX14" s="140">
        <f>DatosMenores!C76</f>
        <v>0</v>
      </c>
    </row>
    <row r="15" spans="1:50" ht="12.75" customHeight="1" x14ac:dyDescent="0.25">
      <c r="AW15" s="139" t="s">
        <v>1363</v>
      </c>
      <c r="AX15" s="140">
        <f>DatosMenores!C77</f>
        <v>9</v>
      </c>
    </row>
    <row r="16" spans="1:50" ht="12.75" customHeight="1" x14ac:dyDescent="0.25">
      <c r="AW16" s="139" t="s">
        <v>265</v>
      </c>
      <c r="AX16" s="140">
        <f>DatosMenores!C78</f>
        <v>0</v>
      </c>
    </row>
    <row r="17" spans="49:50" ht="12.75" customHeight="1" x14ac:dyDescent="0.25">
      <c r="AW17" s="139" t="s">
        <v>1364</v>
      </c>
      <c r="AX17" s="140">
        <f>DatosMenores!C79</f>
        <v>1</v>
      </c>
    </row>
  </sheetData>
  <sheetProtection algorithmName="SHA-512" hashValue="8feJwy2vlZZFlQmnqE/kQmDNFwcUXsVcRAKDPS0Z267bbRNTj+2LPJHke87D04roz9E0viVwzNLQBq/bPHtrgg==" saltValue="KJhzRDfeGVyFPLhLv9ylV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E3CD-2FBF-4A9C-985D-912AD48F9C0F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400</v>
      </c>
      <c r="F4" s="153" t="s">
        <v>1508</v>
      </c>
      <c r="G4" s="155">
        <f>DatosViolenciaDoméstica!E67</f>
        <v>0</v>
      </c>
      <c r="H4" s="156"/>
    </row>
    <row r="5" spans="1:30" x14ac:dyDescent="0.2">
      <c r="C5" s="153" t="s">
        <v>13</v>
      </c>
      <c r="D5" s="154">
        <f>DatosViolenciaDoméstica!C6</f>
        <v>835</v>
      </c>
      <c r="F5" s="153" t="s">
        <v>1509</v>
      </c>
      <c r="G5" s="157">
        <f>DatosViolenciaDoméstica!F67</f>
        <v>0</v>
      </c>
      <c r="H5" s="156"/>
    </row>
    <row r="6" spans="1:30" x14ac:dyDescent="0.2">
      <c r="C6" s="153" t="s">
        <v>1510</v>
      </c>
      <c r="D6" s="154">
        <f>DatosViolenciaDoméstica!C7</f>
        <v>114</v>
      </c>
    </row>
    <row r="7" spans="1:30" x14ac:dyDescent="0.2">
      <c r="C7" s="153" t="s">
        <v>60</v>
      </c>
      <c r="D7" s="154">
        <f>DatosViolenciaDoméstica!C8</f>
        <v>10</v>
      </c>
    </row>
    <row r="8" spans="1:30" x14ac:dyDescent="0.2">
      <c r="C8" s="153" t="s">
        <v>1511</v>
      </c>
      <c r="D8" s="154">
        <f>DatosViolenciaDoméstica!C9</f>
        <v>8</v>
      </c>
    </row>
    <row r="9" spans="1:30" x14ac:dyDescent="0.2">
      <c r="C9" s="153" t="s">
        <v>1512</v>
      </c>
      <c r="D9" s="154">
        <f>SUM(DatosViolenciaDoméstica!C10:C11)</f>
        <v>2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vN1a9cCszDRv9k9j2JRzU+M8CIictr+M9F6JBkBzQUVjLJ4/6QIV5wAwmXo5Mr9tPwZCJ42Mhk7t8XXSm338Yw==" saltValue="oxwT1snP2fDvDCjzSWzLt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C331-1493-4FDF-B908-4D6539A2A4E4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3345</v>
      </c>
      <c r="F4" s="153" t="s">
        <v>1508</v>
      </c>
      <c r="G4" s="155">
        <f>DatosViolenciaGénero!E82</f>
        <v>2</v>
      </c>
      <c r="H4" s="156"/>
    </row>
    <row r="5" spans="1:30" x14ac:dyDescent="0.2">
      <c r="C5" s="153" t="s">
        <v>40</v>
      </c>
      <c r="D5" s="154">
        <f>DatosViolenciaGénero!C5</f>
        <v>2078</v>
      </c>
      <c r="F5" s="153" t="s">
        <v>1509</v>
      </c>
      <c r="G5" s="155">
        <f>DatosViolenciaGénero!F82</f>
        <v>0</v>
      </c>
      <c r="H5" s="156"/>
    </row>
    <row r="6" spans="1:30" x14ac:dyDescent="0.2">
      <c r="C6" s="153" t="s">
        <v>1510</v>
      </c>
      <c r="D6" s="163">
        <f>DatosViolenciaGénero!C8</f>
        <v>485</v>
      </c>
    </row>
    <row r="7" spans="1:30" x14ac:dyDescent="0.2">
      <c r="C7" s="153" t="s">
        <v>60</v>
      </c>
      <c r="D7" s="163">
        <f>DatosViolenciaGénero!C9</f>
        <v>17</v>
      </c>
    </row>
    <row r="8" spans="1:30" x14ac:dyDescent="0.2">
      <c r="C8" s="153" t="s">
        <v>1514</v>
      </c>
      <c r="D8" s="154">
        <f>DatosViolenciaGénero!C11</f>
        <v>1</v>
      </c>
    </row>
    <row r="9" spans="1:30" x14ac:dyDescent="0.2">
      <c r="C9" s="153" t="s">
        <v>1515</v>
      </c>
      <c r="D9" s="154">
        <f>DatosViolenciaGénero!C12</f>
        <v>1</v>
      </c>
    </row>
    <row r="10" spans="1:30" x14ac:dyDescent="0.2">
      <c r="C10" s="153" t="s">
        <v>1507</v>
      </c>
      <c r="D10" s="163">
        <f>DatosViolenciaGénero!C6</f>
        <v>279</v>
      </c>
    </row>
    <row r="11" spans="1:30" x14ac:dyDescent="0.2">
      <c r="C11" s="153" t="s">
        <v>1511</v>
      </c>
      <c r="D11" s="163">
        <f>DatosViolenciaGénero!C10</f>
        <v>12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bGbpHYh6CjvTY9VVDgCH6NRHtqHG5ajy6r1KgemieJMFHsGy/f78nQWr3dkoZK1kXb3iRY/6l3H+EVkVs8g1uw==" saltValue="9mxhNjlft+h9k7Ej8y8Jd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>
      <selection activeCell="A2" sqref="A2"/>
    </sheetView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4" t="s">
        <v>18</v>
      </c>
      <c r="B7" s="13" t="s">
        <v>19</v>
      </c>
      <c r="C7" s="14">
        <v>2261</v>
      </c>
      <c r="D7" s="14">
        <v>2293</v>
      </c>
      <c r="E7" s="15">
        <v>-1.39555167902311E-2</v>
      </c>
    </row>
    <row r="8" spans="1:5" x14ac:dyDescent="0.25">
      <c r="A8" s="176"/>
      <c r="B8" s="13" t="s">
        <v>20</v>
      </c>
      <c r="C8" s="14">
        <v>23919</v>
      </c>
      <c r="D8" s="14">
        <v>20556</v>
      </c>
      <c r="E8" s="15">
        <v>0.16360186806771701</v>
      </c>
    </row>
    <row r="9" spans="1:5" x14ac:dyDescent="0.25">
      <c r="A9" s="176"/>
      <c r="B9" s="13" t="s">
        <v>21</v>
      </c>
      <c r="C9" s="14">
        <v>23919</v>
      </c>
      <c r="D9" s="14">
        <v>20556</v>
      </c>
      <c r="E9" s="15">
        <v>0.16360186806771701</v>
      </c>
    </row>
    <row r="10" spans="1:5" x14ac:dyDescent="0.25">
      <c r="A10" s="176"/>
      <c r="B10" s="13" t="s">
        <v>22</v>
      </c>
      <c r="C10" s="14">
        <v>2077</v>
      </c>
      <c r="D10" s="14">
        <v>1321</v>
      </c>
      <c r="E10" s="15">
        <v>0.57229371688115105</v>
      </c>
    </row>
    <row r="11" spans="1:5" x14ac:dyDescent="0.25">
      <c r="A11" s="175"/>
      <c r="B11" s="13" t="s">
        <v>23</v>
      </c>
      <c r="C11" s="14">
        <v>5692</v>
      </c>
      <c r="D11" s="14">
        <v>2261</v>
      </c>
      <c r="E11" s="15">
        <v>1.5174701459531199</v>
      </c>
    </row>
    <row r="12" spans="1:5" x14ac:dyDescent="0.25">
      <c r="A12" s="174" t="s">
        <v>24</v>
      </c>
      <c r="B12" s="13" t="s">
        <v>25</v>
      </c>
      <c r="C12" s="14">
        <v>2999</v>
      </c>
      <c r="D12" s="14">
        <v>3021</v>
      </c>
      <c r="E12" s="15">
        <v>-7.2823568354849402E-3</v>
      </c>
    </row>
    <row r="13" spans="1:5" x14ac:dyDescent="0.25">
      <c r="A13" s="176"/>
      <c r="B13" s="13" t="s">
        <v>26</v>
      </c>
      <c r="C13" s="14">
        <v>2457</v>
      </c>
      <c r="D13" s="14">
        <v>3036</v>
      </c>
      <c r="E13" s="15">
        <v>-0.19071146245059301</v>
      </c>
    </row>
    <row r="14" spans="1:5" x14ac:dyDescent="0.25">
      <c r="A14" s="175"/>
      <c r="B14" s="13" t="s">
        <v>27</v>
      </c>
      <c r="C14" s="14">
        <v>10749</v>
      </c>
      <c r="D14" s="14">
        <v>9646</v>
      </c>
      <c r="E14" s="15">
        <v>0.114347916234709</v>
      </c>
    </row>
    <row r="15" spans="1:5" x14ac:dyDescent="0.25">
      <c r="A15" s="174" t="s">
        <v>28</v>
      </c>
      <c r="B15" s="13" t="s">
        <v>29</v>
      </c>
      <c r="C15" s="14">
        <v>1200</v>
      </c>
      <c r="D15" s="14">
        <v>883</v>
      </c>
      <c r="E15" s="15">
        <v>0.35900339750849403</v>
      </c>
    </row>
    <row r="16" spans="1:5" x14ac:dyDescent="0.25">
      <c r="A16" s="176"/>
      <c r="B16" s="13" t="s">
        <v>30</v>
      </c>
      <c r="C16" s="14">
        <v>3721</v>
      </c>
      <c r="D16" s="14">
        <v>4393</v>
      </c>
      <c r="E16" s="15">
        <v>-0.15297063510129699</v>
      </c>
    </row>
    <row r="17" spans="1:5" x14ac:dyDescent="0.25">
      <c r="A17" s="176"/>
      <c r="B17" s="13" t="s">
        <v>31</v>
      </c>
      <c r="C17" s="14">
        <v>73</v>
      </c>
      <c r="D17" s="14">
        <v>70</v>
      </c>
      <c r="E17" s="15">
        <v>4.2857142857142899E-2</v>
      </c>
    </row>
    <row r="18" spans="1:5" x14ac:dyDescent="0.25">
      <c r="A18" s="176"/>
      <c r="B18" s="13" t="s">
        <v>32</v>
      </c>
      <c r="C18" s="14">
        <v>7</v>
      </c>
      <c r="D18" s="14">
        <v>9</v>
      </c>
      <c r="E18" s="15">
        <v>-0.22222222222222199</v>
      </c>
    </row>
    <row r="19" spans="1:5" x14ac:dyDescent="0.25">
      <c r="A19" s="175"/>
      <c r="B19" s="13" t="s">
        <v>33</v>
      </c>
      <c r="C19" s="14">
        <v>1359</v>
      </c>
      <c r="D19" s="14">
        <v>851</v>
      </c>
      <c r="E19" s="15">
        <v>0.59694477085781406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4">
        <v>2</v>
      </c>
      <c r="E23" s="15">
        <v>0</v>
      </c>
    </row>
    <row r="24" spans="1:5" x14ac:dyDescent="0.25">
      <c r="A24" s="12" t="s">
        <v>36</v>
      </c>
      <c r="B24" s="16"/>
      <c r="C24" s="17"/>
      <c r="D24" s="14">
        <v>9</v>
      </c>
      <c r="E24" s="15">
        <v>0</v>
      </c>
    </row>
    <row r="25" spans="1:5" x14ac:dyDescent="0.25">
      <c r="A25" s="12" t="s">
        <v>37</v>
      </c>
      <c r="B25" s="16"/>
      <c r="C25" s="17"/>
      <c r="D25" s="14">
        <v>202</v>
      </c>
      <c r="E25" s="15">
        <v>0</v>
      </c>
    </row>
    <row r="26" spans="1:5" x14ac:dyDescent="0.25">
      <c r="A26" s="12" t="s">
        <v>38</v>
      </c>
      <c r="B26" s="16"/>
      <c r="C26" s="17"/>
      <c r="D26" s="14">
        <v>167</v>
      </c>
      <c r="E26" s="15">
        <v>0</v>
      </c>
    </row>
    <row r="27" spans="1:5" x14ac:dyDescent="0.25">
      <c r="A27" s="12" t="s">
        <v>39</v>
      </c>
      <c r="B27" s="16"/>
      <c r="C27" s="17"/>
      <c r="D27" s="14">
        <v>35</v>
      </c>
      <c r="E27" s="15">
        <v>0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3645</v>
      </c>
      <c r="D31" s="14">
        <v>4156</v>
      </c>
      <c r="E31" s="15">
        <v>-0.12295476419634301</v>
      </c>
    </row>
    <row r="32" spans="1:5" x14ac:dyDescent="0.25">
      <c r="A32" s="174" t="s">
        <v>42</v>
      </c>
      <c r="B32" s="13" t="s">
        <v>43</v>
      </c>
      <c r="C32" s="14">
        <v>132</v>
      </c>
      <c r="D32" s="14">
        <v>767</v>
      </c>
      <c r="E32" s="15">
        <v>-0.82790091264667498</v>
      </c>
    </row>
    <row r="33" spans="1:5" x14ac:dyDescent="0.25">
      <c r="A33" s="176"/>
      <c r="B33" s="13" t="s">
        <v>44</v>
      </c>
      <c r="C33" s="14">
        <v>1001</v>
      </c>
      <c r="D33" s="14">
        <v>513</v>
      </c>
      <c r="E33" s="15">
        <v>0.95126705653021404</v>
      </c>
    </row>
    <row r="34" spans="1:5" x14ac:dyDescent="0.25">
      <c r="A34" s="176"/>
      <c r="B34" s="13" t="s">
        <v>45</v>
      </c>
      <c r="C34" s="14">
        <v>199</v>
      </c>
      <c r="D34" s="14">
        <v>61</v>
      </c>
      <c r="E34" s="15">
        <v>2.2622950819672099</v>
      </c>
    </row>
    <row r="35" spans="1:5" x14ac:dyDescent="0.25">
      <c r="A35" s="176"/>
      <c r="B35" s="13" t="s">
        <v>46</v>
      </c>
      <c r="C35" s="14">
        <v>76</v>
      </c>
      <c r="D35" s="14">
        <v>29</v>
      </c>
      <c r="E35" s="15">
        <v>1.6206896551724099</v>
      </c>
    </row>
    <row r="36" spans="1:5" x14ac:dyDescent="0.25">
      <c r="A36" s="175"/>
      <c r="B36" s="13" t="s">
        <v>47</v>
      </c>
      <c r="C36" s="14">
        <v>2237</v>
      </c>
      <c r="D36" s="14">
        <v>2981</v>
      </c>
      <c r="E36" s="15">
        <v>-0.249580677624958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12121</v>
      </c>
      <c r="D40" s="14">
        <v>12374</v>
      </c>
      <c r="E40" s="15">
        <v>-2.04460966542751E-2</v>
      </c>
    </row>
    <row r="41" spans="1:5" x14ac:dyDescent="0.25">
      <c r="A41" s="12" t="s">
        <v>50</v>
      </c>
      <c r="B41" s="16"/>
      <c r="C41" s="14">
        <v>8086</v>
      </c>
      <c r="D41" s="14">
        <v>6337</v>
      </c>
      <c r="E41" s="15">
        <v>0.27599810635947603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4" t="s">
        <v>52</v>
      </c>
      <c r="B45" s="13" t="s">
        <v>19</v>
      </c>
      <c r="C45" s="14">
        <v>194</v>
      </c>
      <c r="D45" s="14">
        <v>137</v>
      </c>
      <c r="E45" s="15">
        <v>0.41605839416058399</v>
      </c>
    </row>
    <row r="46" spans="1:5" x14ac:dyDescent="0.25">
      <c r="A46" s="176"/>
      <c r="B46" s="13" t="s">
        <v>53</v>
      </c>
      <c r="C46" s="17"/>
      <c r="D46" s="14">
        <v>267</v>
      </c>
      <c r="E46" s="15">
        <v>0</v>
      </c>
    </row>
    <row r="47" spans="1:5" x14ac:dyDescent="0.25">
      <c r="A47" s="176"/>
      <c r="B47" s="13" t="s">
        <v>54</v>
      </c>
      <c r="C47" s="14">
        <v>3721</v>
      </c>
      <c r="D47" s="14">
        <v>4393</v>
      </c>
      <c r="E47" s="15">
        <v>-0.15297063510129699</v>
      </c>
    </row>
    <row r="48" spans="1:5" x14ac:dyDescent="0.25">
      <c r="A48" s="175"/>
      <c r="B48" s="13" t="s">
        <v>23</v>
      </c>
      <c r="C48" s="14">
        <v>510</v>
      </c>
      <c r="D48" s="14">
        <v>194</v>
      </c>
      <c r="E48" s="15">
        <v>1.62886597938144</v>
      </c>
    </row>
    <row r="49" spans="1:5" x14ac:dyDescent="0.25">
      <c r="A49" s="174" t="s">
        <v>55</v>
      </c>
      <c r="B49" s="13" t="s">
        <v>56</v>
      </c>
      <c r="C49" s="14">
        <v>3493</v>
      </c>
      <c r="D49" s="14">
        <v>3816</v>
      </c>
      <c r="E49" s="15">
        <v>-8.4643605870020996E-2</v>
      </c>
    </row>
    <row r="50" spans="1:5" x14ac:dyDescent="0.25">
      <c r="A50" s="176"/>
      <c r="B50" s="13" t="s">
        <v>57</v>
      </c>
      <c r="C50" s="14">
        <v>187</v>
      </c>
      <c r="D50" s="14">
        <v>130</v>
      </c>
      <c r="E50" s="15">
        <v>0.43846153846153801</v>
      </c>
    </row>
    <row r="51" spans="1:5" x14ac:dyDescent="0.25">
      <c r="A51" s="176"/>
      <c r="B51" s="13" t="s">
        <v>58</v>
      </c>
      <c r="C51" s="14">
        <v>872</v>
      </c>
      <c r="D51" s="14">
        <v>560</v>
      </c>
      <c r="E51" s="15">
        <v>0.55714285714285705</v>
      </c>
    </row>
    <row r="52" spans="1:5" x14ac:dyDescent="0.25">
      <c r="A52" s="175"/>
      <c r="B52" s="13" t="s">
        <v>59</v>
      </c>
      <c r="C52" s="14">
        <v>206</v>
      </c>
      <c r="D52" s="14">
        <v>97</v>
      </c>
      <c r="E52" s="15">
        <v>1.12371134020619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4" t="s">
        <v>61</v>
      </c>
      <c r="B56" s="13" t="s">
        <v>54</v>
      </c>
      <c r="C56" s="14">
        <v>75</v>
      </c>
      <c r="D56" s="14">
        <v>84</v>
      </c>
      <c r="E56" s="15">
        <v>-0.107142857142857</v>
      </c>
    </row>
    <row r="57" spans="1:5" x14ac:dyDescent="0.25">
      <c r="A57" s="176"/>
      <c r="B57" s="13" t="s">
        <v>53</v>
      </c>
      <c r="C57" s="14">
        <v>8</v>
      </c>
      <c r="D57" s="14">
        <v>17</v>
      </c>
      <c r="E57" s="15">
        <v>-0.52941176470588203</v>
      </c>
    </row>
    <row r="58" spans="1:5" x14ac:dyDescent="0.25">
      <c r="A58" s="176"/>
      <c r="B58" s="13" t="s">
        <v>19</v>
      </c>
      <c r="C58" s="14">
        <v>39</v>
      </c>
      <c r="D58" s="14">
        <v>26</v>
      </c>
      <c r="E58" s="15">
        <v>0.5</v>
      </c>
    </row>
    <row r="59" spans="1:5" x14ac:dyDescent="0.25">
      <c r="A59" s="176"/>
      <c r="B59" s="13" t="s">
        <v>23</v>
      </c>
      <c r="C59" s="14">
        <v>50</v>
      </c>
      <c r="D59" s="14">
        <v>39</v>
      </c>
      <c r="E59" s="15">
        <v>0.28205128205128199</v>
      </c>
    </row>
    <row r="60" spans="1:5" x14ac:dyDescent="0.25">
      <c r="A60" s="176"/>
      <c r="B60" s="13" t="s">
        <v>62</v>
      </c>
      <c r="C60" s="14">
        <v>58</v>
      </c>
      <c r="D60" s="14">
        <v>70</v>
      </c>
      <c r="E60" s="15">
        <v>-0.17142857142857101</v>
      </c>
    </row>
    <row r="61" spans="1:5" x14ac:dyDescent="0.25">
      <c r="A61" s="175"/>
      <c r="B61" s="13" t="s">
        <v>63</v>
      </c>
      <c r="C61" s="14">
        <v>14</v>
      </c>
      <c r="D61" s="14">
        <v>16</v>
      </c>
      <c r="E61" s="15">
        <v>-0.125</v>
      </c>
    </row>
    <row r="62" spans="1:5" x14ac:dyDescent="0.25">
      <c r="A62" s="174" t="s">
        <v>64</v>
      </c>
      <c r="B62" s="13" t="s">
        <v>65</v>
      </c>
      <c r="C62" s="14">
        <v>59</v>
      </c>
      <c r="D62" s="14">
        <v>58</v>
      </c>
      <c r="E62" s="15">
        <v>1.72413793103448E-2</v>
      </c>
    </row>
    <row r="63" spans="1:5" x14ac:dyDescent="0.25">
      <c r="A63" s="176"/>
      <c r="B63" s="13" t="s">
        <v>58</v>
      </c>
      <c r="C63" s="14">
        <v>0</v>
      </c>
      <c r="D63" s="14">
        <v>2</v>
      </c>
      <c r="E63" s="15">
        <v>-1</v>
      </c>
    </row>
    <row r="64" spans="1:5" x14ac:dyDescent="0.25">
      <c r="A64" s="175"/>
      <c r="B64" s="13" t="s">
        <v>66</v>
      </c>
      <c r="C64" s="14">
        <v>0</v>
      </c>
      <c r="D64" s="14">
        <v>0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4">
        <v>0</v>
      </c>
      <c r="E68" s="15">
        <v>0</v>
      </c>
    </row>
    <row r="69" spans="1:5" x14ac:dyDescent="0.25">
      <c r="A69" s="12" t="s">
        <v>36</v>
      </c>
      <c r="B69" s="16"/>
      <c r="C69" s="17"/>
      <c r="D69" s="14">
        <v>0</v>
      </c>
      <c r="E69" s="15">
        <v>0</v>
      </c>
    </row>
    <row r="70" spans="1:5" x14ac:dyDescent="0.25">
      <c r="A70" s="12" t="s">
        <v>37</v>
      </c>
      <c r="B70" s="16"/>
      <c r="C70" s="17"/>
      <c r="D70" s="14">
        <v>5</v>
      </c>
      <c r="E70" s="15">
        <v>0</v>
      </c>
    </row>
    <row r="71" spans="1:5" x14ac:dyDescent="0.25">
      <c r="A71" s="12" t="s">
        <v>38</v>
      </c>
      <c r="B71" s="16"/>
      <c r="C71" s="17"/>
      <c r="D71" s="14">
        <v>5</v>
      </c>
      <c r="E71" s="15">
        <v>0</v>
      </c>
    </row>
    <row r="72" spans="1:5" x14ac:dyDescent="0.25">
      <c r="A72" s="12" t="s">
        <v>39</v>
      </c>
      <c r="B72" s="16"/>
      <c r="C72" s="17"/>
      <c r="D72" s="14">
        <v>0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7"/>
      <c r="B76" s="13" t="s">
        <v>49</v>
      </c>
      <c r="C76" s="14">
        <v>11</v>
      </c>
      <c r="D76" s="14">
        <v>11</v>
      </c>
      <c r="E76" s="15">
        <v>0</v>
      </c>
    </row>
    <row r="77" spans="1:5" x14ac:dyDescent="0.25">
      <c r="A77" s="178"/>
      <c r="B77" s="13" t="s">
        <v>58</v>
      </c>
      <c r="C77" s="14">
        <v>2</v>
      </c>
      <c r="D77" s="14">
        <v>2</v>
      </c>
      <c r="E77" s="15">
        <v>0</v>
      </c>
    </row>
    <row r="78" spans="1:5" x14ac:dyDescent="0.25">
      <c r="A78" s="178"/>
      <c r="B78" s="13" t="s">
        <v>65</v>
      </c>
      <c r="C78" s="14">
        <v>4</v>
      </c>
      <c r="D78" s="14">
        <v>7</v>
      </c>
      <c r="E78" s="15">
        <v>-0.42857142857142799</v>
      </c>
    </row>
    <row r="79" spans="1:5" x14ac:dyDescent="0.25">
      <c r="A79" s="178"/>
      <c r="B79" s="13" t="s">
        <v>69</v>
      </c>
      <c r="C79" s="14">
        <v>2</v>
      </c>
      <c r="D79" s="14">
        <v>4</v>
      </c>
      <c r="E79" s="15">
        <v>-0.5</v>
      </c>
    </row>
    <row r="80" spans="1:5" x14ac:dyDescent="0.25">
      <c r="A80" s="179"/>
      <c r="B80" s="13" t="s">
        <v>70</v>
      </c>
      <c r="C80" s="14">
        <v>2</v>
      </c>
      <c r="D80" s="14">
        <v>3</v>
      </c>
      <c r="E80" s="15">
        <v>-0.33333333333333298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4" t="s">
        <v>72</v>
      </c>
      <c r="B84" s="13" t="s">
        <v>73</v>
      </c>
      <c r="C84" s="14">
        <v>8086</v>
      </c>
      <c r="D84" s="14">
        <v>7264</v>
      </c>
      <c r="E84" s="15">
        <v>0.11316079295154199</v>
      </c>
    </row>
    <row r="85" spans="1:5" x14ac:dyDescent="0.25">
      <c r="A85" s="175"/>
      <c r="B85" s="13" t="s">
        <v>74</v>
      </c>
      <c r="C85" s="14">
        <v>2256</v>
      </c>
      <c r="D85" s="14">
        <v>1266</v>
      </c>
      <c r="E85" s="15">
        <v>0.78199052132701397</v>
      </c>
    </row>
    <row r="86" spans="1:5" x14ac:dyDescent="0.25">
      <c r="A86" s="174" t="s">
        <v>75</v>
      </c>
      <c r="B86" s="13" t="s">
        <v>73</v>
      </c>
      <c r="C86" s="14">
        <v>3172</v>
      </c>
      <c r="D86" s="14">
        <v>4348</v>
      </c>
      <c r="E86" s="15">
        <v>-0.27046918123275099</v>
      </c>
    </row>
    <row r="87" spans="1:5" x14ac:dyDescent="0.25">
      <c r="A87" s="175"/>
      <c r="B87" s="13" t="s">
        <v>74</v>
      </c>
      <c r="C87" s="14">
        <v>1962</v>
      </c>
      <c r="D87" s="14">
        <v>604</v>
      </c>
      <c r="E87" s="15">
        <v>2.2483443708609299</v>
      </c>
    </row>
    <row r="88" spans="1:5" x14ac:dyDescent="0.25">
      <c r="A88" s="174" t="s">
        <v>76</v>
      </c>
      <c r="B88" s="13" t="s">
        <v>73</v>
      </c>
      <c r="C88" s="14">
        <v>221</v>
      </c>
      <c r="D88" s="14">
        <v>240</v>
      </c>
      <c r="E88" s="15">
        <v>-7.9166666666666705E-2</v>
      </c>
    </row>
    <row r="89" spans="1:5" x14ac:dyDescent="0.25">
      <c r="A89" s="175"/>
      <c r="B89" s="13" t="s">
        <v>74</v>
      </c>
      <c r="C89" s="14">
        <v>62</v>
      </c>
      <c r="D89" s="14">
        <v>30</v>
      </c>
      <c r="E89" s="15">
        <v>1.06666666666667</v>
      </c>
    </row>
    <row r="90" spans="1:5" x14ac:dyDescent="0.25">
      <c r="A90" s="174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175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2253</v>
      </c>
      <c r="D95" s="14">
        <v>2487</v>
      </c>
      <c r="E95" s="15">
        <v>-9.4089264173703294E-2</v>
      </c>
    </row>
    <row r="96" spans="1:5" x14ac:dyDescent="0.25">
      <c r="A96" s="12" t="s">
        <v>79</v>
      </c>
      <c r="B96" s="16"/>
      <c r="C96" s="14">
        <v>0</v>
      </c>
      <c r="D96" s="14">
        <v>1</v>
      </c>
      <c r="E96" s="15">
        <v>-1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2295</v>
      </c>
      <c r="D100" s="14">
        <v>2990</v>
      </c>
      <c r="E100" s="15">
        <v>-0.23244147157190601</v>
      </c>
    </row>
    <row r="101" spans="1:5" x14ac:dyDescent="0.25">
      <c r="A101" s="12" t="s">
        <v>82</v>
      </c>
      <c r="B101" s="16"/>
      <c r="C101" s="14">
        <v>1269</v>
      </c>
      <c r="D101" s="14">
        <v>1928</v>
      </c>
      <c r="E101" s="15">
        <v>-0.34180497925311198</v>
      </c>
    </row>
    <row r="102" spans="1:5" x14ac:dyDescent="0.25">
      <c r="A102" s="12" t="s">
        <v>79</v>
      </c>
      <c r="B102" s="16"/>
      <c r="C102" s="14">
        <v>4</v>
      </c>
      <c r="D102" s="14">
        <v>19</v>
      </c>
      <c r="E102" s="15">
        <v>-0.78947368421052599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4" t="s">
        <v>81</v>
      </c>
      <c r="B106" s="13" t="s">
        <v>84</v>
      </c>
      <c r="C106" s="14">
        <v>1480</v>
      </c>
      <c r="D106" s="14">
        <v>1417</v>
      </c>
      <c r="E106" s="15">
        <v>4.4460127028934399E-2</v>
      </c>
    </row>
    <row r="107" spans="1:5" x14ac:dyDescent="0.25">
      <c r="A107" s="176"/>
      <c r="B107" s="13" t="s">
        <v>85</v>
      </c>
      <c r="C107" s="14">
        <v>1071</v>
      </c>
      <c r="D107" s="14">
        <v>1075</v>
      </c>
      <c r="E107" s="15">
        <v>-3.7209302325581402E-3</v>
      </c>
    </row>
    <row r="108" spans="1:5" x14ac:dyDescent="0.25">
      <c r="A108" s="175"/>
      <c r="B108" s="13" t="s">
        <v>86</v>
      </c>
      <c r="C108" s="14">
        <v>54</v>
      </c>
      <c r="D108" s="14">
        <v>77</v>
      </c>
      <c r="E108" s="15">
        <v>-0.29870129870129902</v>
      </c>
    </row>
    <row r="109" spans="1:5" x14ac:dyDescent="0.25">
      <c r="A109" s="174" t="s">
        <v>82</v>
      </c>
      <c r="B109" s="13" t="s">
        <v>87</v>
      </c>
      <c r="C109" s="14">
        <v>21</v>
      </c>
      <c r="D109" s="14">
        <v>54</v>
      </c>
      <c r="E109" s="15">
        <v>-0.61111111111111105</v>
      </c>
    </row>
    <row r="110" spans="1:5" x14ac:dyDescent="0.25">
      <c r="A110" s="175"/>
      <c r="B110" s="13" t="s">
        <v>86</v>
      </c>
      <c r="C110" s="14">
        <v>544</v>
      </c>
      <c r="D110" s="14">
        <v>504</v>
      </c>
      <c r="E110" s="15">
        <v>7.9365079365079402E-2</v>
      </c>
    </row>
    <row r="111" spans="1:5" x14ac:dyDescent="0.25">
      <c r="A111" s="12" t="s">
        <v>79</v>
      </c>
      <c r="B111" s="16"/>
      <c r="C111" s="14">
        <v>2</v>
      </c>
      <c r="D111" s="14">
        <v>10</v>
      </c>
      <c r="E111" s="15">
        <v>-0.8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4" t="s">
        <v>81</v>
      </c>
      <c r="B115" s="13" t="s">
        <v>84</v>
      </c>
      <c r="C115" s="14">
        <v>106</v>
      </c>
      <c r="D115" s="14">
        <v>95</v>
      </c>
      <c r="E115" s="15">
        <v>0.11578947368421</v>
      </c>
    </row>
    <row r="116" spans="1:5" x14ac:dyDescent="0.25">
      <c r="A116" s="176"/>
      <c r="B116" s="13" t="s">
        <v>85</v>
      </c>
      <c r="C116" s="14">
        <v>87</v>
      </c>
      <c r="D116" s="14">
        <v>63</v>
      </c>
      <c r="E116" s="15">
        <v>0.38095238095238099</v>
      </c>
    </row>
    <row r="117" spans="1:5" x14ac:dyDescent="0.25">
      <c r="A117" s="175"/>
      <c r="B117" s="13" t="s">
        <v>86</v>
      </c>
      <c r="C117" s="14">
        <v>4</v>
      </c>
      <c r="D117" s="14">
        <v>0</v>
      </c>
      <c r="E117" s="15">
        <v>0</v>
      </c>
    </row>
    <row r="118" spans="1:5" x14ac:dyDescent="0.25">
      <c r="A118" s="174" t="s">
        <v>82</v>
      </c>
      <c r="B118" s="13" t="s">
        <v>87</v>
      </c>
      <c r="C118" s="14">
        <v>7</v>
      </c>
      <c r="D118" s="14">
        <v>4</v>
      </c>
      <c r="E118" s="15">
        <v>0.75</v>
      </c>
    </row>
    <row r="119" spans="1:5" x14ac:dyDescent="0.25">
      <c r="A119" s="175"/>
      <c r="B119" s="13" t="s">
        <v>86</v>
      </c>
      <c r="C119" s="14">
        <v>27</v>
      </c>
      <c r="D119" s="14">
        <v>26</v>
      </c>
      <c r="E119" s="15">
        <v>3.8461538461538498E-2</v>
      </c>
    </row>
    <row r="120" spans="1:5" x14ac:dyDescent="0.25">
      <c r="A120" s="12" t="s">
        <v>79</v>
      </c>
      <c r="B120" s="16"/>
      <c r="C120" s="14">
        <v>4</v>
      </c>
      <c r="D120" s="14">
        <v>0</v>
      </c>
      <c r="E120" s="15">
        <v>0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4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5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4" t="s">
        <v>93</v>
      </c>
      <c r="B126" s="13" t="s">
        <v>91</v>
      </c>
      <c r="C126" s="14">
        <v>181</v>
      </c>
      <c r="D126" s="14">
        <v>171</v>
      </c>
      <c r="E126" s="15">
        <v>5.8479532163742701E-2</v>
      </c>
    </row>
    <row r="127" spans="1:5" x14ac:dyDescent="0.25">
      <c r="A127" s="175"/>
      <c r="B127" s="13" t="s">
        <v>92</v>
      </c>
      <c r="C127" s="14">
        <v>410</v>
      </c>
      <c r="D127" s="14">
        <v>1192</v>
      </c>
      <c r="E127" s="15">
        <v>-0.65604026845637597</v>
      </c>
    </row>
    <row r="128" spans="1:5" x14ac:dyDescent="0.25">
      <c r="A128" s="174" t="s">
        <v>94</v>
      </c>
      <c r="B128" s="13" t="s">
        <v>91</v>
      </c>
      <c r="C128" s="14">
        <v>2497</v>
      </c>
      <c r="D128" s="14">
        <v>5027</v>
      </c>
      <c r="E128" s="15">
        <v>-0.50328227571116002</v>
      </c>
    </row>
    <row r="129" spans="1:5" x14ac:dyDescent="0.25">
      <c r="A129" s="175"/>
      <c r="B129" s="13" t="s">
        <v>92</v>
      </c>
      <c r="C129" s="14">
        <v>2344</v>
      </c>
      <c r="D129" s="14">
        <v>16802</v>
      </c>
      <c r="E129" s="15">
        <v>-0.86049279847637195</v>
      </c>
    </row>
    <row r="130" spans="1:5" x14ac:dyDescent="0.25">
      <c r="A130" s="174" t="s">
        <v>95</v>
      </c>
      <c r="B130" s="13" t="s">
        <v>91</v>
      </c>
      <c r="C130" s="17"/>
      <c r="D130" s="14">
        <v>3490</v>
      </c>
      <c r="E130" s="15">
        <v>0</v>
      </c>
    </row>
    <row r="131" spans="1:5" x14ac:dyDescent="0.25">
      <c r="A131" s="175"/>
      <c r="B131" s="13" t="s">
        <v>92</v>
      </c>
      <c r="C131" s="17"/>
      <c r="D131" s="14">
        <v>5077</v>
      </c>
      <c r="E131" s="15">
        <v>0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4" t="s">
        <v>97</v>
      </c>
      <c r="B135" s="13" t="s">
        <v>98</v>
      </c>
      <c r="C135" s="14">
        <v>81</v>
      </c>
      <c r="D135" s="14">
        <v>102</v>
      </c>
      <c r="E135" s="15">
        <v>-0.20588235294117599</v>
      </c>
    </row>
    <row r="136" spans="1:5" x14ac:dyDescent="0.25">
      <c r="A136" s="175"/>
      <c r="B136" s="13" t="s">
        <v>99</v>
      </c>
      <c r="C136" s="14">
        <v>10</v>
      </c>
      <c r="D136" s="14">
        <v>9</v>
      </c>
      <c r="E136" s="15">
        <v>0.11111111111111099</v>
      </c>
    </row>
    <row r="137" spans="1:5" x14ac:dyDescent="0.25">
      <c r="A137" s="174" t="s">
        <v>100</v>
      </c>
      <c r="B137" s="13" t="s">
        <v>98</v>
      </c>
      <c r="C137" s="14">
        <v>0</v>
      </c>
      <c r="D137" s="14">
        <v>1</v>
      </c>
      <c r="E137" s="15">
        <v>-1</v>
      </c>
    </row>
    <row r="138" spans="1:5" x14ac:dyDescent="0.25">
      <c r="A138" s="175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25">
      <c r="A139" s="174" t="s">
        <v>101</v>
      </c>
      <c r="B139" s="13" t="s">
        <v>98</v>
      </c>
      <c r="C139" s="14">
        <v>2</v>
      </c>
      <c r="D139" s="14">
        <v>7</v>
      </c>
      <c r="E139" s="15">
        <v>-0.71428571428571397</v>
      </c>
    </row>
    <row r="140" spans="1:5" x14ac:dyDescent="0.25">
      <c r="A140" s="175"/>
      <c r="B140" s="13" t="s">
        <v>102</v>
      </c>
      <c r="C140" s="14">
        <v>0</v>
      </c>
      <c r="D140" s="14">
        <v>0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186</v>
      </c>
      <c r="D144" s="14">
        <v>158</v>
      </c>
      <c r="E144" s="15">
        <v>0.177215189873418</v>
      </c>
    </row>
    <row r="145" spans="1:5" x14ac:dyDescent="0.25">
      <c r="A145" s="174" t="s">
        <v>105</v>
      </c>
      <c r="B145" s="13" t="s">
        <v>106</v>
      </c>
      <c r="C145" s="14">
        <v>17</v>
      </c>
      <c r="D145" s="14">
        <v>12</v>
      </c>
      <c r="E145" s="15">
        <v>0.41666666666666702</v>
      </c>
    </row>
    <row r="146" spans="1:5" x14ac:dyDescent="0.25">
      <c r="A146" s="176"/>
      <c r="B146" s="13" t="s">
        <v>107</v>
      </c>
      <c r="C146" s="14">
        <v>75</v>
      </c>
      <c r="D146" s="14">
        <v>61</v>
      </c>
      <c r="E146" s="15">
        <v>0.22950819672131101</v>
      </c>
    </row>
    <row r="147" spans="1:5" x14ac:dyDescent="0.25">
      <c r="A147" s="176"/>
      <c r="B147" s="13" t="s">
        <v>108</v>
      </c>
      <c r="C147" s="14">
        <v>14</v>
      </c>
      <c r="D147" s="14">
        <v>17</v>
      </c>
      <c r="E147" s="15">
        <v>-0.17647058823529399</v>
      </c>
    </row>
    <row r="148" spans="1:5" x14ac:dyDescent="0.25">
      <c r="A148" s="176"/>
      <c r="B148" s="13" t="s">
        <v>109</v>
      </c>
      <c r="C148" s="14">
        <v>19</v>
      </c>
      <c r="D148" s="14">
        <v>33</v>
      </c>
      <c r="E148" s="15">
        <v>-0.42424242424242398</v>
      </c>
    </row>
    <row r="149" spans="1:5" x14ac:dyDescent="0.25">
      <c r="A149" s="176"/>
      <c r="B149" s="13" t="s">
        <v>110</v>
      </c>
      <c r="C149" s="14">
        <v>61</v>
      </c>
      <c r="D149" s="14">
        <v>35</v>
      </c>
      <c r="E149" s="15">
        <v>0.74285714285714299</v>
      </c>
    </row>
    <row r="150" spans="1:5" x14ac:dyDescent="0.25">
      <c r="A150" s="175"/>
      <c r="B150" s="13" t="s">
        <v>111</v>
      </c>
      <c r="C150" s="14">
        <v>0</v>
      </c>
      <c r="D150" s="14">
        <v>0</v>
      </c>
      <c r="E150" s="15">
        <v>0</v>
      </c>
    </row>
    <row r="151" spans="1:5" x14ac:dyDescent="0.25">
      <c r="A151" s="174" t="s">
        <v>112</v>
      </c>
      <c r="B151" s="13" t="s">
        <v>113</v>
      </c>
      <c r="C151" s="14">
        <v>78</v>
      </c>
      <c r="D151" s="14">
        <v>81</v>
      </c>
      <c r="E151" s="15">
        <v>-3.7037037037037E-2</v>
      </c>
    </row>
    <row r="152" spans="1:5" x14ac:dyDescent="0.25">
      <c r="A152" s="175"/>
      <c r="B152" s="13" t="s">
        <v>114</v>
      </c>
      <c r="C152" s="14">
        <v>82</v>
      </c>
      <c r="D152" s="14">
        <v>76</v>
      </c>
      <c r="E152" s="15">
        <v>7.8947368421052599E-2</v>
      </c>
    </row>
    <row r="153" spans="1:5" x14ac:dyDescent="0.25">
      <c r="A153" s="174" t="s">
        <v>115</v>
      </c>
      <c r="B153" s="13" t="s">
        <v>19</v>
      </c>
      <c r="C153" s="14">
        <v>28</v>
      </c>
      <c r="D153" s="14">
        <v>27</v>
      </c>
      <c r="E153" s="15">
        <v>3.7037037037037E-2</v>
      </c>
    </row>
    <row r="154" spans="1:5" x14ac:dyDescent="0.25">
      <c r="A154" s="175"/>
      <c r="B154" s="13" t="s">
        <v>23</v>
      </c>
      <c r="C154" s="14">
        <v>26</v>
      </c>
      <c r="D154" s="14">
        <v>28</v>
      </c>
      <c r="E154" s="15">
        <v>-7.1428571428571397E-2</v>
      </c>
    </row>
    <row r="155" spans="1:5" x14ac:dyDescent="0.25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4" t="s">
        <v>118</v>
      </c>
      <c r="B159" s="13" t="s">
        <v>119</v>
      </c>
      <c r="C159" s="14">
        <v>984</v>
      </c>
      <c r="D159" s="14">
        <v>1168</v>
      </c>
      <c r="E159" s="15">
        <v>-0.15753424657534201</v>
      </c>
    </row>
    <row r="160" spans="1:5" x14ac:dyDescent="0.25">
      <c r="A160" s="176"/>
      <c r="B160" s="13" t="s">
        <v>120</v>
      </c>
      <c r="C160" s="14">
        <v>325</v>
      </c>
      <c r="D160" s="14">
        <v>382</v>
      </c>
      <c r="E160" s="15">
        <v>-0.149214659685864</v>
      </c>
    </row>
    <row r="161" spans="1:5" x14ac:dyDescent="0.25">
      <c r="A161" s="176"/>
      <c r="B161" s="13" t="s">
        <v>121</v>
      </c>
      <c r="C161" s="14">
        <v>406</v>
      </c>
      <c r="D161" s="14">
        <v>304</v>
      </c>
      <c r="E161" s="15">
        <v>0.33552631578947401</v>
      </c>
    </row>
    <row r="162" spans="1:5" x14ac:dyDescent="0.25">
      <c r="A162" s="176"/>
      <c r="B162" s="13" t="s">
        <v>122</v>
      </c>
      <c r="C162" s="14">
        <v>130</v>
      </c>
      <c r="D162" s="14">
        <v>187</v>
      </c>
      <c r="E162" s="15">
        <v>-0.30481283422459898</v>
      </c>
    </row>
    <row r="163" spans="1:5" x14ac:dyDescent="0.25">
      <c r="A163" s="176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124</v>
      </c>
      <c r="C164" s="14">
        <v>100</v>
      </c>
      <c r="D164" s="14">
        <v>86</v>
      </c>
      <c r="E164" s="15">
        <v>0.162790697674419</v>
      </c>
    </row>
    <row r="165" spans="1:5" x14ac:dyDescent="0.25">
      <c r="A165" s="176"/>
      <c r="B165" s="13" t="s">
        <v>125</v>
      </c>
      <c r="C165" s="14">
        <v>2214</v>
      </c>
      <c r="D165" s="14">
        <v>2998</v>
      </c>
      <c r="E165" s="15">
        <v>-0.261507671781187</v>
      </c>
    </row>
    <row r="166" spans="1:5" x14ac:dyDescent="0.25">
      <c r="A166" s="176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127</v>
      </c>
      <c r="C167" s="14">
        <v>151</v>
      </c>
      <c r="D167" s="14">
        <v>165</v>
      </c>
      <c r="E167" s="15">
        <v>-8.4848484848484798E-2</v>
      </c>
    </row>
    <row r="168" spans="1:5" x14ac:dyDescent="0.25">
      <c r="A168" s="176"/>
      <c r="B168" s="13" t="s">
        <v>128</v>
      </c>
      <c r="C168" s="14">
        <v>218</v>
      </c>
      <c r="D168" s="14">
        <v>296</v>
      </c>
      <c r="E168" s="15">
        <v>-0.26351351351351299</v>
      </c>
    </row>
    <row r="169" spans="1:5" x14ac:dyDescent="0.25">
      <c r="A169" s="176"/>
      <c r="B169" s="13" t="s">
        <v>129</v>
      </c>
      <c r="C169" s="14">
        <v>53</v>
      </c>
      <c r="D169" s="14">
        <v>14</v>
      </c>
      <c r="E169" s="15">
        <v>2.78571428571429</v>
      </c>
    </row>
    <row r="170" spans="1:5" x14ac:dyDescent="0.25">
      <c r="A170" s="176"/>
      <c r="B170" s="13" t="s">
        <v>130</v>
      </c>
      <c r="C170" s="14">
        <v>399</v>
      </c>
      <c r="D170" s="14">
        <v>271</v>
      </c>
      <c r="E170" s="15">
        <v>0.47232472324723201</v>
      </c>
    </row>
    <row r="171" spans="1:5" x14ac:dyDescent="0.25">
      <c r="A171" s="176"/>
      <c r="B171" s="13" t="s">
        <v>131</v>
      </c>
      <c r="C171" s="14">
        <v>10</v>
      </c>
      <c r="D171" s="14">
        <v>18</v>
      </c>
      <c r="E171" s="15">
        <v>-0.44444444444444398</v>
      </c>
    </row>
    <row r="172" spans="1:5" x14ac:dyDescent="0.25">
      <c r="A172" s="176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25">
      <c r="A173" s="176"/>
      <c r="B173" s="13" t="s">
        <v>133</v>
      </c>
      <c r="C173" s="14">
        <v>2</v>
      </c>
      <c r="D173" s="14">
        <v>4</v>
      </c>
      <c r="E173" s="15">
        <v>-0.5</v>
      </c>
    </row>
    <row r="174" spans="1:5" x14ac:dyDescent="0.25">
      <c r="A174" s="176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135</v>
      </c>
      <c r="C175" s="14">
        <v>12</v>
      </c>
      <c r="D175" s="14">
        <v>13</v>
      </c>
      <c r="E175" s="15">
        <v>-7.69230769230769E-2</v>
      </c>
    </row>
    <row r="176" spans="1:5" x14ac:dyDescent="0.25">
      <c r="A176" s="176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139</v>
      </c>
      <c r="C179" s="14">
        <v>0</v>
      </c>
      <c r="D179" s="14">
        <v>0</v>
      </c>
      <c r="E179" s="15">
        <v>0</v>
      </c>
    </row>
    <row r="180" spans="1:5" x14ac:dyDescent="0.25">
      <c r="A180" s="176"/>
      <c r="B180" s="13" t="s">
        <v>140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141</v>
      </c>
      <c r="C181" s="14">
        <v>0</v>
      </c>
      <c r="D181" s="14">
        <v>0</v>
      </c>
      <c r="E181" s="15">
        <v>0</v>
      </c>
    </row>
    <row r="182" spans="1:5" x14ac:dyDescent="0.25">
      <c r="A182" s="176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144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146</v>
      </c>
      <c r="C186" s="14">
        <v>0</v>
      </c>
      <c r="D186" s="14">
        <v>0</v>
      </c>
      <c r="E186" s="15">
        <v>0</v>
      </c>
    </row>
    <row r="187" spans="1:5" x14ac:dyDescent="0.25">
      <c r="A187" s="176"/>
      <c r="B187" s="13" t="s">
        <v>147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148</v>
      </c>
      <c r="C188" s="14">
        <v>0</v>
      </c>
      <c r="D188" s="14">
        <v>0</v>
      </c>
      <c r="E188" s="15">
        <v>0</v>
      </c>
    </row>
    <row r="189" spans="1:5" x14ac:dyDescent="0.25">
      <c r="A189" s="176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25">
      <c r="A190" s="176"/>
      <c r="B190" s="13" t="s">
        <v>150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151</v>
      </c>
      <c r="C191" s="14">
        <v>0</v>
      </c>
      <c r="D191" s="14">
        <v>0</v>
      </c>
      <c r="E191" s="15">
        <v>0</v>
      </c>
    </row>
    <row r="192" spans="1:5" x14ac:dyDescent="0.25">
      <c r="A192" s="176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153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156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157</v>
      </c>
      <c r="C197" s="14">
        <v>0</v>
      </c>
      <c r="D197" s="14">
        <v>0</v>
      </c>
      <c r="E197" s="15">
        <v>0</v>
      </c>
    </row>
    <row r="198" spans="1:5" x14ac:dyDescent="0.25">
      <c r="A198" s="176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5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4" t="s">
        <v>161</v>
      </c>
      <c r="B201" s="13" t="s">
        <v>162</v>
      </c>
      <c r="C201" s="14">
        <v>984</v>
      </c>
      <c r="D201" s="14">
        <v>784</v>
      </c>
      <c r="E201" s="15">
        <v>0.25510204081632598</v>
      </c>
    </row>
    <row r="202" spans="1:5" x14ac:dyDescent="0.25">
      <c r="A202" s="176"/>
      <c r="B202" s="13" t="s">
        <v>120</v>
      </c>
      <c r="C202" s="14">
        <v>325</v>
      </c>
      <c r="D202" s="14">
        <v>387</v>
      </c>
      <c r="E202" s="15">
        <v>-0.160206718346253</v>
      </c>
    </row>
    <row r="203" spans="1:5" x14ac:dyDescent="0.25">
      <c r="A203" s="176"/>
      <c r="B203" s="13" t="s">
        <v>163</v>
      </c>
      <c r="C203" s="14">
        <v>406</v>
      </c>
      <c r="D203" s="14">
        <v>203</v>
      </c>
      <c r="E203" s="15">
        <v>1</v>
      </c>
    </row>
    <row r="204" spans="1:5" x14ac:dyDescent="0.25">
      <c r="A204" s="176"/>
      <c r="B204" s="13" t="s">
        <v>122</v>
      </c>
      <c r="C204" s="14">
        <v>130</v>
      </c>
      <c r="D204" s="14">
        <v>180</v>
      </c>
      <c r="E204" s="15">
        <v>-0.27777777777777801</v>
      </c>
    </row>
    <row r="205" spans="1:5" x14ac:dyDescent="0.25">
      <c r="A205" s="176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124</v>
      </c>
      <c r="C206" s="14">
        <v>100</v>
      </c>
      <c r="D206" s="14">
        <v>57</v>
      </c>
      <c r="E206" s="15">
        <v>0.75438596491228105</v>
      </c>
    </row>
    <row r="207" spans="1:5" x14ac:dyDescent="0.25">
      <c r="A207" s="176"/>
      <c r="B207" s="13" t="s">
        <v>125</v>
      </c>
      <c r="C207" s="14">
        <v>2214</v>
      </c>
      <c r="D207" s="14">
        <v>160</v>
      </c>
      <c r="E207" s="15">
        <v>12.8375</v>
      </c>
    </row>
    <row r="208" spans="1:5" x14ac:dyDescent="0.25">
      <c r="A208" s="176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176"/>
      <c r="B209" s="13" t="s">
        <v>127</v>
      </c>
      <c r="C209" s="14">
        <v>151</v>
      </c>
      <c r="D209" s="14">
        <v>115</v>
      </c>
      <c r="E209" s="15">
        <v>0.31304347826086898</v>
      </c>
    </row>
    <row r="210" spans="1:5" x14ac:dyDescent="0.25">
      <c r="A210" s="176"/>
      <c r="B210" s="13" t="s">
        <v>165</v>
      </c>
      <c r="C210" s="14">
        <v>218</v>
      </c>
      <c r="D210" s="14">
        <v>130</v>
      </c>
      <c r="E210" s="15">
        <v>0.67692307692307696</v>
      </c>
    </row>
    <row r="211" spans="1:5" x14ac:dyDescent="0.25">
      <c r="A211" s="176"/>
      <c r="B211" s="13" t="s">
        <v>129</v>
      </c>
      <c r="C211" s="14">
        <v>53</v>
      </c>
      <c r="D211" s="14">
        <v>10</v>
      </c>
      <c r="E211" s="15">
        <v>4.3</v>
      </c>
    </row>
    <row r="212" spans="1:5" x14ac:dyDescent="0.25">
      <c r="A212" s="176"/>
      <c r="B212" s="13" t="s">
        <v>130</v>
      </c>
      <c r="C212" s="14">
        <v>399</v>
      </c>
      <c r="D212" s="14">
        <v>271</v>
      </c>
      <c r="E212" s="15">
        <v>0.47232472324723201</v>
      </c>
    </row>
    <row r="213" spans="1:5" x14ac:dyDescent="0.25">
      <c r="A213" s="176"/>
      <c r="B213" s="13" t="s">
        <v>131</v>
      </c>
      <c r="C213" s="14">
        <v>10</v>
      </c>
      <c r="D213" s="14">
        <v>18</v>
      </c>
      <c r="E213" s="15">
        <v>-0.44444444444444398</v>
      </c>
    </row>
    <row r="214" spans="1:5" x14ac:dyDescent="0.25">
      <c r="A214" s="176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133</v>
      </c>
      <c r="C215" s="14">
        <v>2</v>
      </c>
      <c r="D215" s="14">
        <v>4</v>
      </c>
      <c r="E215" s="15">
        <v>-0.5</v>
      </c>
    </row>
    <row r="216" spans="1:5" x14ac:dyDescent="0.25">
      <c r="A216" s="176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135</v>
      </c>
      <c r="C217" s="14">
        <v>12</v>
      </c>
      <c r="D217" s="14">
        <v>13</v>
      </c>
      <c r="E217" s="15">
        <v>-7.69230769230769E-2</v>
      </c>
    </row>
    <row r="218" spans="1:5" x14ac:dyDescent="0.25">
      <c r="A218" s="176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25">
      <c r="A221" s="176"/>
      <c r="B221" s="13" t="s">
        <v>139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141</v>
      </c>
      <c r="C223" s="14">
        <v>0</v>
      </c>
      <c r="D223" s="14">
        <v>0</v>
      </c>
      <c r="E223" s="15">
        <v>0</v>
      </c>
    </row>
    <row r="224" spans="1:5" x14ac:dyDescent="0.25">
      <c r="A224" s="176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144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146</v>
      </c>
      <c r="C228" s="14">
        <v>0</v>
      </c>
      <c r="D228" s="14">
        <v>0</v>
      </c>
      <c r="E228" s="15">
        <v>0</v>
      </c>
    </row>
    <row r="229" spans="1:5" x14ac:dyDescent="0.25">
      <c r="A229" s="176"/>
      <c r="B229" s="13" t="s">
        <v>147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148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150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151</v>
      </c>
      <c r="C233" s="14">
        <v>0</v>
      </c>
      <c r="D233" s="14">
        <v>0</v>
      </c>
      <c r="E233" s="15">
        <v>0</v>
      </c>
    </row>
    <row r="234" spans="1:5" x14ac:dyDescent="0.25">
      <c r="A234" s="176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153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156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157</v>
      </c>
      <c r="C239" s="14">
        <v>0</v>
      </c>
      <c r="D239" s="14">
        <v>0</v>
      </c>
      <c r="E239" s="15">
        <v>0</v>
      </c>
    </row>
    <row r="240" spans="1:5" x14ac:dyDescent="0.25">
      <c r="A240" s="176"/>
      <c r="B240" s="13" t="s">
        <v>158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5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1</v>
      </c>
      <c r="D246" s="14">
        <v>4</v>
      </c>
      <c r="E246" s="15">
        <v>-0.75</v>
      </c>
    </row>
    <row r="247" spans="1:5" x14ac:dyDescent="0.25">
      <c r="A247" s="12" t="s">
        <v>170</v>
      </c>
      <c r="B247" s="16"/>
      <c r="C247" s="14">
        <v>8</v>
      </c>
      <c r="D247" s="14">
        <v>3</v>
      </c>
      <c r="E247" s="15">
        <v>1.6666666666666701</v>
      </c>
    </row>
    <row r="248" spans="1:5" x14ac:dyDescent="0.25">
      <c r="A248" s="12" t="s">
        <v>171</v>
      </c>
      <c r="B248" s="16"/>
      <c r="C248" s="14">
        <v>3</v>
      </c>
      <c r="D248" s="14">
        <v>5</v>
      </c>
      <c r="E248" s="15">
        <v>-0.4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297</v>
      </c>
      <c r="D252" s="14">
        <v>47</v>
      </c>
      <c r="E252" s="15">
        <v>5.31914893617021</v>
      </c>
    </row>
    <row r="253" spans="1:5" x14ac:dyDescent="0.25">
      <c r="A253" s="174" t="s">
        <v>174</v>
      </c>
      <c r="B253" s="13" t="s">
        <v>175</v>
      </c>
      <c r="C253" s="14">
        <v>0</v>
      </c>
      <c r="D253" s="14">
        <v>0</v>
      </c>
      <c r="E253" s="15">
        <v>0</v>
      </c>
    </row>
    <row r="254" spans="1:5" x14ac:dyDescent="0.25">
      <c r="A254" s="176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25">
      <c r="A255" s="175"/>
      <c r="B255" s="13" t="s">
        <v>177</v>
      </c>
      <c r="C255" s="14">
        <v>0</v>
      </c>
      <c r="D255" s="14">
        <v>0</v>
      </c>
      <c r="E255" s="15">
        <v>0</v>
      </c>
    </row>
    <row r="256" spans="1:5" x14ac:dyDescent="0.25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17</v>
      </c>
      <c r="D257" s="14">
        <v>9</v>
      </c>
      <c r="E257" s="15">
        <v>0.88888888888888895</v>
      </c>
    </row>
    <row r="258" spans="1:5" x14ac:dyDescent="0.25">
      <c r="A258" s="12" t="s">
        <v>111</v>
      </c>
      <c r="B258" s="16"/>
      <c r="C258" s="14">
        <v>6</v>
      </c>
      <c r="D258" s="14">
        <v>61</v>
      </c>
      <c r="E258" s="15">
        <v>-0.90163934426229497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26</v>
      </c>
      <c r="D262" s="14">
        <v>50</v>
      </c>
      <c r="E262" s="15">
        <v>-0.48</v>
      </c>
    </row>
    <row r="263" spans="1:5" x14ac:dyDescent="0.25">
      <c r="A263" s="174" t="s">
        <v>69</v>
      </c>
      <c r="B263" s="13" t="s">
        <v>182</v>
      </c>
      <c r="C263" s="14">
        <v>69</v>
      </c>
      <c r="D263" s="14">
        <v>70</v>
      </c>
      <c r="E263" s="15">
        <v>-1.4285714285714299E-2</v>
      </c>
    </row>
    <row r="264" spans="1:5" x14ac:dyDescent="0.25">
      <c r="A264" s="175"/>
      <c r="B264" s="13" t="s">
        <v>111</v>
      </c>
      <c r="C264" s="14">
        <v>9</v>
      </c>
      <c r="D264" s="14">
        <v>49</v>
      </c>
      <c r="E264" s="15">
        <v>-0.81632653061224503</v>
      </c>
    </row>
    <row r="265" spans="1:5" x14ac:dyDescent="0.25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25">
      <c r="A266" s="12" t="s">
        <v>184</v>
      </c>
      <c r="B266" s="16"/>
      <c r="C266" s="14">
        <v>37</v>
      </c>
      <c r="D266" s="14">
        <v>12</v>
      </c>
      <c r="E266" s="15">
        <v>2.0833333333333299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4" t="s">
        <v>187</v>
      </c>
      <c r="B271" s="13" t="s">
        <v>188</v>
      </c>
      <c r="C271" s="14">
        <v>0</v>
      </c>
      <c r="D271" s="14">
        <v>3</v>
      </c>
      <c r="E271" s="15">
        <v>-1</v>
      </c>
    </row>
    <row r="272" spans="1:5" x14ac:dyDescent="0.25">
      <c r="A272" s="175"/>
      <c r="B272" s="13" t="s">
        <v>189</v>
      </c>
      <c r="C272" s="14">
        <v>44</v>
      </c>
      <c r="D272" s="14">
        <v>43</v>
      </c>
      <c r="E272" s="15">
        <v>2.32558139534884E-2</v>
      </c>
    </row>
    <row r="273" spans="1:5" x14ac:dyDescent="0.25">
      <c r="A273" s="12" t="s">
        <v>190</v>
      </c>
      <c r="B273" s="16"/>
      <c r="C273" s="14">
        <v>47</v>
      </c>
      <c r="D273" s="14">
        <v>34</v>
      </c>
      <c r="E273" s="15">
        <v>0.38235294117647001</v>
      </c>
    </row>
    <row r="274" spans="1:5" x14ac:dyDescent="0.25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1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25">
      <c r="A284" s="172"/>
      <c r="B284" s="13" t="s">
        <v>200</v>
      </c>
      <c r="C284" s="14">
        <v>1</v>
      </c>
      <c r="D284" s="14">
        <v>0</v>
      </c>
      <c r="E284" s="22">
        <v>0</v>
      </c>
    </row>
    <row r="285" spans="1:5" x14ac:dyDescent="0.25">
      <c r="A285" s="173"/>
      <c r="B285" s="13" t="s">
        <v>201</v>
      </c>
      <c r="C285" s="14">
        <v>0</v>
      </c>
      <c r="D285" s="14">
        <v>0</v>
      </c>
      <c r="E285" s="22">
        <v>0</v>
      </c>
    </row>
    <row r="286" spans="1:5" x14ac:dyDescent="0.25">
      <c r="A286" s="171" t="s">
        <v>202</v>
      </c>
      <c r="B286" s="13" t="s">
        <v>203</v>
      </c>
      <c r="C286" s="14">
        <v>7</v>
      </c>
      <c r="D286" s="14">
        <v>0</v>
      </c>
      <c r="E286" s="22">
        <v>0</v>
      </c>
    </row>
    <row r="287" spans="1:5" x14ac:dyDescent="0.25">
      <c r="A287" s="172"/>
      <c r="B287" s="13" t="s">
        <v>204</v>
      </c>
      <c r="C287" s="14">
        <v>6</v>
      </c>
      <c r="D287" s="14">
        <v>3</v>
      </c>
      <c r="E287" s="22">
        <v>1</v>
      </c>
    </row>
    <row r="288" spans="1:5" x14ac:dyDescent="0.25">
      <c r="A288" s="173"/>
      <c r="B288" s="13" t="s">
        <v>205</v>
      </c>
      <c r="C288" s="14">
        <v>84</v>
      </c>
      <c r="D288" s="14">
        <v>8</v>
      </c>
      <c r="E288" s="22">
        <v>11</v>
      </c>
    </row>
    <row r="289" spans="1:5" x14ac:dyDescent="0.25">
      <c r="A289" s="21" t="s">
        <v>206</v>
      </c>
      <c r="B289" s="13" t="s">
        <v>207</v>
      </c>
      <c r="C289" s="14">
        <v>5</v>
      </c>
      <c r="D289" s="14">
        <v>5</v>
      </c>
      <c r="E289" s="22">
        <v>2</v>
      </c>
    </row>
    <row r="290" spans="1:5" x14ac:dyDescent="0.25">
      <c r="A290" s="171" t="s">
        <v>208</v>
      </c>
      <c r="B290" s="13" t="s">
        <v>209</v>
      </c>
      <c r="C290" s="14">
        <v>144</v>
      </c>
      <c r="D290" s="14">
        <v>11</v>
      </c>
      <c r="E290" s="22">
        <v>1</v>
      </c>
    </row>
    <row r="291" spans="1:5" x14ac:dyDescent="0.25">
      <c r="A291" s="172"/>
      <c r="B291" s="13" t="s">
        <v>210</v>
      </c>
      <c r="C291" s="14">
        <v>16</v>
      </c>
      <c r="D291" s="14">
        <v>6</v>
      </c>
      <c r="E291" s="22">
        <v>0</v>
      </c>
    </row>
    <row r="292" spans="1:5" x14ac:dyDescent="0.25">
      <c r="A292" s="173"/>
      <c r="B292" s="13" t="s">
        <v>211</v>
      </c>
      <c r="C292" s="14">
        <v>14</v>
      </c>
      <c r="D292" s="14">
        <v>4</v>
      </c>
      <c r="E292" s="22">
        <v>0</v>
      </c>
    </row>
    <row r="293" spans="1:5" x14ac:dyDescent="0.25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25">
      <c r="A294" s="171" t="s">
        <v>214</v>
      </c>
      <c r="B294" s="13" t="s">
        <v>205</v>
      </c>
      <c r="C294" s="14">
        <v>131</v>
      </c>
      <c r="D294" s="14">
        <v>51</v>
      </c>
      <c r="E294" s="22">
        <v>24</v>
      </c>
    </row>
    <row r="295" spans="1:5" x14ac:dyDescent="0.25">
      <c r="A295" s="172"/>
      <c r="B295" s="13" t="s">
        <v>215</v>
      </c>
      <c r="C295" s="14">
        <v>41</v>
      </c>
      <c r="D295" s="14">
        <v>72</v>
      </c>
      <c r="E295" s="22">
        <v>30</v>
      </c>
    </row>
    <row r="296" spans="1:5" x14ac:dyDescent="0.25">
      <c r="A296" s="173"/>
      <c r="B296" s="13" t="s">
        <v>216</v>
      </c>
      <c r="C296" s="14">
        <v>0</v>
      </c>
      <c r="D296" s="14">
        <v>0</v>
      </c>
      <c r="E296" s="22">
        <v>0</v>
      </c>
    </row>
    <row r="297" spans="1:5" x14ac:dyDescent="0.25">
      <c r="A297" s="171" t="s">
        <v>217</v>
      </c>
      <c r="B297" s="13" t="s">
        <v>218</v>
      </c>
      <c r="C297" s="14">
        <v>218</v>
      </c>
      <c r="D297" s="14">
        <v>60</v>
      </c>
      <c r="E297" s="22">
        <v>111</v>
      </c>
    </row>
    <row r="298" spans="1:5" x14ac:dyDescent="0.25">
      <c r="A298" s="172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25">
      <c r="A299" s="172"/>
      <c r="B299" s="13" t="s">
        <v>220</v>
      </c>
      <c r="C299" s="14">
        <v>486</v>
      </c>
      <c r="D299" s="14">
        <v>496</v>
      </c>
      <c r="E299" s="22">
        <v>245</v>
      </c>
    </row>
    <row r="300" spans="1:5" x14ac:dyDescent="0.25">
      <c r="A300" s="172"/>
      <c r="B300" s="13" t="s">
        <v>221</v>
      </c>
      <c r="C300" s="14">
        <v>964</v>
      </c>
      <c r="D300" s="14">
        <v>646</v>
      </c>
      <c r="E300" s="22">
        <v>86</v>
      </c>
    </row>
    <row r="301" spans="1:5" x14ac:dyDescent="0.25">
      <c r="A301" s="172"/>
      <c r="B301" s="13" t="s">
        <v>222</v>
      </c>
      <c r="C301" s="14">
        <v>260</v>
      </c>
      <c r="D301" s="14">
        <v>8</v>
      </c>
      <c r="E301" s="22">
        <v>0</v>
      </c>
    </row>
    <row r="302" spans="1:5" x14ac:dyDescent="0.25">
      <c r="A302" s="172"/>
      <c r="B302" s="13" t="s">
        <v>223</v>
      </c>
      <c r="C302" s="14">
        <v>516</v>
      </c>
      <c r="D302" s="14">
        <v>523</v>
      </c>
      <c r="E302" s="22">
        <v>218</v>
      </c>
    </row>
    <row r="303" spans="1:5" x14ac:dyDescent="0.25">
      <c r="A303" s="172"/>
      <c r="B303" s="13" t="s">
        <v>224</v>
      </c>
      <c r="C303" s="14">
        <v>202</v>
      </c>
      <c r="D303" s="14">
        <v>122</v>
      </c>
      <c r="E303" s="22">
        <v>35</v>
      </c>
    </row>
    <row r="304" spans="1:5" x14ac:dyDescent="0.25">
      <c r="A304" s="172"/>
      <c r="B304" s="13" t="s">
        <v>225</v>
      </c>
      <c r="C304" s="14">
        <v>14</v>
      </c>
      <c r="D304" s="14">
        <v>7</v>
      </c>
      <c r="E304" s="22">
        <v>10</v>
      </c>
    </row>
    <row r="305" spans="1:5" x14ac:dyDescent="0.25">
      <c r="A305" s="172"/>
      <c r="B305" s="13" t="s">
        <v>226</v>
      </c>
      <c r="C305" s="14">
        <v>353</v>
      </c>
      <c r="D305" s="14">
        <v>21</v>
      </c>
      <c r="E305" s="22">
        <v>163</v>
      </c>
    </row>
    <row r="306" spans="1:5" x14ac:dyDescent="0.25">
      <c r="A306" s="172"/>
      <c r="B306" s="13" t="s">
        <v>227</v>
      </c>
      <c r="C306" s="14">
        <v>1</v>
      </c>
      <c r="D306" s="14">
        <v>0</v>
      </c>
      <c r="E306" s="22">
        <v>0</v>
      </c>
    </row>
    <row r="307" spans="1:5" x14ac:dyDescent="0.25">
      <c r="A307" s="172"/>
      <c r="B307" s="13" t="s">
        <v>228</v>
      </c>
      <c r="C307" s="14">
        <v>0</v>
      </c>
      <c r="D307" s="14">
        <v>0</v>
      </c>
      <c r="E307" s="22">
        <v>0</v>
      </c>
    </row>
    <row r="308" spans="1:5" x14ac:dyDescent="0.25">
      <c r="A308" s="172"/>
      <c r="B308" s="13" t="s">
        <v>229</v>
      </c>
      <c r="C308" s="14">
        <v>0</v>
      </c>
      <c r="D308" s="14">
        <v>0</v>
      </c>
      <c r="E308" s="22">
        <v>0</v>
      </c>
    </row>
    <row r="309" spans="1:5" x14ac:dyDescent="0.25">
      <c r="A309" s="172"/>
      <c r="B309" s="13" t="s">
        <v>230</v>
      </c>
      <c r="C309" s="14">
        <v>0</v>
      </c>
      <c r="D309" s="14">
        <v>0</v>
      </c>
      <c r="E309" s="22">
        <v>0</v>
      </c>
    </row>
    <row r="310" spans="1:5" x14ac:dyDescent="0.25">
      <c r="A310" s="172"/>
      <c r="B310" s="13" t="s">
        <v>231</v>
      </c>
      <c r="C310" s="14">
        <v>10</v>
      </c>
      <c r="D310" s="14">
        <v>10</v>
      </c>
      <c r="E310" s="22">
        <v>6</v>
      </c>
    </row>
    <row r="311" spans="1:5" x14ac:dyDescent="0.25">
      <c r="A311" s="173"/>
      <c r="B311" s="13" t="s">
        <v>232</v>
      </c>
      <c r="C311" s="14">
        <v>32</v>
      </c>
      <c r="D311" s="14">
        <v>13</v>
      </c>
      <c r="E311" s="22">
        <v>2</v>
      </c>
    </row>
    <row r="312" spans="1:5" x14ac:dyDescent="0.25">
      <c r="A312" s="171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25">
      <c r="A313" s="172"/>
      <c r="B313" s="13" t="s">
        <v>235</v>
      </c>
      <c r="C313" s="14">
        <v>0</v>
      </c>
      <c r="D313" s="14">
        <v>0</v>
      </c>
      <c r="E313" s="22">
        <v>0</v>
      </c>
    </row>
    <row r="314" spans="1:5" x14ac:dyDescent="0.25">
      <c r="A314" s="172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25">
      <c r="A315" s="172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25">
      <c r="A316" s="172"/>
      <c r="B316" s="13" t="s">
        <v>238</v>
      </c>
      <c r="C316" s="14">
        <v>75</v>
      </c>
      <c r="D316" s="14">
        <v>27</v>
      </c>
      <c r="E316" s="22">
        <v>2</v>
      </c>
    </row>
    <row r="317" spans="1:5" x14ac:dyDescent="0.25">
      <c r="A317" s="172"/>
      <c r="B317" s="13" t="s">
        <v>239</v>
      </c>
      <c r="C317" s="14">
        <v>1</v>
      </c>
      <c r="D317" s="14">
        <v>1</v>
      </c>
      <c r="E317" s="22">
        <v>1</v>
      </c>
    </row>
    <row r="318" spans="1:5" x14ac:dyDescent="0.25">
      <c r="A318" s="172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25">
      <c r="A319" s="172"/>
      <c r="B319" s="13" t="s">
        <v>241</v>
      </c>
      <c r="C319" s="14">
        <v>339</v>
      </c>
      <c r="D319" s="14">
        <v>359</v>
      </c>
      <c r="E319" s="22">
        <v>25</v>
      </c>
    </row>
    <row r="320" spans="1:5" x14ac:dyDescent="0.25">
      <c r="A320" s="172"/>
      <c r="B320" s="13" t="s">
        <v>242</v>
      </c>
      <c r="C320" s="14">
        <v>672</v>
      </c>
      <c r="D320" s="14">
        <v>691</v>
      </c>
      <c r="E320" s="22">
        <v>4</v>
      </c>
    </row>
    <row r="321" spans="1:5" x14ac:dyDescent="0.25">
      <c r="A321" s="172"/>
      <c r="B321" s="13" t="s">
        <v>243</v>
      </c>
      <c r="C321" s="14">
        <v>0</v>
      </c>
      <c r="D321" s="14">
        <v>0</v>
      </c>
      <c r="E321" s="22">
        <v>0</v>
      </c>
    </row>
    <row r="322" spans="1:5" x14ac:dyDescent="0.25">
      <c r="A322" s="172"/>
      <c r="B322" s="13" t="s">
        <v>244</v>
      </c>
      <c r="C322" s="14">
        <v>9</v>
      </c>
      <c r="D322" s="14">
        <v>3</v>
      </c>
      <c r="E322" s="22">
        <v>1</v>
      </c>
    </row>
    <row r="323" spans="1:5" x14ac:dyDescent="0.25">
      <c r="A323" s="172"/>
      <c r="B323" s="13" t="s">
        <v>245</v>
      </c>
      <c r="C323" s="14">
        <v>15</v>
      </c>
      <c r="D323" s="14">
        <v>14</v>
      </c>
      <c r="E323" s="22">
        <v>1</v>
      </c>
    </row>
    <row r="324" spans="1:5" x14ac:dyDescent="0.25">
      <c r="A324" s="172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25">
      <c r="A325" s="172"/>
      <c r="B325" s="13" t="s">
        <v>247</v>
      </c>
      <c r="C325" s="14">
        <v>0</v>
      </c>
      <c r="D325" s="14">
        <v>1</v>
      </c>
      <c r="E325" s="22">
        <v>0</v>
      </c>
    </row>
    <row r="326" spans="1:5" x14ac:dyDescent="0.25">
      <c r="A326" s="172"/>
      <c r="B326" s="13" t="s">
        <v>248</v>
      </c>
      <c r="C326" s="14">
        <v>0</v>
      </c>
      <c r="D326" s="14">
        <v>0</v>
      </c>
      <c r="E326" s="22">
        <v>0</v>
      </c>
    </row>
    <row r="327" spans="1:5" x14ac:dyDescent="0.25">
      <c r="A327" s="172"/>
      <c r="B327" s="13" t="s">
        <v>249</v>
      </c>
      <c r="C327" s="14">
        <v>4</v>
      </c>
      <c r="D327" s="14">
        <v>1</v>
      </c>
      <c r="E327" s="22">
        <v>3</v>
      </c>
    </row>
    <row r="328" spans="1:5" x14ac:dyDescent="0.25">
      <c r="A328" s="172"/>
      <c r="B328" s="13" t="s">
        <v>250</v>
      </c>
      <c r="C328" s="14">
        <v>4</v>
      </c>
      <c r="D328" s="14">
        <v>0</v>
      </c>
      <c r="E328" s="22">
        <v>0</v>
      </c>
    </row>
    <row r="329" spans="1:5" x14ac:dyDescent="0.25">
      <c r="A329" s="172"/>
      <c r="B329" s="13" t="s">
        <v>251</v>
      </c>
      <c r="C329" s="14">
        <v>831</v>
      </c>
      <c r="D329" s="14">
        <v>753</v>
      </c>
      <c r="E329" s="22">
        <v>192</v>
      </c>
    </row>
    <row r="330" spans="1:5" x14ac:dyDescent="0.25">
      <c r="A330" s="172"/>
      <c r="B330" s="13" t="s">
        <v>252</v>
      </c>
      <c r="C330" s="14">
        <v>26</v>
      </c>
      <c r="D330" s="14">
        <v>18</v>
      </c>
      <c r="E330" s="22">
        <v>24</v>
      </c>
    </row>
    <row r="331" spans="1:5" x14ac:dyDescent="0.25">
      <c r="A331" s="172"/>
      <c r="B331" s="13" t="s">
        <v>253</v>
      </c>
      <c r="C331" s="14">
        <v>46</v>
      </c>
      <c r="D331" s="14">
        <v>31</v>
      </c>
      <c r="E331" s="22">
        <v>6</v>
      </c>
    </row>
    <row r="332" spans="1:5" x14ac:dyDescent="0.25">
      <c r="A332" s="172"/>
      <c r="B332" s="13" t="s">
        <v>254</v>
      </c>
      <c r="C332" s="14">
        <v>1</v>
      </c>
      <c r="D332" s="14">
        <v>0</v>
      </c>
      <c r="E332" s="22">
        <v>0</v>
      </c>
    </row>
    <row r="333" spans="1:5" x14ac:dyDescent="0.25">
      <c r="A333" s="172"/>
      <c r="B333" s="13" t="s">
        <v>255</v>
      </c>
      <c r="C333" s="14">
        <v>0</v>
      </c>
      <c r="D333" s="14">
        <v>0</v>
      </c>
      <c r="E333" s="22">
        <v>0</v>
      </c>
    </row>
    <row r="334" spans="1:5" x14ac:dyDescent="0.25">
      <c r="A334" s="172"/>
      <c r="B334" s="13" t="s">
        <v>256</v>
      </c>
      <c r="C334" s="14">
        <v>33</v>
      </c>
      <c r="D334" s="14">
        <v>31</v>
      </c>
      <c r="E334" s="22">
        <v>10</v>
      </c>
    </row>
    <row r="335" spans="1:5" x14ac:dyDescent="0.25">
      <c r="A335" s="172"/>
      <c r="B335" s="13" t="s">
        <v>257</v>
      </c>
      <c r="C335" s="14">
        <v>60</v>
      </c>
      <c r="D335" s="14">
        <v>0</v>
      </c>
      <c r="E335" s="22">
        <v>1</v>
      </c>
    </row>
    <row r="336" spans="1:5" x14ac:dyDescent="0.25">
      <c r="A336" s="172"/>
      <c r="B336" s="13" t="s">
        <v>258</v>
      </c>
      <c r="C336" s="14">
        <v>0</v>
      </c>
      <c r="D336" s="14">
        <v>0</v>
      </c>
      <c r="E336" s="22">
        <v>0</v>
      </c>
    </row>
    <row r="337" spans="1:5" x14ac:dyDescent="0.25">
      <c r="A337" s="172"/>
      <c r="B337" s="13" t="s">
        <v>259</v>
      </c>
      <c r="C337" s="14">
        <v>0</v>
      </c>
      <c r="D337" s="14">
        <v>0</v>
      </c>
      <c r="E337" s="22">
        <v>0</v>
      </c>
    </row>
    <row r="338" spans="1:5" x14ac:dyDescent="0.25">
      <c r="A338" s="172"/>
      <c r="B338" s="13" t="s">
        <v>260</v>
      </c>
      <c r="C338" s="14">
        <v>0</v>
      </c>
      <c r="D338" s="14">
        <v>0</v>
      </c>
      <c r="E338" s="22">
        <v>0</v>
      </c>
    </row>
    <row r="339" spans="1:5" x14ac:dyDescent="0.25">
      <c r="A339" s="172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25">
      <c r="A340" s="172"/>
      <c r="B340" s="13" t="s">
        <v>262</v>
      </c>
      <c r="C340" s="14">
        <v>24</v>
      </c>
      <c r="D340" s="14">
        <v>6</v>
      </c>
      <c r="E340" s="22">
        <v>2</v>
      </c>
    </row>
    <row r="341" spans="1:5" x14ac:dyDescent="0.25">
      <c r="A341" s="172"/>
      <c r="B341" s="13" t="s">
        <v>263</v>
      </c>
      <c r="C341" s="14">
        <v>731</v>
      </c>
      <c r="D341" s="14">
        <v>311</v>
      </c>
      <c r="E341" s="22">
        <v>0</v>
      </c>
    </row>
    <row r="342" spans="1:5" x14ac:dyDescent="0.25">
      <c r="A342" s="172"/>
      <c r="B342" s="13" t="s">
        <v>264</v>
      </c>
      <c r="C342" s="14">
        <v>3</v>
      </c>
      <c r="D342" s="14">
        <v>1</v>
      </c>
      <c r="E342" s="22">
        <v>0</v>
      </c>
    </row>
    <row r="343" spans="1:5" x14ac:dyDescent="0.25">
      <c r="A343" s="172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25">
      <c r="A344" s="173"/>
      <c r="B344" s="13" t="s">
        <v>266</v>
      </c>
      <c r="C344" s="14">
        <v>0</v>
      </c>
      <c r="D344" s="14">
        <v>0</v>
      </c>
      <c r="E344" s="22">
        <v>0</v>
      </c>
    </row>
    <row r="345" spans="1:5" x14ac:dyDescent="0.25">
      <c r="A345" s="171" t="s">
        <v>267</v>
      </c>
      <c r="B345" s="13" t="s">
        <v>268</v>
      </c>
      <c r="C345" s="14">
        <v>0</v>
      </c>
      <c r="D345" s="14">
        <v>0</v>
      </c>
      <c r="E345" s="22">
        <v>0</v>
      </c>
    </row>
    <row r="346" spans="1:5" x14ac:dyDescent="0.25">
      <c r="A346" s="172"/>
      <c r="B346" s="13" t="s">
        <v>269</v>
      </c>
      <c r="C346" s="14">
        <v>10</v>
      </c>
      <c r="D346" s="14">
        <v>8</v>
      </c>
      <c r="E346" s="22">
        <v>1</v>
      </c>
    </row>
    <row r="347" spans="1:5" x14ac:dyDescent="0.25">
      <c r="A347" s="172"/>
      <c r="B347" s="13" t="s">
        <v>270</v>
      </c>
      <c r="C347" s="14">
        <v>0</v>
      </c>
      <c r="D347" s="14">
        <v>0</v>
      </c>
      <c r="E347" s="22">
        <v>0</v>
      </c>
    </row>
    <row r="348" spans="1:5" x14ac:dyDescent="0.25">
      <c r="A348" s="172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25">
      <c r="A349" s="172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25">
      <c r="A350" s="172"/>
      <c r="B350" s="13" t="s">
        <v>273</v>
      </c>
      <c r="C350" s="14">
        <v>0</v>
      </c>
      <c r="D350" s="14">
        <v>0</v>
      </c>
      <c r="E350" s="22">
        <v>0</v>
      </c>
    </row>
    <row r="351" spans="1:5" x14ac:dyDescent="0.25">
      <c r="A351" s="172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25">
      <c r="A352" s="172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25">
      <c r="A353" s="172"/>
      <c r="B353" s="13" t="s">
        <v>276</v>
      </c>
      <c r="C353" s="14">
        <v>0</v>
      </c>
      <c r="D353" s="14">
        <v>0</v>
      </c>
      <c r="E353" s="22">
        <v>0</v>
      </c>
    </row>
    <row r="354" spans="1:5" x14ac:dyDescent="0.25">
      <c r="A354" s="172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25">
      <c r="A355" s="173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25">
      <c r="A356" s="171" t="s">
        <v>279</v>
      </c>
      <c r="B356" s="13" t="s">
        <v>280</v>
      </c>
      <c r="C356" s="14">
        <v>61</v>
      </c>
      <c r="D356" s="14">
        <v>53</v>
      </c>
      <c r="E356" s="22">
        <v>7</v>
      </c>
    </row>
    <row r="357" spans="1:5" x14ac:dyDescent="0.25">
      <c r="A357" s="172"/>
      <c r="B357" s="13" t="s">
        <v>281</v>
      </c>
      <c r="C357" s="14">
        <v>1</v>
      </c>
      <c r="D357" s="14">
        <v>0</v>
      </c>
      <c r="E357" s="22">
        <v>0</v>
      </c>
    </row>
    <row r="358" spans="1:5" x14ac:dyDescent="0.25">
      <c r="A358" s="172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25">
      <c r="A359" s="172"/>
      <c r="B359" s="13" t="s">
        <v>283</v>
      </c>
      <c r="C359" s="14">
        <v>96</v>
      </c>
      <c r="D359" s="14">
        <v>0</v>
      </c>
      <c r="E359" s="22">
        <v>0</v>
      </c>
    </row>
    <row r="360" spans="1:5" x14ac:dyDescent="0.25">
      <c r="A360" s="172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25">
      <c r="A361" s="172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25">
      <c r="A362" s="172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25">
      <c r="A363" s="172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25">
      <c r="A364" s="173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25">
      <c r="A365" s="171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25">
      <c r="A366" s="172"/>
      <c r="B366" s="13" t="s">
        <v>291</v>
      </c>
      <c r="C366" s="14">
        <v>13</v>
      </c>
      <c r="D366" s="14">
        <v>3</v>
      </c>
      <c r="E366" s="22">
        <v>2</v>
      </c>
    </row>
    <row r="367" spans="1:5" x14ac:dyDescent="0.25">
      <c r="A367" s="172"/>
      <c r="B367" s="13" t="s">
        <v>292</v>
      </c>
      <c r="C367" s="14">
        <v>0</v>
      </c>
      <c r="D367" s="14">
        <v>0</v>
      </c>
      <c r="E367" s="22">
        <v>0</v>
      </c>
    </row>
    <row r="368" spans="1:5" x14ac:dyDescent="0.25">
      <c r="A368" s="172"/>
      <c r="B368" s="13" t="s">
        <v>293</v>
      </c>
      <c r="C368" s="14">
        <v>5</v>
      </c>
      <c r="D368" s="14">
        <v>5</v>
      </c>
      <c r="E368" s="22">
        <v>0</v>
      </c>
    </row>
    <row r="369" spans="1:5" x14ac:dyDescent="0.25">
      <c r="A369" s="172"/>
      <c r="B369" s="13" t="s">
        <v>209</v>
      </c>
      <c r="C369" s="14">
        <v>0</v>
      </c>
      <c r="D369" s="14">
        <v>0</v>
      </c>
      <c r="E369" s="22">
        <v>0</v>
      </c>
    </row>
    <row r="370" spans="1:5" x14ac:dyDescent="0.25">
      <c r="A370" s="172"/>
      <c r="B370" s="13" t="s">
        <v>294</v>
      </c>
      <c r="C370" s="14">
        <v>1</v>
      </c>
      <c r="D370" s="14">
        <v>1</v>
      </c>
      <c r="E370" s="22">
        <v>0</v>
      </c>
    </row>
    <row r="371" spans="1:5" x14ac:dyDescent="0.25">
      <c r="A371" s="172"/>
      <c r="B371" s="13" t="s">
        <v>295</v>
      </c>
      <c r="C371" s="14">
        <v>3</v>
      </c>
      <c r="D371" s="14">
        <v>0</v>
      </c>
      <c r="E371" s="22">
        <v>0</v>
      </c>
    </row>
    <row r="372" spans="1:5" x14ac:dyDescent="0.25">
      <c r="A372" s="172"/>
      <c r="B372" s="13" t="s">
        <v>296</v>
      </c>
      <c r="C372" s="14">
        <v>94</v>
      </c>
      <c r="D372" s="14">
        <v>6</v>
      </c>
      <c r="E372" s="22">
        <v>4</v>
      </c>
    </row>
    <row r="373" spans="1:5" x14ac:dyDescent="0.25">
      <c r="A373" s="172"/>
      <c r="B373" s="13" t="s">
        <v>297</v>
      </c>
      <c r="C373" s="14">
        <v>0</v>
      </c>
      <c r="D373" s="14">
        <v>0</v>
      </c>
      <c r="E373" s="22">
        <v>0</v>
      </c>
    </row>
    <row r="374" spans="1:5" x14ac:dyDescent="0.25">
      <c r="A374" s="172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25">
      <c r="A375" s="172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25">
      <c r="A376" s="172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25">
      <c r="A377" s="173"/>
      <c r="B377" s="13" t="s">
        <v>301</v>
      </c>
      <c r="C377" s="14">
        <v>0</v>
      </c>
      <c r="D377" s="14">
        <v>0</v>
      </c>
      <c r="E377" s="22">
        <v>0</v>
      </c>
    </row>
  </sheetData>
  <sheetProtection algorithmName="SHA-512" hashValue="f0vW/1E3vlbUu6MBZ+OaFZRhrj5R+aswovlXvAEg3u+xdT56+/rmovkoTpjjqEMssslLPF5LTYMtXmm8ESxTOw==" saltValue="/rDHT/1inKNKQO/KPoF97g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C643-D2FD-4A85-BA2A-FD3517EE6BBD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0ZVLGUhzV8LPeX+3TpLUAeQA70kQVOxSsrKbsJBVj0mohTtHLW6KJ5yez5p7pGY+fbMuy+vTOaHfrHw80/gLOg==" saltValue="KQG80SLGwfXsTtDIh+k7S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7F120-CCBB-4135-BAA8-E5EEEF8853E0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1310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1314</v>
      </c>
      <c r="AC3" s="126"/>
      <c r="AD3" s="126"/>
      <c r="AE3" s="126"/>
      <c r="AF3" s="126"/>
      <c r="AG3" s="126" t="s">
        <v>1315</v>
      </c>
      <c r="AH3" s="126"/>
      <c r="AI3" s="126"/>
      <c r="AJ3" s="126"/>
      <c r="AK3" s="126"/>
      <c r="AL3" s="126" t="s">
        <v>1316</v>
      </c>
      <c r="AM3" s="126"/>
      <c r="AN3" s="126"/>
      <c r="AO3" s="126"/>
      <c r="AP3" s="126"/>
      <c r="AQ3" s="126" t="s">
        <v>1317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1318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I+dr5tjm0pvyA4ll2jY18aaACQ13Wu6mR0nORee9F/SnwONaToJONRP2WXXRT3EGiepUEAzPaBsrGO/6Ffz+1A==" saltValue="sc2qnuQKrGF2/a3VXCgiV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5751-FEA2-4BE7-A64F-71C485331139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">
      <c r="M6" s="168">
        <f>DatosMedioAmbiente!C53</f>
        <v>2</v>
      </c>
      <c r="N6" s="168">
        <f>DatosMedioAmbiente!C55</f>
        <v>0</v>
      </c>
      <c r="O6" s="168">
        <f>DatosMedioAmbiente!C57</f>
        <v>0</v>
      </c>
      <c r="P6" s="168">
        <f>DatosMedioAmbiente!C59</f>
        <v>2</v>
      </c>
      <c r="Q6" s="168">
        <f>DatosMedioAmbiente!C61</f>
        <v>0</v>
      </c>
      <c r="R6" s="168">
        <f>DatosMedioAmbiente!C63</f>
        <v>9</v>
      </c>
      <c r="S6" s="166"/>
      <c r="U6" s="169">
        <f>DatosMedioAmbiente!C54</f>
        <v>1</v>
      </c>
      <c r="V6" s="169">
        <f>DatosMedioAmbiente!C56</f>
        <v>0</v>
      </c>
      <c r="W6" s="169">
        <f>DatosMedioAmbiente!C58</f>
        <v>0</v>
      </c>
      <c r="X6" s="169">
        <f>DatosMedioAmbiente!C60</f>
        <v>1</v>
      </c>
      <c r="Y6" s="169">
        <f>DatosMedioAmbiente!C62</f>
        <v>0</v>
      </c>
      <c r="Z6" s="169">
        <f>DatosMedioAmbiente!C64</f>
        <v>2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LBJmgdkirDwS162iuMEPT1zpEEEjn/AMUyJ3JqE7r4/rxl5GyQ2W2zhEMZjaG9IKnhMdretWEssZfcxEZM3l+w==" saltValue="T4bJ9Fpm6+v9kwekV/HsK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F4F4-2AA8-4615-97AD-CF58617A29B1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1377</v>
      </c>
      <c r="B1" s="96" t="s">
        <v>1378</v>
      </c>
      <c r="C1" s="96" t="s">
        <v>1379</v>
      </c>
      <c r="D1" s="96" t="s">
        <v>1380</v>
      </c>
      <c r="E1" s="96" t="s">
        <v>1381</v>
      </c>
      <c r="F1" s="96" t="s">
        <v>1382</v>
      </c>
      <c r="G1" s="96" t="s">
        <v>1383</v>
      </c>
      <c r="H1" s="96" t="s">
        <v>1384</v>
      </c>
      <c r="I1" s="96" t="s">
        <v>1385</v>
      </c>
      <c r="J1" s="96" t="s">
        <v>1386</v>
      </c>
      <c r="K1" s="96" t="s">
        <v>1387</v>
      </c>
      <c r="L1" s="96" t="s">
        <v>1388</v>
      </c>
      <c r="M1" s="96" t="s">
        <v>1389</v>
      </c>
      <c r="N1" s="96" t="s">
        <v>1390</v>
      </c>
      <c r="O1" s="96" t="s">
        <v>1391</v>
      </c>
      <c r="P1" s="96" t="s">
        <v>1392</v>
      </c>
      <c r="Q1" s="96" t="s">
        <v>1393</v>
      </c>
      <c r="R1" s="96" t="s">
        <v>1394</v>
      </c>
      <c r="S1" s="96" t="s">
        <v>1395</v>
      </c>
      <c r="T1" s="96" t="s">
        <v>1396</v>
      </c>
      <c r="U1" s="96" t="s">
        <v>1397</v>
      </c>
      <c r="V1" s="96" t="s">
        <v>1398</v>
      </c>
      <c r="W1" s="96" t="s">
        <v>1399</v>
      </c>
      <c r="AA1" s="96" t="s">
        <v>1400</v>
      </c>
      <c r="AB1" s="96" t="s">
        <v>1401</v>
      </c>
      <c r="AC1" s="96" t="s">
        <v>1402</v>
      </c>
      <c r="AD1" s="96" t="s">
        <v>1403</v>
      </c>
      <c r="AE1" s="96" t="s">
        <v>1404</v>
      </c>
      <c r="AF1" s="96" t="s">
        <v>1405</v>
      </c>
      <c r="AI1" s="96" t="s">
        <v>1406</v>
      </c>
      <c r="AL1" s="96" t="s">
        <v>1407</v>
      </c>
      <c r="AM1" s="96" t="s">
        <v>1408</v>
      </c>
      <c r="AN1" s="96" t="s">
        <v>1409</v>
      </c>
      <c r="AO1" s="96" t="s">
        <v>1410</v>
      </c>
      <c r="AP1" s="96" t="s">
        <v>1411</v>
      </c>
      <c r="AQ1" s="96" t="s">
        <v>1412</v>
      </c>
      <c r="AR1" s="96" t="s">
        <v>1413</v>
      </c>
      <c r="AS1" s="96" t="s">
        <v>1414</v>
      </c>
      <c r="AT1" s="96" t="s">
        <v>1415</v>
      </c>
      <c r="AU1" s="96" t="s">
        <v>1416</v>
      </c>
      <c r="AV1" s="96" t="s">
        <v>1417</v>
      </c>
      <c r="AW1" s="96" t="s">
        <v>1418</v>
      </c>
      <c r="AX1" s="96" t="s">
        <v>1419</v>
      </c>
      <c r="AY1" s="96" t="s">
        <v>1420</v>
      </c>
      <c r="AZ1" s="96" t="s">
        <v>1421</v>
      </c>
      <c r="BA1" s="96" t="s">
        <v>1422</v>
      </c>
      <c r="BB1" s="96" t="s">
        <v>1423</v>
      </c>
      <c r="BC1" s="96" t="s">
        <v>1424</v>
      </c>
      <c r="BD1" s="96" t="s">
        <v>1425</v>
      </c>
      <c r="BE1" s="96" t="s">
        <v>1426</v>
      </c>
      <c r="BF1" s="96" t="s">
        <v>1427</v>
      </c>
      <c r="BG1" s="96" t="s">
        <v>1428</v>
      </c>
      <c r="BH1" s="96" t="s">
        <v>1429</v>
      </c>
      <c r="BI1" s="96" t="s">
        <v>1430</v>
      </c>
    </row>
    <row r="2" spans="1:61" x14ac:dyDescent="0.2">
      <c r="A2" s="83" t="s">
        <v>1260</v>
      </c>
      <c r="B2" s="83" t="s">
        <v>1448</v>
      </c>
      <c r="C2" s="83" t="s">
        <v>1437</v>
      </c>
      <c r="D2" s="83" t="s">
        <v>1320</v>
      </c>
      <c r="E2" s="83" t="s">
        <v>1320</v>
      </c>
      <c r="F2" s="83" t="s">
        <v>1322</v>
      </c>
      <c r="G2" s="83" t="s">
        <v>1349</v>
      </c>
      <c r="H2" s="83" t="s">
        <v>1349</v>
      </c>
      <c r="I2" s="83" t="s">
        <v>1320</v>
      </c>
      <c r="J2" s="83" t="s">
        <v>1320</v>
      </c>
      <c r="K2" s="83" t="s">
        <v>1320</v>
      </c>
      <c r="L2" s="83" t="s">
        <v>1320</v>
      </c>
      <c r="M2" s="83" t="s">
        <v>1320</v>
      </c>
      <c r="N2" s="83" t="s">
        <v>1320</v>
      </c>
      <c r="O2" s="83" t="s">
        <v>111</v>
      </c>
      <c r="P2" s="83" t="s">
        <v>1367</v>
      </c>
      <c r="Q2" s="83" t="s">
        <v>1367</v>
      </c>
      <c r="S2" s="83" t="s">
        <v>1367</v>
      </c>
      <c r="T2" s="83" t="s">
        <v>1367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232</v>
      </c>
      <c r="AL2" s="83" t="s">
        <v>647</v>
      </c>
      <c r="AM2" s="83" t="s">
        <v>649</v>
      </c>
      <c r="AN2" s="83" t="s">
        <v>649</v>
      </c>
      <c r="AO2" s="83" t="s">
        <v>649</v>
      </c>
      <c r="AW2" s="83" t="s">
        <v>1184</v>
      </c>
      <c r="AX2" s="83" t="s">
        <v>1184</v>
      </c>
      <c r="AY2" s="83" t="s">
        <v>20</v>
      </c>
      <c r="AZ2" s="83" t="s">
        <v>1009</v>
      </c>
      <c r="BA2" s="83" t="s">
        <v>82</v>
      </c>
      <c r="BC2" s="83" t="s">
        <v>979</v>
      </c>
      <c r="BD2" s="83" t="s">
        <v>334</v>
      </c>
      <c r="BE2" s="83" t="s">
        <v>1358</v>
      </c>
      <c r="BF2" s="83" t="s">
        <v>104</v>
      </c>
      <c r="BG2" s="83" t="s">
        <v>104</v>
      </c>
      <c r="BH2" s="83" t="s">
        <v>1143</v>
      </c>
      <c r="BI2" s="83" t="s">
        <v>1147</v>
      </c>
    </row>
    <row r="3" spans="1:61" x14ac:dyDescent="0.2">
      <c r="A3" s="83" t="s">
        <v>1455</v>
      </c>
      <c r="B3" s="83" t="s">
        <v>1449</v>
      </c>
      <c r="C3" s="83" t="s">
        <v>1438</v>
      </c>
      <c r="D3" s="83" t="s">
        <v>1321</v>
      </c>
      <c r="E3" s="83" t="s">
        <v>1321</v>
      </c>
      <c r="F3" s="83" t="s">
        <v>1324</v>
      </c>
      <c r="G3" s="83" t="s">
        <v>1321</v>
      </c>
      <c r="H3" s="83" t="s">
        <v>1321</v>
      </c>
      <c r="I3" s="83" t="s">
        <v>1321</v>
      </c>
      <c r="J3" s="83" t="s">
        <v>1322</v>
      </c>
      <c r="K3" s="83" t="s">
        <v>1321</v>
      </c>
      <c r="L3" s="83" t="s">
        <v>1321</v>
      </c>
      <c r="M3" s="83" t="s">
        <v>1322</v>
      </c>
      <c r="N3" s="83" t="s">
        <v>1322</v>
      </c>
      <c r="P3" s="83" t="s">
        <v>1322</v>
      </c>
      <c r="Q3" s="83" t="s">
        <v>1372</v>
      </c>
      <c r="S3" s="83" t="s">
        <v>1322</v>
      </c>
      <c r="T3" s="83" t="s">
        <v>1322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1194</v>
      </c>
      <c r="AI3" s="83" t="s">
        <v>238</v>
      </c>
      <c r="AL3" s="83" t="s">
        <v>649</v>
      </c>
      <c r="AM3" s="83" t="s">
        <v>651</v>
      </c>
      <c r="AN3" s="83" t="s">
        <v>651</v>
      </c>
      <c r="AO3" s="83" t="s">
        <v>651</v>
      </c>
      <c r="AW3" s="83" t="s">
        <v>1187</v>
      </c>
      <c r="AX3" s="83" t="s">
        <v>1187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961</v>
      </c>
      <c r="BE3" s="83" t="s">
        <v>1359</v>
      </c>
      <c r="BF3" s="83" t="s">
        <v>114</v>
      </c>
      <c r="BG3" s="83" t="s">
        <v>1060</v>
      </c>
      <c r="BH3" s="83" t="s">
        <v>1144</v>
      </c>
      <c r="BI3" s="83" t="s">
        <v>1148</v>
      </c>
    </row>
    <row r="4" spans="1:61" x14ac:dyDescent="0.2">
      <c r="A4" s="83" t="s">
        <v>1456</v>
      </c>
      <c r="B4" s="83" t="s">
        <v>1450</v>
      </c>
      <c r="C4" s="83" t="s">
        <v>1439</v>
      </c>
      <c r="D4" s="83" t="s">
        <v>1322</v>
      </c>
      <c r="E4" s="83" t="s">
        <v>1324</v>
      </c>
      <c r="F4" s="83" t="s">
        <v>975</v>
      </c>
      <c r="G4" s="83" t="s">
        <v>1322</v>
      </c>
      <c r="H4" s="83" t="s">
        <v>1322</v>
      </c>
      <c r="I4" s="83" t="s">
        <v>1322</v>
      </c>
      <c r="J4" s="83" t="s">
        <v>1324</v>
      </c>
      <c r="K4" s="83" t="s">
        <v>1322</v>
      </c>
      <c r="L4" s="83" t="s">
        <v>1324</v>
      </c>
      <c r="M4" s="83" t="s">
        <v>975</v>
      </c>
      <c r="N4" s="83" t="s">
        <v>975</v>
      </c>
      <c r="P4" s="83" t="s">
        <v>1369</v>
      </c>
      <c r="S4" s="83" t="s">
        <v>1369</v>
      </c>
      <c r="T4" s="83" t="s">
        <v>1369</v>
      </c>
      <c r="V4" s="83" t="s">
        <v>31</v>
      </c>
      <c r="W4" s="83" t="s">
        <v>1463</v>
      </c>
      <c r="AD4" s="83" t="s">
        <v>651</v>
      </c>
      <c r="AE4" s="83" t="s">
        <v>1186</v>
      </c>
      <c r="AF4" s="83" t="s">
        <v>1127</v>
      </c>
      <c r="AI4" s="83" t="s">
        <v>241</v>
      </c>
      <c r="AL4" s="83" t="s">
        <v>651</v>
      </c>
      <c r="AM4" s="83" t="s">
        <v>655</v>
      </c>
      <c r="AN4" s="83" t="s">
        <v>655</v>
      </c>
      <c r="AO4" s="83" t="s">
        <v>655</v>
      </c>
      <c r="AW4" s="83" t="s">
        <v>1188</v>
      </c>
      <c r="AX4" s="83" t="s">
        <v>1188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962</v>
      </c>
      <c r="BE4" s="83" t="s">
        <v>1360</v>
      </c>
      <c r="BF4" s="83" t="s">
        <v>1060</v>
      </c>
      <c r="BH4" s="83" t="s">
        <v>1145</v>
      </c>
    </row>
    <row r="5" spans="1:61" x14ac:dyDescent="0.2">
      <c r="A5" s="83" t="s">
        <v>1031</v>
      </c>
      <c r="B5" s="83" t="s">
        <v>109</v>
      </c>
      <c r="C5" s="83" t="s">
        <v>174</v>
      </c>
      <c r="D5" s="83" t="s">
        <v>1324</v>
      </c>
      <c r="E5" s="83" t="s">
        <v>975</v>
      </c>
      <c r="F5" s="83" t="s">
        <v>1184</v>
      </c>
      <c r="G5" s="83" t="s">
        <v>1324</v>
      </c>
      <c r="H5" s="83" t="s">
        <v>975</v>
      </c>
      <c r="I5" s="83" t="s">
        <v>1324</v>
      </c>
      <c r="J5" s="83" t="s">
        <v>975</v>
      </c>
      <c r="K5" s="83" t="s">
        <v>1324</v>
      </c>
      <c r="L5" s="83" t="s">
        <v>975</v>
      </c>
      <c r="N5" s="83" t="s">
        <v>1337</v>
      </c>
      <c r="P5" s="83" t="s">
        <v>1370</v>
      </c>
      <c r="S5" s="83" t="s">
        <v>1370</v>
      </c>
      <c r="T5" s="83" t="s">
        <v>1372</v>
      </c>
      <c r="V5" s="83" t="s">
        <v>32</v>
      </c>
      <c r="AD5" s="83" t="s">
        <v>655</v>
      </c>
      <c r="AE5" s="83" t="s">
        <v>1187</v>
      </c>
      <c r="AF5" s="83" t="s">
        <v>1195</v>
      </c>
      <c r="AI5" s="83" t="s">
        <v>242</v>
      </c>
      <c r="AL5" s="83" t="s">
        <v>655</v>
      </c>
      <c r="AM5" s="83" t="s">
        <v>657</v>
      </c>
      <c r="AN5" s="83" t="s">
        <v>657</v>
      </c>
      <c r="AO5" s="83" t="s">
        <v>657</v>
      </c>
      <c r="AY5" s="83" t="s">
        <v>1006</v>
      </c>
      <c r="AZ5" s="83" t="s">
        <v>1012</v>
      </c>
      <c r="BC5" s="83" t="s">
        <v>986</v>
      </c>
      <c r="BD5" s="83" t="s">
        <v>963</v>
      </c>
      <c r="BE5" s="83" t="s">
        <v>1500</v>
      </c>
    </row>
    <row r="6" spans="1:61" x14ac:dyDescent="0.2">
      <c r="A6" s="83" t="s">
        <v>1457</v>
      </c>
      <c r="B6" s="83" t="s">
        <v>110</v>
      </c>
      <c r="C6" s="83" t="s">
        <v>1440</v>
      </c>
      <c r="D6" s="83" t="s">
        <v>1326</v>
      </c>
      <c r="E6" s="83" t="s">
        <v>1334</v>
      </c>
      <c r="F6" s="83" t="s">
        <v>1336</v>
      </c>
      <c r="G6" s="83" t="s">
        <v>975</v>
      </c>
      <c r="H6" s="83" t="s">
        <v>1331</v>
      </c>
      <c r="I6" s="83" t="s">
        <v>975</v>
      </c>
      <c r="J6" s="83" t="s">
        <v>1334</v>
      </c>
      <c r="K6" s="83" t="s">
        <v>975</v>
      </c>
      <c r="N6" s="83" t="s">
        <v>1338</v>
      </c>
      <c r="P6" s="83" t="s">
        <v>1371</v>
      </c>
      <c r="S6" s="83" t="s">
        <v>1371</v>
      </c>
      <c r="V6" s="83" t="s">
        <v>33</v>
      </c>
      <c r="AD6" s="83" t="s">
        <v>657</v>
      </c>
      <c r="AE6" s="83" t="s">
        <v>615</v>
      </c>
      <c r="AI6" s="83" t="s">
        <v>111</v>
      </c>
      <c r="AL6" s="83" t="s">
        <v>657</v>
      </c>
      <c r="AY6" s="83" t="s">
        <v>1007</v>
      </c>
      <c r="AZ6" s="83" t="s">
        <v>1007</v>
      </c>
      <c r="BC6" s="83" t="s">
        <v>987</v>
      </c>
      <c r="BD6" s="83" t="s">
        <v>964</v>
      </c>
      <c r="BE6" s="83" t="s">
        <v>1021</v>
      </c>
    </row>
    <row r="7" spans="1:61" x14ac:dyDescent="0.2">
      <c r="C7" s="83" t="s">
        <v>1441</v>
      </c>
      <c r="D7" s="83" t="s">
        <v>1327</v>
      </c>
      <c r="F7" s="83" t="s">
        <v>918</v>
      </c>
      <c r="G7" s="83" t="s">
        <v>1335</v>
      </c>
      <c r="H7" s="83" t="s">
        <v>1334</v>
      </c>
      <c r="I7" s="83" t="s">
        <v>1334</v>
      </c>
      <c r="J7" s="83" t="s">
        <v>1335</v>
      </c>
      <c r="K7" s="83" t="s">
        <v>1340</v>
      </c>
      <c r="P7" s="83" t="s">
        <v>1372</v>
      </c>
      <c r="S7" s="83" t="s">
        <v>1372</v>
      </c>
      <c r="AD7" s="83" t="s">
        <v>659</v>
      </c>
      <c r="AE7" s="83" t="s">
        <v>1188</v>
      </c>
      <c r="BC7" s="83" t="s">
        <v>988</v>
      </c>
      <c r="BD7" s="83" t="s">
        <v>965</v>
      </c>
      <c r="BE7" s="83" t="s">
        <v>1363</v>
      </c>
    </row>
    <row r="8" spans="1:61" x14ac:dyDescent="0.2">
      <c r="C8" s="83" t="s">
        <v>1442</v>
      </c>
      <c r="D8" s="83" t="s">
        <v>1328</v>
      </c>
      <c r="F8" s="83" t="s">
        <v>1344</v>
      </c>
      <c r="G8" s="83" t="s">
        <v>1338</v>
      </c>
      <c r="H8" s="83" t="s">
        <v>1335</v>
      </c>
      <c r="I8" s="83" t="s">
        <v>1335</v>
      </c>
      <c r="J8" s="83" t="s">
        <v>1338</v>
      </c>
      <c r="K8" s="83" t="s">
        <v>1344</v>
      </c>
      <c r="BC8" s="83" t="s">
        <v>1497</v>
      </c>
      <c r="BD8" s="83" t="s">
        <v>518</v>
      </c>
      <c r="BE8" s="83" t="s">
        <v>1364</v>
      </c>
    </row>
    <row r="9" spans="1:61" x14ac:dyDescent="0.2">
      <c r="C9" s="83" t="s">
        <v>209</v>
      </c>
      <c r="D9" s="83" t="s">
        <v>975</v>
      </c>
      <c r="F9" s="83" t="s">
        <v>111</v>
      </c>
      <c r="G9" s="83" t="s">
        <v>1340</v>
      </c>
      <c r="H9" s="83" t="s">
        <v>1338</v>
      </c>
      <c r="I9" s="83" t="s">
        <v>1336</v>
      </c>
      <c r="J9" s="83" t="s">
        <v>1340</v>
      </c>
      <c r="BC9" s="83" t="s">
        <v>989</v>
      </c>
      <c r="BD9" s="83" t="s">
        <v>966</v>
      </c>
    </row>
    <row r="10" spans="1:61" x14ac:dyDescent="0.2">
      <c r="C10" s="83" t="s">
        <v>1443</v>
      </c>
      <c r="D10" s="83" t="s">
        <v>1334</v>
      </c>
      <c r="G10" s="83" t="s">
        <v>111</v>
      </c>
      <c r="H10" s="83" t="s">
        <v>1340</v>
      </c>
      <c r="I10" s="83" t="s">
        <v>1338</v>
      </c>
      <c r="J10" s="83" t="s">
        <v>111</v>
      </c>
      <c r="BC10" s="83" t="s">
        <v>977</v>
      </c>
      <c r="BD10" s="83" t="s">
        <v>968</v>
      </c>
    </row>
    <row r="11" spans="1:61" x14ac:dyDescent="0.2">
      <c r="C11" s="83" t="s">
        <v>289</v>
      </c>
      <c r="D11" s="83" t="s">
        <v>1335</v>
      </c>
      <c r="H11" s="83" t="s">
        <v>111</v>
      </c>
      <c r="I11" s="83" t="s">
        <v>1340</v>
      </c>
      <c r="BD11" s="83" t="s">
        <v>969</v>
      </c>
    </row>
    <row r="12" spans="1:61" x14ac:dyDescent="0.2">
      <c r="D12" s="83" t="s">
        <v>1336</v>
      </c>
      <c r="I12" s="83" t="s">
        <v>1344</v>
      </c>
      <c r="BD12" s="83" t="s">
        <v>970</v>
      </c>
    </row>
    <row r="13" spans="1:61" x14ac:dyDescent="0.2">
      <c r="D13" s="83" t="s">
        <v>1338</v>
      </c>
      <c r="I13" s="83" t="s">
        <v>111</v>
      </c>
      <c r="BD13" s="83" t="s">
        <v>111</v>
      </c>
    </row>
    <row r="14" spans="1:61" x14ac:dyDescent="0.2">
      <c r="D14" s="83" t="s">
        <v>1340</v>
      </c>
      <c r="BD14" s="83" t="s">
        <v>972</v>
      </c>
    </row>
    <row r="15" spans="1:61" x14ac:dyDescent="0.2">
      <c r="D15" s="83" t="s">
        <v>1344</v>
      </c>
      <c r="BD15" s="83" t="s">
        <v>973</v>
      </c>
    </row>
    <row r="16" spans="1:61" x14ac:dyDescent="0.2">
      <c r="D16" s="8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AAC8-1697-403D-89AD-A651C333C656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1367</v>
      </c>
      <c r="C4" s="91">
        <f>SUM(DatosViolenciaGénero!C63:C69)</f>
        <v>4499</v>
      </c>
      <c r="D4" s="91">
        <f>SUM(DatosViolenciaGénero!D63:D69)</f>
        <v>429</v>
      </c>
    </row>
    <row r="5" spans="2:4" x14ac:dyDescent="0.2">
      <c r="B5" s="90" t="s">
        <v>1322</v>
      </c>
      <c r="C5" s="91">
        <f>SUM(DatosViolenciaGénero!C70:C73)</f>
        <v>515</v>
      </c>
      <c r="D5" s="91">
        <f>SUM(DatosViolenciaGénero!D70:D73)</f>
        <v>106</v>
      </c>
    </row>
    <row r="6" spans="2:4" ht="12.75" customHeight="1" x14ac:dyDescent="0.2">
      <c r="B6" s="90" t="s">
        <v>1368</v>
      </c>
      <c r="C6" s="91">
        <f>DatosViolenciaGénero!C74</f>
        <v>0</v>
      </c>
      <c r="D6" s="91">
        <f>DatosViolenciaGénero!D74</f>
        <v>0</v>
      </c>
    </row>
    <row r="7" spans="2:4" ht="12.75" customHeight="1" x14ac:dyDescent="0.2">
      <c r="B7" s="90" t="s">
        <v>1369</v>
      </c>
      <c r="C7" s="91">
        <f>SUM(DatosViolenciaGénero!C75:C77)</f>
        <v>93</v>
      </c>
      <c r="D7" s="91">
        <f>SUM(DatosViolenciaGénero!D75:D77)</f>
        <v>4</v>
      </c>
    </row>
    <row r="8" spans="2:4" ht="12.75" customHeight="1" x14ac:dyDescent="0.2">
      <c r="B8" s="90" t="s">
        <v>1370</v>
      </c>
      <c r="C8" s="91">
        <f>DatosViolenciaGénero!C81</f>
        <v>12</v>
      </c>
      <c r="D8" s="91">
        <f>DatosViolenciaGénero!D81</f>
        <v>0</v>
      </c>
    </row>
    <row r="9" spans="2:4" ht="12.75" customHeight="1" x14ac:dyDescent="0.2">
      <c r="B9" s="90" t="s">
        <v>1371</v>
      </c>
      <c r="C9" s="91">
        <f>DatosViolenciaGénero!C78</f>
        <v>2</v>
      </c>
      <c r="D9" s="91">
        <f>DatosViolenciaGénero!D78</f>
        <v>0</v>
      </c>
    </row>
    <row r="10" spans="2:4" ht="12.75" customHeight="1" x14ac:dyDescent="0.2">
      <c r="B10" s="90" t="s">
        <v>1372</v>
      </c>
      <c r="C10" s="91">
        <f>SUM(DatosViolenciaGénero!C79:C80)</f>
        <v>848</v>
      </c>
      <c r="D10" s="91">
        <f>SUM(DatosViolenciaGénero!D79:D80)</f>
        <v>117</v>
      </c>
    </row>
    <row r="14" spans="2:4" ht="12.95" customHeight="1" thickTop="1" thickBot="1" x14ac:dyDescent="0.25">
      <c r="B14" s="211" t="s">
        <v>1376</v>
      </c>
      <c r="C14" s="211"/>
    </row>
    <row r="15" spans="2:4" ht="13.5" thickTop="1" x14ac:dyDescent="0.2">
      <c r="B15" s="92" t="s">
        <v>1374</v>
      </c>
      <c r="C15" s="93">
        <f>DatosViolenciaGénero!C38</f>
        <v>0</v>
      </c>
    </row>
    <row r="16" spans="2:4" ht="13.5" thickBot="1" x14ac:dyDescent="0.25">
      <c r="B16" s="94" t="s">
        <v>1375</v>
      </c>
      <c r="C16" s="95">
        <f>DatosViolenciaGénero!C39</f>
        <v>407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DB2F-0347-4C1D-B6B3-07B9F4B4D866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1367</v>
      </c>
      <c r="C4" s="91">
        <f>SUM(DatosViolenciaDoméstica!C48:C54)</f>
        <v>874</v>
      </c>
      <c r="D4" s="91">
        <f>SUM(DatosViolenciaDoméstica!D48:D54)</f>
        <v>26</v>
      </c>
    </row>
    <row r="5" spans="2:4" x14ac:dyDescent="0.2">
      <c r="B5" s="90" t="s">
        <v>1322</v>
      </c>
      <c r="C5" s="91">
        <f>SUM(DatosViolenciaDoméstica!C55:C58)</f>
        <v>117</v>
      </c>
      <c r="D5" s="91">
        <f>SUM(DatosViolenciaDoméstica!D55:D58)</f>
        <v>0</v>
      </c>
    </row>
    <row r="6" spans="2:4" ht="12.75" customHeight="1" x14ac:dyDescent="0.2">
      <c r="B6" s="90" t="s">
        <v>1368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1369</v>
      </c>
      <c r="C7" s="91">
        <f>SUM(DatosViolenciaDoméstica!C60:C62)</f>
        <v>4</v>
      </c>
      <c r="D7" s="91">
        <f>SUM(DatosViolenciaDoméstica!D60:D62)</f>
        <v>0</v>
      </c>
    </row>
    <row r="8" spans="2:4" ht="12.75" customHeight="1" x14ac:dyDescent="0.2">
      <c r="B8" s="90" t="s">
        <v>1370</v>
      </c>
      <c r="C8" s="91">
        <f>DatosViolenciaDoméstica!C66</f>
        <v>2</v>
      </c>
      <c r="D8" s="91">
        <f>DatosViolenciaDoméstica!D66</f>
        <v>0</v>
      </c>
    </row>
    <row r="9" spans="2:4" ht="12.75" customHeight="1" x14ac:dyDescent="0.2">
      <c r="B9" s="90" t="s">
        <v>1371</v>
      </c>
      <c r="C9" s="91">
        <f>DatosViolenciaDoméstica!C63</f>
        <v>1</v>
      </c>
      <c r="D9" s="91">
        <f>DatosViolenciaDoméstica!D63</f>
        <v>0</v>
      </c>
    </row>
    <row r="10" spans="2:4" ht="12.75" customHeight="1" x14ac:dyDescent="0.2">
      <c r="B10" s="90" t="s">
        <v>1372</v>
      </c>
      <c r="C10" s="91">
        <f>SUM(DatosViolenciaDoméstica!C64:C65)</f>
        <v>77</v>
      </c>
      <c r="D10" s="91">
        <f>SUM(DatosViolenciaDoméstica!D64:D65)</f>
        <v>14</v>
      </c>
    </row>
    <row r="14" spans="2:4" ht="12.95" customHeight="1" thickTop="1" thickBot="1" x14ac:dyDescent="0.25">
      <c r="B14" s="211" t="s">
        <v>1373</v>
      </c>
      <c r="C14" s="211"/>
    </row>
    <row r="15" spans="2:4" ht="13.5" thickTop="1" x14ac:dyDescent="0.2">
      <c r="B15" s="92" t="s">
        <v>1374</v>
      </c>
      <c r="C15" s="93">
        <f>DatosViolenciaDoméstica!C33</f>
        <v>0</v>
      </c>
    </row>
    <row r="16" spans="2:4" ht="13.5" thickBot="1" x14ac:dyDescent="0.25">
      <c r="B16" s="94" t="s">
        <v>1375</v>
      </c>
      <c r="C16" s="95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7913-CB81-446C-93C2-300EB02A23D8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2" t="s">
        <v>1357</v>
      </c>
      <c r="C3" s="212"/>
    </row>
    <row r="4" spans="2:3" x14ac:dyDescent="0.2">
      <c r="B4" s="84" t="s">
        <v>1358</v>
      </c>
      <c r="C4" s="85">
        <f>DatosMenores!C69</f>
        <v>437</v>
      </c>
    </row>
    <row r="5" spans="2:3" x14ac:dyDescent="0.2">
      <c r="B5" s="84" t="s">
        <v>1359</v>
      </c>
      <c r="C5" s="86">
        <f>DatosMenores!C70</f>
        <v>433</v>
      </c>
    </row>
    <row r="6" spans="2:3" x14ac:dyDescent="0.2">
      <c r="B6" s="84" t="s">
        <v>1360</v>
      </c>
      <c r="C6" s="86">
        <f>DatosMenores!C71</f>
        <v>375</v>
      </c>
    </row>
    <row r="7" spans="2:3" ht="25.5" x14ac:dyDescent="0.2">
      <c r="B7" s="84" t="s">
        <v>1361</v>
      </c>
      <c r="C7" s="86">
        <f>DatosMenores!C74</f>
        <v>0</v>
      </c>
    </row>
    <row r="8" spans="2:3" ht="25.5" x14ac:dyDescent="0.2">
      <c r="B8" s="84" t="s">
        <v>1021</v>
      </c>
      <c r="C8" s="86">
        <f>DatosMenores!C75</f>
        <v>32</v>
      </c>
    </row>
    <row r="9" spans="2:3" ht="25.5" x14ac:dyDescent="0.2">
      <c r="B9" s="84" t="s">
        <v>1362</v>
      </c>
      <c r="C9" s="86">
        <f>DatosMenores!C76</f>
        <v>0</v>
      </c>
    </row>
    <row r="10" spans="2:3" ht="25.5" x14ac:dyDescent="0.2">
      <c r="B10" s="84" t="s">
        <v>265</v>
      </c>
      <c r="C10" s="86">
        <f>DatosMenores!C78</f>
        <v>0</v>
      </c>
    </row>
    <row r="11" spans="2:3" x14ac:dyDescent="0.2">
      <c r="B11" s="84" t="s">
        <v>1363</v>
      </c>
      <c r="C11" s="86">
        <f>DatosMenores!C77</f>
        <v>9</v>
      </c>
    </row>
    <row r="12" spans="2:3" x14ac:dyDescent="0.2">
      <c r="B12" s="84" t="s">
        <v>1364</v>
      </c>
      <c r="C12" s="86">
        <f>DatosMenores!C79</f>
        <v>1</v>
      </c>
    </row>
    <row r="13" spans="2:3" ht="25.5" x14ac:dyDescent="0.2">
      <c r="B13" s="84" t="s">
        <v>1365</v>
      </c>
      <c r="C13" s="86">
        <f>DatosMenores!C72</f>
        <v>0</v>
      </c>
    </row>
    <row r="14" spans="2:3" ht="25.5" x14ac:dyDescent="0.2">
      <c r="B14" s="84" t="s">
        <v>1366</v>
      </c>
      <c r="C14" s="86">
        <f>DatosMenores!C73</f>
        <v>72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CB28-579A-47FF-8A78-D6052FFB6887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1309</v>
      </c>
    </row>
    <row r="4" spans="2:13" ht="39" thickBot="1" x14ac:dyDescent="0.25">
      <c r="B4" s="52" t="s">
        <v>304</v>
      </c>
      <c r="C4" s="53" t="s">
        <v>1310</v>
      </c>
      <c r="D4" s="53" t="s">
        <v>1311</v>
      </c>
      <c r="E4" s="53" t="s">
        <v>1312</v>
      </c>
      <c r="F4" s="53" t="s">
        <v>1313</v>
      </c>
      <c r="G4" s="53" t="s">
        <v>1314</v>
      </c>
      <c r="H4" s="53" t="s">
        <v>1315</v>
      </c>
      <c r="I4" s="53" t="s">
        <v>1316</v>
      </c>
      <c r="J4" s="53" t="s">
        <v>1317</v>
      </c>
      <c r="K4" s="53" t="s">
        <v>315</v>
      </c>
      <c r="L4" s="53" t="s">
        <v>1318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1312</v>
      </c>
      <c r="F10" s="65" t="s">
        <v>1313</v>
      </c>
      <c r="G10" s="65" t="s">
        <v>1314</v>
      </c>
      <c r="H10" s="65" t="s">
        <v>1315</v>
      </c>
      <c r="I10" s="65" t="s">
        <v>1316</v>
      </c>
      <c r="J10" s="65" t="s">
        <v>1317</v>
      </c>
      <c r="K10" s="65" t="s">
        <v>1318</v>
      </c>
      <c r="L10" s="66" t="s">
        <v>317</v>
      </c>
      <c r="M10" s="67"/>
    </row>
    <row r="11" spans="2:13" ht="13.15" customHeight="1" x14ac:dyDescent="0.2">
      <c r="B11" s="218" t="s">
        <v>1320</v>
      </c>
      <c r="C11" s="218"/>
      <c r="D11" s="68">
        <f>DatosDelitos!C5+DatosDelitos!C13-DatosDelitos!C17</f>
        <v>3349</v>
      </c>
      <c r="E11" s="69">
        <f>DatosDelitos!H5+DatosDelitos!H13-DatosDelitos!H17</f>
        <v>416</v>
      </c>
      <c r="F11" s="69">
        <f>DatosDelitos!I5+DatosDelitos!I13-DatosDelitos!I17</f>
        <v>397</v>
      </c>
      <c r="G11" s="69">
        <f>DatosDelitos!J5+DatosDelitos!J13-DatosDelitos!J17</f>
        <v>20</v>
      </c>
      <c r="H11" s="70">
        <f>DatosDelitos!K5+DatosDelitos!K13-DatosDelitos!K17</f>
        <v>10</v>
      </c>
      <c r="I11" s="70">
        <f>DatosDelitos!L5+DatosDelitos!L13-DatosDelitos!L17</f>
        <v>4</v>
      </c>
      <c r="J11" s="70">
        <f>DatosDelitos!M5+DatosDelitos!M13-DatosDelitos!M17</f>
        <v>2</v>
      </c>
      <c r="K11" s="70">
        <f>DatosDelitos!O5+DatosDelitos!O13-DatosDelitos!O17</f>
        <v>22</v>
      </c>
      <c r="L11" s="71">
        <f>DatosDelitos!P5+DatosDelitos!P13-DatosDelitos!P17</f>
        <v>2</v>
      </c>
    </row>
    <row r="12" spans="2:13" ht="13.15" customHeight="1" x14ac:dyDescent="0.2">
      <c r="B12" s="215" t="s">
        <v>329</v>
      </c>
      <c r="C12" s="215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5" t="s">
        <v>347</v>
      </c>
      <c r="C13" s="215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5" t="s">
        <v>352</v>
      </c>
      <c r="C14" s="215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5" t="s">
        <v>1321</v>
      </c>
      <c r="C15" s="215"/>
      <c r="D15" s="72">
        <f>DatosDelitos!C17+DatosDelitos!C44</f>
        <v>3484</v>
      </c>
      <c r="E15" s="73">
        <f>DatosDelitos!H17+DatosDelitos!H44</f>
        <v>444</v>
      </c>
      <c r="F15" s="73">
        <f>DatosDelitos!I16+DatosDelitos!I44</f>
        <v>45</v>
      </c>
      <c r="G15" s="73">
        <f>DatosDelitos!J17+DatosDelitos!J44</f>
        <v>21</v>
      </c>
      <c r="H15" s="73">
        <f>DatosDelitos!K17+DatosDelitos!K44</f>
        <v>5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7</v>
      </c>
      <c r="L15" s="74">
        <f>DatosDelitos!P17+DatosDelitos!P44</f>
        <v>0</v>
      </c>
    </row>
    <row r="16" spans="2:13" ht="13.15" customHeight="1" x14ac:dyDescent="0.2">
      <c r="B16" s="215" t="s">
        <v>1322</v>
      </c>
      <c r="C16" s="215"/>
      <c r="D16" s="72">
        <f>DatosDelitos!C30</f>
        <v>1128</v>
      </c>
      <c r="E16" s="73">
        <f>DatosDelitos!H30</f>
        <v>143</v>
      </c>
      <c r="F16" s="73">
        <f>DatosDelitos!I30</f>
        <v>128</v>
      </c>
      <c r="G16" s="73">
        <f>DatosDelitos!J30</f>
        <v>1</v>
      </c>
      <c r="H16" s="73">
        <f>DatosDelitos!K30</f>
        <v>0</v>
      </c>
      <c r="I16" s="73">
        <f>DatosDelitos!L30</f>
        <v>2</v>
      </c>
      <c r="J16" s="73">
        <f>DatosDelitos!M30</f>
        <v>1</v>
      </c>
      <c r="K16" s="73">
        <f>DatosDelitos!O30</f>
        <v>0</v>
      </c>
      <c r="L16" s="74">
        <f>DatosDelitos!P30</f>
        <v>0</v>
      </c>
    </row>
    <row r="17" spans="2:12" ht="13.15" customHeight="1" x14ac:dyDescent="0.2">
      <c r="B17" s="217" t="s">
        <v>1323</v>
      </c>
      <c r="C17" s="217"/>
      <c r="D17" s="72">
        <f>DatosDelitos!C42-DatosDelitos!C44</f>
        <v>34</v>
      </c>
      <c r="E17" s="73">
        <f>DatosDelitos!H42-DatosDelitos!H44</f>
        <v>2</v>
      </c>
      <c r="F17" s="73">
        <f>DatosDelitos!I42-DatosDelitos!I44</f>
        <v>3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1</v>
      </c>
    </row>
    <row r="18" spans="2:12" ht="13.15" customHeight="1" x14ac:dyDescent="0.2">
      <c r="B18" s="215" t="s">
        <v>1324</v>
      </c>
      <c r="C18" s="215"/>
      <c r="D18" s="72">
        <f>DatosDelitos!C50</f>
        <v>805</v>
      </c>
      <c r="E18" s="73">
        <f>DatosDelitos!H50</f>
        <v>126</v>
      </c>
      <c r="F18" s="73">
        <f>DatosDelitos!I50</f>
        <v>91</v>
      </c>
      <c r="G18" s="73">
        <f>DatosDelitos!J50</f>
        <v>70</v>
      </c>
      <c r="H18" s="73">
        <f>DatosDelitos!K50</f>
        <v>28</v>
      </c>
      <c r="I18" s="73">
        <f>DatosDelitos!L50</f>
        <v>0</v>
      </c>
      <c r="J18" s="73">
        <f>DatosDelitos!M50</f>
        <v>0</v>
      </c>
      <c r="K18" s="73">
        <f>DatosDelitos!O50</f>
        <v>5</v>
      </c>
      <c r="L18" s="74">
        <f>DatosDelitos!P50</f>
        <v>19</v>
      </c>
    </row>
    <row r="19" spans="2:12" ht="13.15" customHeight="1" x14ac:dyDescent="0.2">
      <c r="B19" s="215" t="s">
        <v>1325</v>
      </c>
      <c r="C19" s="215"/>
      <c r="D19" s="72">
        <f>DatosDelitos!C72</f>
        <v>10</v>
      </c>
      <c r="E19" s="73">
        <f>DatosDelitos!H72</f>
        <v>1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">
      <c r="B20" s="215" t="s">
        <v>1326</v>
      </c>
      <c r="C20" s="215"/>
      <c r="D20" s="72">
        <f>DatosDelitos!C74</f>
        <v>153</v>
      </c>
      <c r="E20" s="73">
        <f>DatosDelitos!H74</f>
        <v>9</v>
      </c>
      <c r="F20" s="73">
        <f>DatosDelitos!I74</f>
        <v>1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1</v>
      </c>
    </row>
    <row r="21" spans="2:12" ht="13.15" customHeight="1" x14ac:dyDescent="0.2">
      <c r="B21" s="217" t="s">
        <v>1327</v>
      </c>
      <c r="C21" s="217"/>
      <c r="D21" s="72">
        <f>DatosDelitos!C82</f>
        <v>147</v>
      </c>
      <c r="E21" s="73">
        <f>DatosDelitos!H82</f>
        <v>13</v>
      </c>
      <c r="F21" s="73">
        <f>DatosDelitos!I82</f>
        <v>8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0</v>
      </c>
    </row>
    <row r="22" spans="2:12" ht="13.15" customHeight="1" x14ac:dyDescent="0.2">
      <c r="B22" s="215" t="s">
        <v>1328</v>
      </c>
      <c r="C22" s="215"/>
      <c r="D22" s="72">
        <f>DatosDelitos!C85</f>
        <v>261</v>
      </c>
      <c r="E22" s="73">
        <f>DatosDelitos!H85</f>
        <v>45</v>
      </c>
      <c r="F22" s="73">
        <f>DatosDelitos!I85</f>
        <v>31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0</v>
      </c>
    </row>
    <row r="23" spans="2:12" ht="13.15" customHeight="1" x14ac:dyDescent="0.2">
      <c r="B23" s="215" t="s">
        <v>975</v>
      </c>
      <c r="C23" s="215"/>
      <c r="D23" s="72">
        <f>DatosDelitos!C97</f>
        <v>8000</v>
      </c>
      <c r="E23" s="73">
        <f>DatosDelitos!H97</f>
        <v>1912</v>
      </c>
      <c r="F23" s="73">
        <f>DatosDelitos!I97</f>
        <v>1738</v>
      </c>
      <c r="G23" s="73">
        <f>DatosDelitos!J97</f>
        <v>3</v>
      </c>
      <c r="H23" s="73">
        <f>DatosDelitos!K97</f>
        <v>1</v>
      </c>
      <c r="I23" s="73">
        <f>DatosDelitos!L97</f>
        <v>5</v>
      </c>
      <c r="J23" s="73">
        <f>DatosDelitos!M97</f>
        <v>1</v>
      </c>
      <c r="K23" s="73">
        <f>DatosDelitos!O97</f>
        <v>47</v>
      </c>
      <c r="L23" s="74">
        <f>DatosDelitos!P97</f>
        <v>22</v>
      </c>
    </row>
    <row r="24" spans="2:12" ht="27" customHeight="1" x14ac:dyDescent="0.2">
      <c r="B24" s="215" t="s">
        <v>1329</v>
      </c>
      <c r="C24" s="215"/>
      <c r="D24" s="72">
        <f>DatosDelitos!C131</f>
        <v>6</v>
      </c>
      <c r="E24" s="73">
        <f>DatosDelitos!H131</f>
        <v>0</v>
      </c>
      <c r="F24" s="73">
        <f>DatosDelitos!I131</f>
        <v>4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15" customHeight="1" x14ac:dyDescent="0.2">
      <c r="B25" s="215" t="s">
        <v>1330</v>
      </c>
      <c r="C25" s="215"/>
      <c r="D25" s="72">
        <f>DatosDelitos!C137</f>
        <v>48</v>
      </c>
      <c r="E25" s="73">
        <f>DatosDelitos!H137</f>
        <v>11</v>
      </c>
      <c r="F25" s="73">
        <f>DatosDelitos!I137</f>
        <v>8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2</v>
      </c>
    </row>
    <row r="26" spans="2:12" ht="13.15" customHeight="1" x14ac:dyDescent="0.2">
      <c r="B26" s="217" t="s">
        <v>1331</v>
      </c>
      <c r="C26" s="217"/>
      <c r="D26" s="72">
        <f>DatosDelitos!C144</f>
        <v>7</v>
      </c>
      <c r="E26" s="73">
        <f>DatosDelitos!H144</f>
        <v>6</v>
      </c>
      <c r="F26" s="73">
        <f>DatosDelitos!I144</f>
        <v>5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4</v>
      </c>
    </row>
    <row r="27" spans="2:12" ht="38.25" customHeight="1" x14ac:dyDescent="0.2">
      <c r="B27" s="215" t="s">
        <v>1332</v>
      </c>
      <c r="C27" s="215"/>
      <c r="D27" s="72">
        <f>DatosDelitos!C147</f>
        <v>80</v>
      </c>
      <c r="E27" s="73">
        <f>DatosDelitos!H147</f>
        <v>11</v>
      </c>
      <c r="F27" s="73">
        <f>DatosDelitos!I147</f>
        <v>10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17</v>
      </c>
    </row>
    <row r="28" spans="2:12" ht="13.15" customHeight="1" x14ac:dyDescent="0.2">
      <c r="B28" s="215" t="s">
        <v>1333</v>
      </c>
      <c r="C28" s="215"/>
      <c r="D28" s="72">
        <f>DatosDelitos!C156+SUM(DatosDelitos!C167:C172)</f>
        <v>26</v>
      </c>
      <c r="E28" s="73">
        <f>DatosDelitos!H156+SUM(DatosDelitos!H167:H172)</f>
        <v>7</v>
      </c>
      <c r="F28" s="73">
        <f>DatosDelitos!I156+SUM(DatosDelitos!I167:I172)</f>
        <v>5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0</v>
      </c>
    </row>
    <row r="29" spans="2:12" ht="13.15" customHeight="1" x14ac:dyDescent="0.2">
      <c r="B29" s="215" t="s">
        <v>1334</v>
      </c>
      <c r="C29" s="215"/>
      <c r="D29" s="72">
        <f>SUM(DatosDelitos!C173:C177)</f>
        <v>548</v>
      </c>
      <c r="E29" s="73">
        <f>SUM(DatosDelitos!H173:H177)</f>
        <v>283</v>
      </c>
      <c r="F29" s="73">
        <f>SUM(DatosDelitos!I173:I177)</f>
        <v>264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13</v>
      </c>
      <c r="L29" s="73">
        <f>SUM(DatosDelitos!P173:P177)</f>
        <v>0</v>
      </c>
    </row>
    <row r="30" spans="2:12" ht="13.15" customHeight="1" x14ac:dyDescent="0.2">
      <c r="B30" s="215" t="s">
        <v>1335</v>
      </c>
      <c r="C30" s="215"/>
      <c r="D30" s="72">
        <f>DatosDelitos!C178</f>
        <v>981</v>
      </c>
      <c r="E30" s="73">
        <f>DatosDelitos!H178</f>
        <v>257</v>
      </c>
      <c r="F30" s="73">
        <f>DatosDelitos!I178</f>
        <v>254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0</v>
      </c>
    </row>
    <row r="31" spans="2:12" ht="13.15" customHeight="1" x14ac:dyDescent="0.2">
      <c r="B31" s="215" t="s">
        <v>1336</v>
      </c>
      <c r="C31" s="215"/>
      <c r="D31" s="72">
        <f>DatosDelitos!C186</f>
        <v>397</v>
      </c>
      <c r="E31" s="73">
        <f>DatosDelitos!H186</f>
        <v>60</v>
      </c>
      <c r="F31" s="73">
        <f>DatosDelitos!I186</f>
        <v>45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0</v>
      </c>
    </row>
    <row r="32" spans="2:12" ht="13.15" customHeight="1" x14ac:dyDescent="0.2">
      <c r="B32" s="215" t="s">
        <v>1337</v>
      </c>
      <c r="C32" s="215"/>
      <c r="D32" s="72">
        <f>DatosDelitos!C201</f>
        <v>27</v>
      </c>
      <c r="E32" s="73">
        <f>DatosDelitos!H201</f>
        <v>0</v>
      </c>
      <c r="F32" s="73">
        <f>DatosDelitos!I201</f>
        <v>2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1</v>
      </c>
      <c r="K32" s="73">
        <f>DatosDelitos!O201</f>
        <v>0</v>
      </c>
      <c r="L32" s="73">
        <f>DatosDelitos!P201</f>
        <v>3</v>
      </c>
    </row>
    <row r="33" spans="2:13" ht="13.15" customHeight="1" x14ac:dyDescent="0.2">
      <c r="B33" s="215" t="s">
        <v>1338</v>
      </c>
      <c r="C33" s="215"/>
      <c r="D33" s="72">
        <f>DatosDelitos!C223</f>
        <v>1222</v>
      </c>
      <c r="E33" s="73">
        <f>DatosDelitos!H223</f>
        <v>168</v>
      </c>
      <c r="F33" s="73">
        <f>DatosDelitos!I223</f>
        <v>134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2</v>
      </c>
      <c r="K33" s="73">
        <f>DatosDelitos!O223</f>
        <v>0</v>
      </c>
      <c r="L33" s="73">
        <f>DatosDelitos!P223</f>
        <v>16</v>
      </c>
    </row>
    <row r="34" spans="2:13" ht="13.15" customHeight="1" x14ac:dyDescent="0.2">
      <c r="B34" s="215" t="s">
        <v>1339</v>
      </c>
      <c r="C34" s="215"/>
      <c r="D34" s="72">
        <f>DatosDelitos!C244</f>
        <v>30</v>
      </c>
      <c r="E34" s="73">
        <f>DatosDelitos!H244</f>
        <v>1</v>
      </c>
      <c r="F34" s="73">
        <f>DatosDelitos!I244</f>
        <v>1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1</v>
      </c>
    </row>
    <row r="35" spans="2:13" ht="13.15" customHeight="1" x14ac:dyDescent="0.2">
      <c r="B35" s="215" t="s">
        <v>1340</v>
      </c>
      <c r="C35" s="215"/>
      <c r="D35" s="72">
        <f>DatosDelitos!C271</f>
        <v>926</v>
      </c>
      <c r="E35" s="73">
        <f>DatosDelitos!H271</f>
        <v>403</v>
      </c>
      <c r="F35" s="73">
        <f>DatosDelitos!I271</f>
        <v>328</v>
      </c>
      <c r="G35" s="73">
        <f>DatosDelitos!J271</f>
        <v>1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0</v>
      </c>
    </row>
    <row r="36" spans="2:13" ht="38.25" customHeight="1" x14ac:dyDescent="0.2">
      <c r="B36" s="215" t="s">
        <v>1341</v>
      </c>
      <c r="C36" s="215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5" t="s">
        <v>1342</v>
      </c>
      <c r="C37" s="215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5" t="s">
        <v>1343</v>
      </c>
      <c r="C38" s="215"/>
      <c r="D38" s="72">
        <f>DatosDelitos!C312+DatosDelitos!C318+DatosDelitos!C320</f>
        <v>14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15" customHeight="1" x14ac:dyDescent="0.2">
      <c r="B39" s="215" t="s">
        <v>1344</v>
      </c>
      <c r="C39" s="215"/>
      <c r="D39" s="72">
        <f>DatosDelitos!C323</f>
        <v>1391</v>
      </c>
      <c r="E39" s="73">
        <f>DatosDelitos!H323</f>
        <v>148</v>
      </c>
      <c r="F39" s="73">
        <f>DatosDelitos!I323</f>
        <v>0</v>
      </c>
      <c r="G39" s="73">
        <f>DatosDelitos!J323</f>
        <v>1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15" customHeight="1" x14ac:dyDescent="0.2">
      <c r="B40" s="215" t="s">
        <v>1345</v>
      </c>
      <c r="C40" s="215"/>
      <c r="D40" s="72">
        <f>DatosDelitos!C325</f>
        <v>3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5" t="s">
        <v>952</v>
      </c>
      <c r="C41" s="215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5" t="s">
        <v>1346</v>
      </c>
      <c r="C42" s="215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6" t="s">
        <v>956</v>
      </c>
      <c r="C43" s="216"/>
      <c r="D43" s="75">
        <f>SUM(D11:D42)</f>
        <v>23077</v>
      </c>
      <c r="E43" s="75">
        <f t="shared" ref="E43:L43" si="0">SUM(E11:E42)</f>
        <v>4466</v>
      </c>
      <c r="F43" s="75">
        <f t="shared" si="0"/>
        <v>3502</v>
      </c>
      <c r="G43" s="75">
        <f t="shared" si="0"/>
        <v>117</v>
      </c>
      <c r="H43" s="75">
        <f t="shared" si="0"/>
        <v>44</v>
      </c>
      <c r="I43" s="75">
        <f t="shared" si="0"/>
        <v>11</v>
      </c>
      <c r="J43" s="75">
        <f t="shared" si="0"/>
        <v>7</v>
      </c>
      <c r="K43" s="75">
        <f t="shared" si="0"/>
        <v>94</v>
      </c>
      <c r="L43" s="75">
        <f t="shared" si="0"/>
        <v>88</v>
      </c>
    </row>
    <row r="46" spans="2:13" ht="15.75" x14ac:dyDescent="0.25">
      <c r="B46" s="76" t="s">
        <v>1347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1310</v>
      </c>
      <c r="E48" s="54" t="s">
        <v>1311</v>
      </c>
    </row>
    <row r="49" spans="2:5" ht="13.15" customHeight="1" x14ac:dyDescent="0.25">
      <c r="B49" s="214" t="s">
        <v>1348</v>
      </c>
      <c r="C49" s="214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214" t="s">
        <v>1349</v>
      </c>
      <c r="C50" s="214"/>
      <c r="D50" s="78">
        <f>DatosDelitos!F13-DatosDelitos!F17</f>
        <v>139</v>
      </c>
      <c r="E50" s="78">
        <f>DatosDelitos!G13-DatosDelitos!G17</f>
        <v>56</v>
      </c>
    </row>
    <row r="51" spans="2:5" ht="13.15" customHeight="1" x14ac:dyDescent="0.25">
      <c r="B51" s="214" t="s">
        <v>329</v>
      </c>
      <c r="C51" s="214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4" t="s">
        <v>347</v>
      </c>
      <c r="C52" s="214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4" t="s">
        <v>352</v>
      </c>
      <c r="C53" s="214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4" t="s">
        <v>1321</v>
      </c>
      <c r="C54" s="214"/>
      <c r="D54" s="78">
        <f>DatosDelitos!F17+DatosDelitos!F44</f>
        <v>2133</v>
      </c>
      <c r="E54" s="78">
        <f>DatosDelitos!G17+DatosDelitos!G44</f>
        <v>582</v>
      </c>
    </row>
    <row r="55" spans="2:5" ht="13.15" customHeight="1" x14ac:dyDescent="0.25">
      <c r="B55" s="214" t="s">
        <v>1322</v>
      </c>
      <c r="C55" s="214"/>
      <c r="D55" s="78">
        <f>DatosDelitos!F30</f>
        <v>385</v>
      </c>
      <c r="E55" s="78">
        <f>DatosDelitos!G30</f>
        <v>178</v>
      </c>
    </row>
    <row r="56" spans="2:5" ht="13.15" customHeight="1" x14ac:dyDescent="0.25">
      <c r="B56" s="214" t="s">
        <v>1323</v>
      </c>
      <c r="C56" s="214"/>
      <c r="D56" s="78">
        <f>DatosDelitos!F42-DatosDelitos!F44</f>
        <v>0</v>
      </c>
      <c r="E56" s="78">
        <f>DatosDelitos!G42-DatosDelitos!G44</f>
        <v>0</v>
      </c>
    </row>
    <row r="57" spans="2:5" ht="13.15" customHeight="1" x14ac:dyDescent="0.25">
      <c r="B57" s="214" t="s">
        <v>1324</v>
      </c>
      <c r="C57" s="214"/>
      <c r="D57" s="78">
        <f>DatosDelitos!F50</f>
        <v>66</v>
      </c>
      <c r="E57" s="78">
        <f>DatosDelitos!G50</f>
        <v>0</v>
      </c>
    </row>
    <row r="58" spans="2:5" ht="13.15" customHeight="1" x14ac:dyDescent="0.25">
      <c r="B58" s="214" t="s">
        <v>1325</v>
      </c>
      <c r="C58" s="214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214" t="s">
        <v>1350</v>
      </c>
      <c r="C59" s="214"/>
      <c r="D59" s="78">
        <f>DatosDelitos!F74</f>
        <v>8</v>
      </c>
      <c r="E59" s="78">
        <f>DatosDelitos!G74</f>
        <v>1</v>
      </c>
    </row>
    <row r="60" spans="2:5" ht="13.15" customHeight="1" x14ac:dyDescent="0.25">
      <c r="B60" s="214" t="s">
        <v>1327</v>
      </c>
      <c r="C60" s="214"/>
      <c r="D60" s="78">
        <f>DatosDelitos!F82</f>
        <v>9</v>
      </c>
      <c r="E60" s="78">
        <f>DatosDelitos!G82</f>
        <v>0</v>
      </c>
    </row>
    <row r="61" spans="2:5" ht="13.15" customHeight="1" x14ac:dyDescent="0.25">
      <c r="B61" s="214" t="s">
        <v>1328</v>
      </c>
      <c r="C61" s="214"/>
      <c r="D61" s="78">
        <f>DatosDelitos!F85</f>
        <v>6</v>
      </c>
      <c r="E61" s="78">
        <f>DatosDelitos!G85</f>
        <v>0</v>
      </c>
    </row>
    <row r="62" spans="2:5" ht="13.15" customHeight="1" x14ac:dyDescent="0.25">
      <c r="B62" s="214" t="s">
        <v>975</v>
      </c>
      <c r="C62" s="214"/>
      <c r="D62" s="78">
        <f>DatosDelitos!F97</f>
        <v>469</v>
      </c>
      <c r="E62" s="78">
        <f>DatosDelitos!G97</f>
        <v>189</v>
      </c>
    </row>
    <row r="63" spans="2:5" ht="27" customHeight="1" x14ac:dyDescent="0.25">
      <c r="B63" s="214" t="s">
        <v>1351</v>
      </c>
      <c r="C63" s="214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4" t="s">
        <v>1330</v>
      </c>
      <c r="C64" s="214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214" t="s">
        <v>1331</v>
      </c>
      <c r="C65" s="214"/>
      <c r="D65" s="78">
        <f>DatosDelitos!F144</f>
        <v>26</v>
      </c>
      <c r="E65" s="78">
        <f>DatosDelitos!G144</f>
        <v>26</v>
      </c>
    </row>
    <row r="66" spans="2:5" ht="40.5" customHeight="1" x14ac:dyDescent="0.25">
      <c r="B66" s="214" t="s">
        <v>1332</v>
      </c>
      <c r="C66" s="214"/>
      <c r="D66" s="78">
        <f>DatosDelitos!F147</f>
        <v>5</v>
      </c>
      <c r="E66" s="78">
        <f>DatosDelitos!G147</f>
        <v>0</v>
      </c>
    </row>
    <row r="67" spans="2:5" ht="13.15" customHeight="1" x14ac:dyDescent="0.25">
      <c r="B67" s="214" t="s">
        <v>1333</v>
      </c>
      <c r="C67" s="214"/>
      <c r="D67" s="78">
        <f>DatosDelitos!F156+SUM(DatosDelitos!F167:G172)</f>
        <v>1</v>
      </c>
      <c r="E67" s="78">
        <f>DatosDelitos!G156+SUM(DatosDelitos!G167:H172)</f>
        <v>7</v>
      </c>
    </row>
    <row r="68" spans="2:5" ht="13.15" customHeight="1" x14ac:dyDescent="0.25">
      <c r="B68" s="214" t="s">
        <v>1334</v>
      </c>
      <c r="C68" s="214"/>
      <c r="D68" s="78">
        <f>SUM(DatosDelitos!F173:G177)</f>
        <v>14</v>
      </c>
      <c r="E68" s="78">
        <f>SUM(DatosDelitos!G173:H177)</f>
        <v>287</v>
      </c>
    </row>
    <row r="69" spans="2:5" ht="13.15" customHeight="1" x14ac:dyDescent="0.25">
      <c r="B69" s="214" t="s">
        <v>1335</v>
      </c>
      <c r="C69" s="214"/>
      <c r="D69" s="78">
        <f>DatosDelitos!F178</f>
        <v>1472</v>
      </c>
      <c r="E69" s="78">
        <f>DatosDelitos!G178</f>
        <v>1392</v>
      </c>
    </row>
    <row r="70" spans="2:5" ht="13.15" customHeight="1" x14ac:dyDescent="0.25">
      <c r="B70" s="214" t="s">
        <v>1336</v>
      </c>
      <c r="C70" s="214"/>
      <c r="D70" s="78">
        <f>DatosDelitos!F186</f>
        <v>24</v>
      </c>
      <c r="E70" s="78">
        <f>DatosDelitos!G186</f>
        <v>7</v>
      </c>
    </row>
    <row r="71" spans="2:5" ht="13.15" customHeight="1" x14ac:dyDescent="0.25">
      <c r="B71" s="214" t="s">
        <v>1337</v>
      </c>
      <c r="C71" s="214"/>
      <c r="D71" s="78">
        <f>DatosDelitos!F201</f>
        <v>0</v>
      </c>
      <c r="E71" s="78">
        <f>DatosDelitos!G201</f>
        <v>0</v>
      </c>
    </row>
    <row r="72" spans="2:5" ht="13.15" customHeight="1" x14ac:dyDescent="0.25">
      <c r="B72" s="214" t="s">
        <v>1338</v>
      </c>
      <c r="C72" s="214"/>
      <c r="D72" s="78">
        <f>DatosDelitos!F223</f>
        <v>350</v>
      </c>
      <c r="E72" s="78">
        <f>DatosDelitos!G223</f>
        <v>145</v>
      </c>
    </row>
    <row r="73" spans="2:5" ht="13.15" customHeight="1" x14ac:dyDescent="0.25">
      <c r="B73" s="214" t="s">
        <v>1339</v>
      </c>
      <c r="C73" s="214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214" t="s">
        <v>1340</v>
      </c>
      <c r="C74" s="214"/>
      <c r="D74" s="78">
        <f>DatosDelitos!F271</f>
        <v>179</v>
      </c>
      <c r="E74" s="78">
        <f>DatosDelitos!G271</f>
        <v>58</v>
      </c>
    </row>
    <row r="75" spans="2:5" ht="38.25" customHeight="1" x14ac:dyDescent="0.25">
      <c r="B75" s="214" t="s">
        <v>1341</v>
      </c>
      <c r="C75" s="214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4" t="s">
        <v>1342</v>
      </c>
      <c r="C76" s="214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4" t="s">
        <v>1343</v>
      </c>
      <c r="C77" s="214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214" t="s">
        <v>1344</v>
      </c>
      <c r="C78" s="214"/>
      <c r="D78" s="78">
        <f>DatosDelitos!F323</f>
        <v>30</v>
      </c>
      <c r="E78" s="78">
        <f>DatosDelitos!G323</f>
        <v>0</v>
      </c>
    </row>
    <row r="79" spans="2:5" ht="15" customHeight="1" x14ac:dyDescent="0.25">
      <c r="B79" s="213" t="s">
        <v>1345</v>
      </c>
      <c r="C79" s="213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3" t="s">
        <v>952</v>
      </c>
      <c r="C80" s="213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3" t="s">
        <v>1346</v>
      </c>
      <c r="C81" s="213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3" t="s">
        <v>1352</v>
      </c>
      <c r="C82" s="213"/>
      <c r="D82" s="78">
        <f>SUM(D49:D81)</f>
        <v>5316</v>
      </c>
      <c r="E82" s="78">
        <f>SUM(E49:E81)</f>
        <v>2928</v>
      </c>
    </row>
    <row r="84" spans="2:13" s="81" customFormat="1" ht="15.75" x14ac:dyDescent="0.25">
      <c r="B84" s="79" t="s">
        <v>1353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4" t="s">
        <v>1320</v>
      </c>
      <c r="C87" s="214"/>
      <c r="D87" s="78">
        <f>DatosDelitos!N5+DatosDelitos!N13-DatosDelitos!N17</f>
        <v>2</v>
      </c>
    </row>
    <row r="88" spans="2:13" ht="13.15" customHeight="1" x14ac:dyDescent="0.25">
      <c r="B88" s="214" t="s">
        <v>329</v>
      </c>
      <c r="C88" s="214"/>
      <c r="D88" s="78">
        <f>DatosDelitos!N10</f>
        <v>0</v>
      </c>
    </row>
    <row r="89" spans="2:13" ht="13.15" customHeight="1" x14ac:dyDescent="0.25">
      <c r="B89" s="214" t="s">
        <v>347</v>
      </c>
      <c r="C89" s="214"/>
      <c r="D89" s="78">
        <f>DatosDelitos!N20</f>
        <v>0</v>
      </c>
    </row>
    <row r="90" spans="2:13" ht="13.15" customHeight="1" x14ac:dyDescent="0.25">
      <c r="B90" s="214" t="s">
        <v>352</v>
      </c>
      <c r="C90" s="214"/>
      <c r="D90" s="78">
        <f>DatosDelitos!N23</f>
        <v>0</v>
      </c>
    </row>
    <row r="91" spans="2:13" ht="13.15" customHeight="1" x14ac:dyDescent="0.25">
      <c r="B91" s="214" t="s">
        <v>1354</v>
      </c>
      <c r="C91" s="214"/>
      <c r="D91" s="78">
        <f>SUM(DatosDelitos!N17,DatosDelitos!N44)</f>
        <v>7</v>
      </c>
    </row>
    <row r="92" spans="2:13" ht="13.15" customHeight="1" x14ac:dyDescent="0.25">
      <c r="B92" s="214" t="s">
        <v>1322</v>
      </c>
      <c r="C92" s="214"/>
      <c r="D92" s="78">
        <f>DatosDelitos!N30</f>
        <v>11</v>
      </c>
    </row>
    <row r="93" spans="2:13" ht="13.15" customHeight="1" x14ac:dyDescent="0.25">
      <c r="B93" s="214" t="s">
        <v>1323</v>
      </c>
      <c r="C93" s="214"/>
      <c r="D93" s="78">
        <f>DatosDelitos!N42-DatosDelitos!N44</f>
        <v>3</v>
      </c>
    </row>
    <row r="94" spans="2:13" ht="13.15" customHeight="1" x14ac:dyDescent="0.25">
      <c r="B94" s="214" t="s">
        <v>1324</v>
      </c>
      <c r="C94" s="214"/>
      <c r="D94" s="78">
        <f>DatosDelitos!N50</f>
        <v>16</v>
      </c>
    </row>
    <row r="95" spans="2:13" ht="13.15" customHeight="1" x14ac:dyDescent="0.25">
      <c r="B95" s="214" t="s">
        <v>1325</v>
      </c>
      <c r="C95" s="214"/>
      <c r="D95" s="78">
        <f>DatosDelitos!N72</f>
        <v>0</v>
      </c>
    </row>
    <row r="96" spans="2:13" ht="27" customHeight="1" x14ac:dyDescent="0.25">
      <c r="B96" s="214" t="s">
        <v>1350</v>
      </c>
      <c r="C96" s="214"/>
      <c r="D96" s="78">
        <f>DatosDelitos!N74</f>
        <v>0</v>
      </c>
    </row>
    <row r="97" spans="2:4" ht="13.15" customHeight="1" x14ac:dyDescent="0.25">
      <c r="B97" s="214" t="s">
        <v>1327</v>
      </c>
      <c r="C97" s="214"/>
      <c r="D97" s="78">
        <f>DatosDelitos!N82</f>
        <v>2</v>
      </c>
    </row>
    <row r="98" spans="2:4" ht="13.15" customHeight="1" x14ac:dyDescent="0.25">
      <c r="B98" s="214" t="s">
        <v>1328</v>
      </c>
      <c r="C98" s="214"/>
      <c r="D98" s="78">
        <f>DatosDelitos!N85</f>
        <v>4</v>
      </c>
    </row>
    <row r="99" spans="2:4" ht="13.15" customHeight="1" x14ac:dyDescent="0.25">
      <c r="B99" s="214" t="s">
        <v>975</v>
      </c>
      <c r="C99" s="214"/>
      <c r="D99" s="78">
        <f>DatosDelitos!N97</f>
        <v>23</v>
      </c>
    </row>
    <row r="100" spans="2:4" ht="27" customHeight="1" x14ac:dyDescent="0.25">
      <c r="B100" s="214" t="s">
        <v>1351</v>
      </c>
      <c r="C100" s="214"/>
      <c r="D100" s="78">
        <f>DatosDelitos!N131</f>
        <v>6</v>
      </c>
    </row>
    <row r="101" spans="2:4" ht="13.15" customHeight="1" x14ac:dyDescent="0.25">
      <c r="B101" s="214" t="s">
        <v>1330</v>
      </c>
      <c r="C101" s="214"/>
      <c r="D101" s="78">
        <f>DatosDelitos!N137</f>
        <v>3</v>
      </c>
    </row>
    <row r="102" spans="2:4" ht="13.15" customHeight="1" x14ac:dyDescent="0.25">
      <c r="B102" s="214" t="s">
        <v>1331</v>
      </c>
      <c r="C102" s="214"/>
      <c r="D102" s="78">
        <f>DatosDelitos!N144</f>
        <v>1</v>
      </c>
    </row>
    <row r="103" spans="2:4" ht="13.15" customHeight="1" x14ac:dyDescent="0.25">
      <c r="B103" s="214" t="s">
        <v>1355</v>
      </c>
      <c r="C103" s="214"/>
      <c r="D103" s="78">
        <f>DatosDelitos!N148</f>
        <v>1</v>
      </c>
    </row>
    <row r="104" spans="2:4" ht="13.15" customHeight="1" x14ac:dyDescent="0.25">
      <c r="B104" s="214" t="s">
        <v>1186</v>
      </c>
      <c r="C104" s="214"/>
      <c r="D104" s="78">
        <f>SUM(DatosDelitos!N149,DatosDelitos!N150)</f>
        <v>2</v>
      </c>
    </row>
    <row r="105" spans="2:4" ht="13.15" customHeight="1" x14ac:dyDescent="0.25">
      <c r="B105" s="214" t="s">
        <v>1184</v>
      </c>
      <c r="C105" s="214"/>
      <c r="D105" s="78">
        <f>SUM(DatosDelitos!N151:N155)</f>
        <v>22</v>
      </c>
    </row>
    <row r="106" spans="2:4" ht="13.15" customHeight="1" x14ac:dyDescent="0.25">
      <c r="B106" s="214" t="s">
        <v>1333</v>
      </c>
      <c r="C106" s="214"/>
      <c r="D106" s="78">
        <f>SUM(SUM(DatosDelitos!N157:N160),SUM(DatosDelitos!N167:N172))</f>
        <v>0</v>
      </c>
    </row>
    <row r="107" spans="2:4" ht="13.15" customHeight="1" x14ac:dyDescent="0.25">
      <c r="B107" s="214" t="s">
        <v>1356</v>
      </c>
      <c r="C107" s="214"/>
      <c r="D107" s="78">
        <f>SUM(DatosDelitos!N161:N165)</f>
        <v>1</v>
      </c>
    </row>
    <row r="108" spans="2:4" ht="13.15" customHeight="1" x14ac:dyDescent="0.25">
      <c r="B108" s="214" t="s">
        <v>1334</v>
      </c>
      <c r="C108" s="214"/>
      <c r="D108" s="78">
        <f>SUM(DatosDelitos!N173:N177)</f>
        <v>0</v>
      </c>
    </row>
    <row r="109" spans="2:4" ht="13.15" customHeight="1" x14ac:dyDescent="0.25">
      <c r="B109" s="214" t="s">
        <v>1335</v>
      </c>
      <c r="C109" s="214"/>
      <c r="D109" s="78">
        <f>DatosDelitos!N178</f>
        <v>0</v>
      </c>
    </row>
    <row r="110" spans="2:4" ht="13.15" customHeight="1" x14ac:dyDescent="0.25">
      <c r="B110" s="214" t="s">
        <v>1336</v>
      </c>
      <c r="C110" s="214"/>
      <c r="D110" s="78">
        <f>DatosDelitos!N186</f>
        <v>17</v>
      </c>
    </row>
    <row r="111" spans="2:4" ht="13.15" customHeight="1" x14ac:dyDescent="0.25">
      <c r="B111" s="214" t="s">
        <v>1337</v>
      </c>
      <c r="C111" s="214"/>
      <c r="D111" s="78">
        <f>DatosDelitos!N201</f>
        <v>10</v>
      </c>
    </row>
    <row r="112" spans="2:4" ht="13.15" customHeight="1" x14ac:dyDescent="0.25">
      <c r="B112" s="214" t="s">
        <v>1338</v>
      </c>
      <c r="C112" s="214"/>
      <c r="D112" s="78">
        <f>DatosDelitos!N223</f>
        <v>0</v>
      </c>
    </row>
    <row r="113" spans="2:4" ht="13.15" customHeight="1" x14ac:dyDescent="0.25">
      <c r="B113" s="214" t="s">
        <v>1339</v>
      </c>
      <c r="C113" s="214"/>
      <c r="D113" s="78">
        <f>DatosDelitos!N244</f>
        <v>1</v>
      </c>
    </row>
    <row r="114" spans="2:4" ht="13.15" customHeight="1" x14ac:dyDescent="0.25">
      <c r="B114" s="214" t="s">
        <v>1340</v>
      </c>
      <c r="C114" s="214"/>
      <c r="D114" s="78">
        <f>DatosDelitos!N271</f>
        <v>0</v>
      </c>
    </row>
    <row r="115" spans="2:4" ht="38.25" customHeight="1" x14ac:dyDescent="0.25">
      <c r="B115" s="214" t="s">
        <v>1341</v>
      </c>
      <c r="C115" s="214"/>
      <c r="D115" s="78">
        <f>DatosDelitos!N301</f>
        <v>0</v>
      </c>
    </row>
    <row r="116" spans="2:4" ht="13.15" customHeight="1" x14ac:dyDescent="0.25">
      <c r="B116" s="214" t="s">
        <v>1342</v>
      </c>
      <c r="C116" s="214"/>
      <c r="D116" s="78">
        <f>DatosDelitos!N305</f>
        <v>0</v>
      </c>
    </row>
    <row r="117" spans="2:4" ht="13.15" customHeight="1" x14ac:dyDescent="0.25">
      <c r="B117" s="214" t="s">
        <v>1343</v>
      </c>
      <c r="C117" s="214"/>
      <c r="D117" s="78">
        <f>DatosDelitos!N312+DatosDelitos!N320</f>
        <v>0</v>
      </c>
    </row>
    <row r="118" spans="2:4" ht="13.15" customHeight="1" x14ac:dyDescent="0.25">
      <c r="B118" s="214" t="s">
        <v>918</v>
      </c>
      <c r="C118" s="214"/>
      <c r="D118" s="78">
        <f>DatosDelitos!N318</f>
        <v>36</v>
      </c>
    </row>
    <row r="119" spans="2:4" ht="13.9" customHeight="1" x14ac:dyDescent="0.25">
      <c r="B119" s="214" t="s">
        <v>1344</v>
      </c>
      <c r="C119" s="214"/>
      <c r="D119" s="78">
        <f>DatosDelitos!N323</f>
        <v>13</v>
      </c>
    </row>
    <row r="120" spans="2:4" ht="12.75" customHeight="1" x14ac:dyDescent="0.25">
      <c r="B120" s="213" t="s">
        <v>1345</v>
      </c>
      <c r="C120" s="213"/>
      <c r="D120" s="78">
        <f>DatosDelitos!N325</f>
        <v>0</v>
      </c>
    </row>
    <row r="121" spans="2:4" ht="15" customHeight="1" x14ac:dyDescent="0.25">
      <c r="B121" s="213" t="s">
        <v>952</v>
      </c>
      <c r="C121" s="213"/>
      <c r="D121" s="78">
        <f>DatosDelitos!N337</f>
        <v>0</v>
      </c>
    </row>
    <row r="122" spans="2:4" ht="15" customHeight="1" x14ac:dyDescent="0.25">
      <c r="B122" s="213" t="s">
        <v>1346</v>
      </c>
      <c r="C122" s="213"/>
      <c r="D122" s="78">
        <f>DatosDelitos!N339</f>
        <v>0</v>
      </c>
    </row>
    <row r="123" spans="2:4" ht="15" customHeight="1" x14ac:dyDescent="0.25">
      <c r="B123" s="214" t="s">
        <v>1352</v>
      </c>
      <c r="C123" s="214"/>
      <c r="D123" s="78">
        <f>SUM(D87:D122)</f>
        <v>181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80" t="s">
        <v>318</v>
      </c>
      <c r="B5" s="181"/>
      <c r="C5" s="24">
        <v>69</v>
      </c>
      <c r="D5" s="24">
        <v>47</v>
      </c>
      <c r="E5" s="25">
        <v>0.46808510638297901</v>
      </c>
      <c r="F5" s="24">
        <v>0</v>
      </c>
      <c r="G5" s="24">
        <v>0</v>
      </c>
      <c r="H5" s="24">
        <v>9</v>
      </c>
      <c r="I5" s="24">
        <v>5</v>
      </c>
      <c r="J5" s="24">
        <v>12</v>
      </c>
      <c r="K5" s="24">
        <v>5</v>
      </c>
      <c r="L5" s="24">
        <v>4</v>
      </c>
      <c r="M5" s="24">
        <v>2</v>
      </c>
      <c r="N5" s="24">
        <v>0</v>
      </c>
      <c r="O5" s="24">
        <v>9</v>
      </c>
      <c r="P5" s="26">
        <v>2</v>
      </c>
    </row>
    <row r="6" spans="1:16" x14ac:dyDescent="0.25">
      <c r="A6" s="27" t="s">
        <v>319</v>
      </c>
      <c r="B6" s="27" t="s">
        <v>320</v>
      </c>
      <c r="C6" s="14">
        <v>31</v>
      </c>
      <c r="D6" s="14">
        <v>25</v>
      </c>
      <c r="E6" s="28">
        <v>0.24</v>
      </c>
      <c r="F6" s="14">
        <v>0</v>
      </c>
      <c r="G6" s="14">
        <v>0</v>
      </c>
      <c r="H6" s="14">
        <v>6</v>
      </c>
      <c r="I6" s="14">
        <v>2</v>
      </c>
      <c r="J6" s="14">
        <v>11</v>
      </c>
      <c r="K6" s="14">
        <v>4</v>
      </c>
      <c r="L6" s="14">
        <v>4</v>
      </c>
      <c r="M6" s="14">
        <v>0</v>
      </c>
      <c r="N6" s="14">
        <v>0</v>
      </c>
      <c r="O6" s="14">
        <v>6</v>
      </c>
      <c r="P6" s="22">
        <v>0</v>
      </c>
    </row>
    <row r="7" spans="1:16" x14ac:dyDescent="0.25">
      <c r="A7" s="27" t="s">
        <v>321</v>
      </c>
      <c r="B7" s="27" t="s">
        <v>322</v>
      </c>
      <c r="C7" s="14">
        <v>4</v>
      </c>
      <c r="D7" s="14">
        <v>0</v>
      </c>
      <c r="E7" s="28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1</v>
      </c>
      <c r="L7" s="14">
        <v>0</v>
      </c>
      <c r="M7" s="14">
        <v>2</v>
      </c>
      <c r="N7" s="14">
        <v>0</v>
      </c>
      <c r="O7" s="14">
        <v>3</v>
      </c>
      <c r="P7" s="22">
        <v>2</v>
      </c>
    </row>
    <row r="8" spans="1:16" x14ac:dyDescent="0.25">
      <c r="A8" s="27" t="s">
        <v>323</v>
      </c>
      <c r="B8" s="27" t="s">
        <v>324</v>
      </c>
      <c r="C8" s="14">
        <v>34</v>
      </c>
      <c r="D8" s="14">
        <v>21</v>
      </c>
      <c r="E8" s="28">
        <v>0.61904761904761896</v>
      </c>
      <c r="F8" s="14">
        <v>0</v>
      </c>
      <c r="G8" s="14">
        <v>0</v>
      </c>
      <c r="H8" s="14">
        <v>3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x14ac:dyDescent="0.25">
      <c r="A9" s="27" t="s">
        <v>325</v>
      </c>
      <c r="B9" s="27" t="s">
        <v>326</v>
      </c>
      <c r="C9" s="14">
        <v>0</v>
      </c>
      <c r="D9" s="14">
        <v>1</v>
      </c>
      <c r="E9" s="28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0" t="s">
        <v>327</v>
      </c>
      <c r="B10" s="181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4">
        <v>0</v>
      </c>
      <c r="D11" s="14">
        <v>0</v>
      </c>
      <c r="E11" s="28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4">
        <v>0</v>
      </c>
      <c r="D12" s="14">
        <v>0</v>
      </c>
      <c r="E12" s="28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0" t="s">
        <v>332</v>
      </c>
      <c r="B13" s="181"/>
      <c r="C13" s="24">
        <v>5300</v>
      </c>
      <c r="D13" s="24">
        <v>4680</v>
      </c>
      <c r="E13" s="25">
        <v>0.13247863247863201</v>
      </c>
      <c r="F13" s="24">
        <v>1251</v>
      </c>
      <c r="G13" s="24">
        <v>525</v>
      </c>
      <c r="H13" s="24">
        <v>781</v>
      </c>
      <c r="I13" s="24">
        <v>746</v>
      </c>
      <c r="J13" s="24">
        <v>24</v>
      </c>
      <c r="K13" s="24">
        <v>10</v>
      </c>
      <c r="L13" s="24">
        <v>0</v>
      </c>
      <c r="M13" s="24">
        <v>0</v>
      </c>
      <c r="N13" s="24">
        <v>6</v>
      </c>
      <c r="O13" s="24">
        <v>20</v>
      </c>
      <c r="P13" s="26">
        <v>0</v>
      </c>
    </row>
    <row r="14" spans="1:16" x14ac:dyDescent="0.25">
      <c r="A14" s="27" t="s">
        <v>333</v>
      </c>
      <c r="B14" s="27" t="s">
        <v>334</v>
      </c>
      <c r="C14" s="14">
        <v>2939</v>
      </c>
      <c r="D14" s="14">
        <v>2519</v>
      </c>
      <c r="E14" s="28">
        <v>0.16673283048828899</v>
      </c>
      <c r="F14" s="14">
        <v>132</v>
      </c>
      <c r="G14" s="14">
        <v>55</v>
      </c>
      <c r="H14" s="14">
        <v>396</v>
      </c>
      <c r="I14" s="14">
        <v>377</v>
      </c>
      <c r="J14" s="14">
        <v>8</v>
      </c>
      <c r="K14" s="14">
        <v>4</v>
      </c>
      <c r="L14" s="14">
        <v>0</v>
      </c>
      <c r="M14" s="14">
        <v>0</v>
      </c>
      <c r="N14" s="14">
        <v>2</v>
      </c>
      <c r="O14" s="14">
        <v>13</v>
      </c>
      <c r="P14" s="22">
        <v>0</v>
      </c>
    </row>
    <row r="15" spans="1:16" x14ac:dyDescent="0.25">
      <c r="A15" s="27" t="s">
        <v>335</v>
      </c>
      <c r="B15" s="27" t="s">
        <v>336</v>
      </c>
      <c r="C15" s="14">
        <v>27</v>
      </c>
      <c r="D15" s="14">
        <v>2</v>
      </c>
      <c r="E15" s="28">
        <v>12.5</v>
      </c>
      <c r="F15" s="14">
        <v>3</v>
      </c>
      <c r="G15" s="14">
        <v>0</v>
      </c>
      <c r="H15" s="14">
        <v>4</v>
      </c>
      <c r="I15" s="14">
        <v>7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0</v>
      </c>
    </row>
    <row r="16" spans="1:16" x14ac:dyDescent="0.25">
      <c r="A16" s="27" t="s">
        <v>337</v>
      </c>
      <c r="B16" s="27" t="s">
        <v>338</v>
      </c>
      <c r="C16" s="14">
        <v>313</v>
      </c>
      <c r="D16" s="14">
        <v>189</v>
      </c>
      <c r="E16" s="28">
        <v>0.65608465608465605</v>
      </c>
      <c r="F16" s="14">
        <v>4</v>
      </c>
      <c r="G16" s="14">
        <v>1</v>
      </c>
      <c r="H16" s="14">
        <v>7</v>
      </c>
      <c r="I16" s="14">
        <v>8</v>
      </c>
      <c r="J16" s="14">
        <v>0</v>
      </c>
      <c r="K16" s="14">
        <v>1</v>
      </c>
      <c r="L16" s="14">
        <v>0</v>
      </c>
      <c r="M16" s="14">
        <v>0</v>
      </c>
      <c r="N16" s="14">
        <v>0</v>
      </c>
      <c r="O16" s="14">
        <v>0</v>
      </c>
      <c r="P16" s="22">
        <v>0</v>
      </c>
    </row>
    <row r="17" spans="1:16" ht="33.75" x14ac:dyDescent="0.25">
      <c r="A17" s="27" t="s">
        <v>339</v>
      </c>
      <c r="B17" s="27" t="s">
        <v>340</v>
      </c>
      <c r="C17" s="14">
        <v>2020</v>
      </c>
      <c r="D17" s="14">
        <v>1970</v>
      </c>
      <c r="E17" s="28">
        <v>2.5380710659898501E-2</v>
      </c>
      <c r="F17" s="14">
        <v>1112</v>
      </c>
      <c r="G17" s="14">
        <v>469</v>
      </c>
      <c r="H17" s="14">
        <v>374</v>
      </c>
      <c r="I17" s="14">
        <v>354</v>
      </c>
      <c r="J17" s="14">
        <v>16</v>
      </c>
      <c r="K17" s="14">
        <v>5</v>
      </c>
      <c r="L17" s="14">
        <v>0</v>
      </c>
      <c r="M17" s="14">
        <v>0</v>
      </c>
      <c r="N17" s="14">
        <v>4</v>
      </c>
      <c r="O17" s="14">
        <v>7</v>
      </c>
      <c r="P17" s="22">
        <v>0</v>
      </c>
    </row>
    <row r="18" spans="1:16" x14ac:dyDescent="0.25">
      <c r="A18" s="27" t="s">
        <v>341</v>
      </c>
      <c r="B18" s="27" t="s">
        <v>342</v>
      </c>
      <c r="C18" s="14">
        <v>1</v>
      </c>
      <c r="D18" s="14">
        <v>0</v>
      </c>
      <c r="E18" s="28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0" t="s">
        <v>345</v>
      </c>
      <c r="B20" s="181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4">
        <v>0</v>
      </c>
      <c r="D21" s="14">
        <v>0</v>
      </c>
      <c r="E21" s="2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4">
        <v>0</v>
      </c>
      <c r="D22" s="14">
        <v>0</v>
      </c>
      <c r="E22" s="28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0" t="s">
        <v>350</v>
      </c>
      <c r="B23" s="181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4">
        <v>0</v>
      </c>
      <c r="D24" s="14">
        <v>0</v>
      </c>
      <c r="E24" s="2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0" t="s">
        <v>363</v>
      </c>
      <c r="B30" s="181"/>
      <c r="C30" s="24">
        <v>1128</v>
      </c>
      <c r="D30" s="24">
        <v>1043</v>
      </c>
      <c r="E30" s="25">
        <v>8.1495685522531197E-2</v>
      </c>
      <c r="F30" s="24">
        <v>385</v>
      </c>
      <c r="G30" s="24">
        <v>178</v>
      </c>
      <c r="H30" s="24">
        <v>143</v>
      </c>
      <c r="I30" s="24">
        <v>128</v>
      </c>
      <c r="J30" s="24">
        <v>1</v>
      </c>
      <c r="K30" s="24">
        <v>0</v>
      </c>
      <c r="L30" s="24">
        <v>2</v>
      </c>
      <c r="M30" s="24">
        <v>1</v>
      </c>
      <c r="N30" s="24">
        <v>11</v>
      </c>
      <c r="O30" s="24">
        <v>0</v>
      </c>
      <c r="P30" s="26">
        <v>0</v>
      </c>
    </row>
    <row r="31" spans="1:16" x14ac:dyDescent="0.25">
      <c r="A31" s="27" t="s">
        <v>364</v>
      </c>
      <c r="B31" s="27" t="s">
        <v>365</v>
      </c>
      <c r="C31" s="14">
        <v>20</v>
      </c>
      <c r="D31" s="14">
        <v>17</v>
      </c>
      <c r="E31" s="28">
        <v>0.17647058823529399</v>
      </c>
      <c r="F31" s="14">
        <v>0</v>
      </c>
      <c r="G31" s="14">
        <v>0</v>
      </c>
      <c r="H31" s="14">
        <v>4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2">
        <v>0</v>
      </c>
    </row>
    <row r="32" spans="1:16" x14ac:dyDescent="0.25">
      <c r="A32" s="27" t="s">
        <v>366</v>
      </c>
      <c r="B32" s="27" t="s">
        <v>367</v>
      </c>
      <c r="C32" s="14">
        <v>2</v>
      </c>
      <c r="D32" s="14">
        <v>0</v>
      </c>
      <c r="E32" s="28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4">
        <v>395</v>
      </c>
      <c r="D33" s="14">
        <v>405</v>
      </c>
      <c r="E33" s="28">
        <v>-2.4691358024691398E-2</v>
      </c>
      <c r="F33" s="14">
        <v>68</v>
      </c>
      <c r="G33" s="14">
        <v>52</v>
      </c>
      <c r="H33" s="14">
        <v>76</v>
      </c>
      <c r="I33" s="14">
        <v>63</v>
      </c>
      <c r="J33" s="14">
        <v>1</v>
      </c>
      <c r="K33" s="14">
        <v>0</v>
      </c>
      <c r="L33" s="14">
        <v>2</v>
      </c>
      <c r="M33" s="14">
        <v>1</v>
      </c>
      <c r="N33" s="14">
        <v>4</v>
      </c>
      <c r="O33" s="14">
        <v>0</v>
      </c>
      <c r="P33" s="22">
        <v>0</v>
      </c>
    </row>
    <row r="34" spans="1:16" x14ac:dyDescent="0.25">
      <c r="A34" s="27" t="s">
        <v>370</v>
      </c>
      <c r="B34" s="27" t="s">
        <v>371</v>
      </c>
      <c r="C34" s="14">
        <v>116</v>
      </c>
      <c r="D34" s="14">
        <v>29</v>
      </c>
      <c r="E34" s="28">
        <v>3</v>
      </c>
      <c r="F34" s="14">
        <v>9</v>
      </c>
      <c r="G34" s="14">
        <v>0</v>
      </c>
      <c r="H34" s="14">
        <v>29</v>
      </c>
      <c r="I34" s="14">
        <v>22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0</v>
      </c>
    </row>
    <row r="35" spans="1:16" x14ac:dyDescent="0.25">
      <c r="A35" s="27" t="s">
        <v>372</v>
      </c>
      <c r="B35" s="27" t="s">
        <v>373</v>
      </c>
      <c r="C35" s="14">
        <v>234</v>
      </c>
      <c r="D35" s="14">
        <v>304</v>
      </c>
      <c r="E35" s="28">
        <v>-0.230263157894737</v>
      </c>
      <c r="F35" s="14">
        <v>50</v>
      </c>
      <c r="G35" s="14">
        <v>22</v>
      </c>
      <c r="H35" s="14">
        <v>3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2">
        <v>0</v>
      </c>
    </row>
    <row r="36" spans="1:16" ht="22.5" x14ac:dyDescent="0.25">
      <c r="A36" s="27" t="s">
        <v>374</v>
      </c>
      <c r="B36" s="27" t="s">
        <v>375</v>
      </c>
      <c r="C36" s="14">
        <v>136</v>
      </c>
      <c r="D36" s="14">
        <v>140</v>
      </c>
      <c r="E36" s="28">
        <v>-2.8571428571428598E-2</v>
      </c>
      <c r="F36" s="14">
        <v>118</v>
      </c>
      <c r="G36" s="14">
        <v>49</v>
      </c>
      <c r="H36" s="14">
        <v>8</v>
      </c>
      <c r="I36" s="14">
        <v>25</v>
      </c>
      <c r="J36" s="14">
        <v>0</v>
      </c>
      <c r="K36" s="14">
        <v>0</v>
      </c>
      <c r="L36" s="14">
        <v>0</v>
      </c>
      <c r="M36" s="14">
        <v>0</v>
      </c>
      <c r="N36" s="14">
        <v>3</v>
      </c>
      <c r="O36" s="14">
        <v>0</v>
      </c>
      <c r="P36" s="22">
        <v>0</v>
      </c>
    </row>
    <row r="37" spans="1:16" ht="22.5" x14ac:dyDescent="0.25">
      <c r="A37" s="27" t="s">
        <v>376</v>
      </c>
      <c r="B37" s="27" t="s">
        <v>377</v>
      </c>
      <c r="C37" s="14">
        <v>83</v>
      </c>
      <c r="D37" s="14">
        <v>54</v>
      </c>
      <c r="E37" s="28">
        <v>0.53703703703703698</v>
      </c>
      <c r="F37" s="14">
        <v>80</v>
      </c>
      <c r="G37" s="14">
        <v>33</v>
      </c>
      <c r="H37" s="14">
        <v>2</v>
      </c>
      <c r="I37" s="14">
        <v>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0</v>
      </c>
    </row>
    <row r="38" spans="1:16" ht="22.5" x14ac:dyDescent="0.25">
      <c r="A38" s="27" t="s">
        <v>378</v>
      </c>
      <c r="B38" s="27" t="s">
        <v>379</v>
      </c>
      <c r="C38" s="14">
        <v>36</v>
      </c>
      <c r="D38" s="14">
        <v>6</v>
      </c>
      <c r="E38" s="28">
        <v>5</v>
      </c>
      <c r="F38" s="14">
        <v>45</v>
      </c>
      <c r="G38" s="14">
        <v>18</v>
      </c>
      <c r="H38" s="14">
        <v>3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2</v>
      </c>
      <c r="O38" s="14">
        <v>0</v>
      </c>
      <c r="P38" s="22">
        <v>0</v>
      </c>
    </row>
    <row r="39" spans="1:16" ht="33.75" x14ac:dyDescent="0.25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4">
        <v>0</v>
      </c>
      <c r="D40" s="14">
        <v>0</v>
      </c>
      <c r="E40" s="2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4">
        <v>106</v>
      </c>
      <c r="D41" s="14">
        <v>88</v>
      </c>
      <c r="E41" s="28">
        <v>0.204545454545455</v>
      </c>
      <c r="F41" s="14">
        <v>15</v>
      </c>
      <c r="G41" s="14">
        <v>4</v>
      </c>
      <c r="H41" s="14">
        <v>18</v>
      </c>
      <c r="I41" s="14">
        <v>6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2">
        <v>0</v>
      </c>
    </row>
    <row r="42" spans="1:16" x14ac:dyDescent="0.25">
      <c r="A42" s="180" t="s">
        <v>386</v>
      </c>
      <c r="B42" s="181"/>
      <c r="C42" s="24">
        <v>1498</v>
      </c>
      <c r="D42" s="24">
        <v>52</v>
      </c>
      <c r="E42" s="25">
        <v>27.807692307692299</v>
      </c>
      <c r="F42" s="24">
        <v>1021</v>
      </c>
      <c r="G42" s="24">
        <v>113</v>
      </c>
      <c r="H42" s="24">
        <v>72</v>
      </c>
      <c r="I42" s="24">
        <v>40</v>
      </c>
      <c r="J42" s="24">
        <v>5</v>
      </c>
      <c r="K42" s="24">
        <v>0</v>
      </c>
      <c r="L42" s="24">
        <v>0</v>
      </c>
      <c r="M42" s="24">
        <v>0</v>
      </c>
      <c r="N42" s="24">
        <v>6</v>
      </c>
      <c r="O42" s="24">
        <v>0</v>
      </c>
      <c r="P42" s="26">
        <v>1</v>
      </c>
    </row>
    <row r="43" spans="1:16" x14ac:dyDescent="0.25">
      <c r="A43" s="27" t="s">
        <v>387</v>
      </c>
      <c r="B43" s="27" t="s">
        <v>388</v>
      </c>
      <c r="C43" s="14">
        <v>8</v>
      </c>
      <c r="D43" s="14">
        <v>5</v>
      </c>
      <c r="E43" s="28">
        <v>0.6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1</v>
      </c>
    </row>
    <row r="44" spans="1:16" ht="22.5" x14ac:dyDescent="0.25">
      <c r="A44" s="27" t="s">
        <v>389</v>
      </c>
      <c r="B44" s="27" t="s">
        <v>390</v>
      </c>
      <c r="C44" s="14">
        <v>1464</v>
      </c>
      <c r="D44" s="14">
        <v>37</v>
      </c>
      <c r="E44" s="28">
        <v>38.5675675675676</v>
      </c>
      <c r="F44" s="14">
        <v>1021</v>
      </c>
      <c r="G44" s="14">
        <v>113</v>
      </c>
      <c r="H44" s="14">
        <v>70</v>
      </c>
      <c r="I44" s="14">
        <v>37</v>
      </c>
      <c r="J44" s="14">
        <v>5</v>
      </c>
      <c r="K44" s="14">
        <v>0</v>
      </c>
      <c r="L44" s="14">
        <v>0</v>
      </c>
      <c r="M44" s="14">
        <v>0</v>
      </c>
      <c r="N44" s="14">
        <v>3</v>
      </c>
      <c r="O44" s="14">
        <v>0</v>
      </c>
      <c r="P44" s="22">
        <v>0</v>
      </c>
    </row>
    <row r="45" spans="1:16" x14ac:dyDescent="0.25">
      <c r="A45" s="27" t="s">
        <v>391</v>
      </c>
      <c r="B45" s="27" t="s">
        <v>392</v>
      </c>
      <c r="C45" s="14">
        <v>0</v>
      </c>
      <c r="D45" s="14">
        <v>3</v>
      </c>
      <c r="E45" s="28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4">
        <v>6</v>
      </c>
      <c r="D46" s="14">
        <v>7</v>
      </c>
      <c r="E46" s="28">
        <v>-0.14285714285714299</v>
      </c>
      <c r="F46" s="14">
        <v>0</v>
      </c>
      <c r="G46" s="14">
        <v>0</v>
      </c>
      <c r="H46" s="14">
        <v>2</v>
      </c>
      <c r="I46" s="14">
        <v>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4">
        <v>0</v>
      </c>
      <c r="D47" s="14">
        <v>0</v>
      </c>
      <c r="E47" s="2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4">
        <v>19</v>
      </c>
      <c r="D48" s="14">
        <v>0</v>
      </c>
      <c r="E48" s="28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3</v>
      </c>
      <c r="O48" s="14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4">
        <v>1</v>
      </c>
      <c r="D49" s="14">
        <v>0</v>
      </c>
      <c r="E49" s="28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0" t="s">
        <v>401</v>
      </c>
      <c r="B50" s="181"/>
      <c r="C50" s="24">
        <v>805</v>
      </c>
      <c r="D50" s="24">
        <v>620</v>
      </c>
      <c r="E50" s="25">
        <v>0.29838709677419401</v>
      </c>
      <c r="F50" s="24">
        <v>66</v>
      </c>
      <c r="G50" s="24">
        <v>0</v>
      </c>
      <c r="H50" s="24">
        <v>126</v>
      </c>
      <c r="I50" s="24">
        <v>91</v>
      </c>
      <c r="J50" s="24">
        <v>70</v>
      </c>
      <c r="K50" s="24">
        <v>28</v>
      </c>
      <c r="L50" s="24">
        <v>0</v>
      </c>
      <c r="M50" s="24">
        <v>0</v>
      </c>
      <c r="N50" s="24">
        <v>16</v>
      </c>
      <c r="O50" s="24">
        <v>5</v>
      </c>
      <c r="P50" s="26">
        <v>19</v>
      </c>
    </row>
    <row r="51" spans="1:16" x14ac:dyDescent="0.25">
      <c r="A51" s="27" t="s">
        <v>402</v>
      </c>
      <c r="B51" s="27" t="s">
        <v>403</v>
      </c>
      <c r="C51" s="14">
        <v>526</v>
      </c>
      <c r="D51" s="14">
        <v>268</v>
      </c>
      <c r="E51" s="28">
        <v>0.962686567164179</v>
      </c>
      <c r="F51" s="14">
        <v>47</v>
      </c>
      <c r="G51" s="14">
        <v>0</v>
      </c>
      <c r="H51" s="14">
        <v>65</v>
      </c>
      <c r="I51" s="14">
        <v>47</v>
      </c>
      <c r="J51" s="14">
        <v>39</v>
      </c>
      <c r="K51" s="14">
        <v>12</v>
      </c>
      <c r="L51" s="14">
        <v>0</v>
      </c>
      <c r="M51" s="14">
        <v>0</v>
      </c>
      <c r="N51" s="14">
        <v>4</v>
      </c>
      <c r="O51" s="14">
        <v>5</v>
      </c>
      <c r="P51" s="22">
        <v>0</v>
      </c>
    </row>
    <row r="52" spans="1:16" x14ac:dyDescent="0.25">
      <c r="A52" s="27" t="s">
        <v>404</v>
      </c>
      <c r="B52" s="27" t="s">
        <v>405</v>
      </c>
      <c r="C52" s="14">
        <v>4</v>
      </c>
      <c r="D52" s="14">
        <v>0</v>
      </c>
      <c r="E52" s="28">
        <v>0</v>
      </c>
      <c r="F52" s="14">
        <v>1</v>
      </c>
      <c r="G52" s="14">
        <v>0</v>
      </c>
      <c r="H52" s="14">
        <v>0</v>
      </c>
      <c r="I52" s="14">
        <v>0</v>
      </c>
      <c r="J52" s="14">
        <v>1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7" t="s">
        <v>406</v>
      </c>
      <c r="B53" s="27" t="s">
        <v>407</v>
      </c>
      <c r="C53" s="14">
        <v>49</v>
      </c>
      <c r="D53" s="14">
        <v>216</v>
      </c>
      <c r="E53" s="28">
        <v>-0.77314814814814803</v>
      </c>
      <c r="F53" s="14">
        <v>4</v>
      </c>
      <c r="G53" s="14">
        <v>0</v>
      </c>
      <c r="H53" s="14">
        <v>33</v>
      </c>
      <c r="I53" s="14">
        <v>28</v>
      </c>
      <c r="J53" s="14">
        <v>13</v>
      </c>
      <c r="K53" s="14">
        <v>9</v>
      </c>
      <c r="L53" s="14">
        <v>0</v>
      </c>
      <c r="M53" s="14">
        <v>0</v>
      </c>
      <c r="N53" s="14">
        <v>1</v>
      </c>
      <c r="O53" s="14">
        <v>0</v>
      </c>
      <c r="P53" s="22">
        <v>0</v>
      </c>
    </row>
    <row r="54" spans="1:16" ht="22.5" x14ac:dyDescent="0.25">
      <c r="A54" s="27" t="s">
        <v>408</v>
      </c>
      <c r="B54" s="27" t="s">
        <v>409</v>
      </c>
      <c r="C54" s="14">
        <v>6</v>
      </c>
      <c r="D54" s="14">
        <v>3</v>
      </c>
      <c r="E54" s="28">
        <v>1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4">
        <v>2</v>
      </c>
      <c r="D55" s="14">
        <v>1</v>
      </c>
      <c r="E55" s="28">
        <v>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4">
        <v>17</v>
      </c>
      <c r="D56" s="14">
        <v>18</v>
      </c>
      <c r="E56" s="28">
        <v>-5.5555555555555601E-2</v>
      </c>
      <c r="F56" s="14">
        <v>4</v>
      </c>
      <c r="G56" s="14">
        <v>0</v>
      </c>
      <c r="H56" s="14">
        <v>7</v>
      </c>
      <c r="I56" s="14">
        <v>4</v>
      </c>
      <c r="J56" s="14">
        <v>1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2">
        <v>3</v>
      </c>
    </row>
    <row r="57" spans="1:16" ht="22.5" x14ac:dyDescent="0.25">
      <c r="A57" s="27" t="s">
        <v>414</v>
      </c>
      <c r="B57" s="27" t="s">
        <v>415</v>
      </c>
      <c r="C57" s="14">
        <v>23</v>
      </c>
      <c r="D57" s="14">
        <v>20</v>
      </c>
      <c r="E57" s="28">
        <v>0.15</v>
      </c>
      <c r="F57" s="14">
        <v>3</v>
      </c>
      <c r="G57" s="14">
        <v>0</v>
      </c>
      <c r="H57" s="14">
        <v>7</v>
      </c>
      <c r="I57" s="14">
        <v>4</v>
      </c>
      <c r="J57" s="14">
        <v>1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3</v>
      </c>
    </row>
    <row r="58" spans="1:16" ht="22.5" x14ac:dyDescent="0.25">
      <c r="A58" s="27" t="s">
        <v>416</v>
      </c>
      <c r="B58" s="27" t="s">
        <v>417</v>
      </c>
      <c r="C58" s="14">
        <v>0</v>
      </c>
      <c r="D58" s="14">
        <v>3</v>
      </c>
      <c r="E58" s="28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4">
        <v>15</v>
      </c>
      <c r="D59" s="14">
        <v>8</v>
      </c>
      <c r="E59" s="28">
        <v>0.875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4">
        <v>1</v>
      </c>
      <c r="D60" s="14">
        <v>3</v>
      </c>
      <c r="E60" s="28">
        <v>-0.66666666666666696</v>
      </c>
      <c r="F60" s="14">
        <v>0</v>
      </c>
      <c r="G60" s="14">
        <v>0</v>
      </c>
      <c r="H60" s="14">
        <v>1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1</v>
      </c>
    </row>
    <row r="61" spans="1:16" ht="33.75" x14ac:dyDescent="0.25">
      <c r="A61" s="27" t="s">
        <v>422</v>
      </c>
      <c r="B61" s="27" t="s">
        <v>423</v>
      </c>
      <c r="C61" s="14">
        <v>8</v>
      </c>
      <c r="D61" s="14">
        <v>35</v>
      </c>
      <c r="E61" s="28">
        <v>-0.77142857142857102</v>
      </c>
      <c r="F61" s="14">
        <v>0</v>
      </c>
      <c r="G61" s="14">
        <v>0</v>
      </c>
      <c r="H61" s="14">
        <v>2</v>
      </c>
      <c r="I61" s="14">
        <v>0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2">
        <v>0</v>
      </c>
    </row>
    <row r="62" spans="1:16" x14ac:dyDescent="0.25">
      <c r="A62" s="27" t="s">
        <v>424</v>
      </c>
      <c r="B62" s="27" t="s">
        <v>425</v>
      </c>
      <c r="C62" s="14">
        <v>4</v>
      </c>
      <c r="D62" s="14">
        <v>0</v>
      </c>
      <c r="E62" s="28">
        <v>0</v>
      </c>
      <c r="F62" s="14">
        <v>0</v>
      </c>
      <c r="G62" s="14">
        <v>0</v>
      </c>
      <c r="H62" s="14">
        <v>1</v>
      </c>
      <c r="I62" s="14">
        <v>3</v>
      </c>
      <c r="J62" s="14">
        <v>0</v>
      </c>
      <c r="K62" s="14">
        <v>1</v>
      </c>
      <c r="L62" s="14">
        <v>0</v>
      </c>
      <c r="M62" s="14">
        <v>0</v>
      </c>
      <c r="N62" s="14">
        <v>5</v>
      </c>
      <c r="O62" s="14">
        <v>0</v>
      </c>
      <c r="P62" s="22">
        <v>0</v>
      </c>
    </row>
    <row r="63" spans="1:16" ht="22.5" x14ac:dyDescent="0.25">
      <c r="A63" s="27" t="s">
        <v>426</v>
      </c>
      <c r="B63" s="27" t="s">
        <v>427</v>
      </c>
      <c r="C63" s="14">
        <v>41</v>
      </c>
      <c r="D63" s="14">
        <v>21</v>
      </c>
      <c r="E63" s="28">
        <v>0.952380952380952</v>
      </c>
      <c r="F63" s="14">
        <v>2</v>
      </c>
      <c r="G63" s="14">
        <v>0</v>
      </c>
      <c r="H63" s="14">
        <v>6</v>
      </c>
      <c r="I63" s="14">
        <v>4</v>
      </c>
      <c r="J63" s="14">
        <v>7</v>
      </c>
      <c r="K63" s="14">
        <v>0</v>
      </c>
      <c r="L63" s="14">
        <v>0</v>
      </c>
      <c r="M63" s="14">
        <v>0</v>
      </c>
      <c r="N63" s="14">
        <v>5</v>
      </c>
      <c r="O63" s="14">
        <v>0</v>
      </c>
      <c r="P63" s="22">
        <v>5</v>
      </c>
    </row>
    <row r="64" spans="1:16" ht="22.5" x14ac:dyDescent="0.25">
      <c r="A64" s="27" t="s">
        <v>428</v>
      </c>
      <c r="B64" s="27" t="s">
        <v>429</v>
      </c>
      <c r="C64" s="14">
        <v>75</v>
      </c>
      <c r="D64" s="14">
        <v>12</v>
      </c>
      <c r="E64" s="28">
        <v>5.25</v>
      </c>
      <c r="F64" s="14">
        <v>2</v>
      </c>
      <c r="G64" s="14">
        <v>0</v>
      </c>
      <c r="H64" s="14">
        <v>3</v>
      </c>
      <c r="I64" s="14">
        <v>0</v>
      </c>
      <c r="J64" s="14">
        <v>5</v>
      </c>
      <c r="K64" s="14">
        <v>3</v>
      </c>
      <c r="L64" s="14">
        <v>0</v>
      </c>
      <c r="M64" s="14">
        <v>0</v>
      </c>
      <c r="N64" s="14">
        <v>0</v>
      </c>
      <c r="O64" s="14">
        <v>0</v>
      </c>
      <c r="P64" s="22">
        <v>5</v>
      </c>
    </row>
    <row r="65" spans="1:16" ht="33.75" x14ac:dyDescent="0.25">
      <c r="A65" s="27" t="s">
        <v>430</v>
      </c>
      <c r="B65" s="27" t="s">
        <v>431</v>
      </c>
      <c r="C65" s="14">
        <v>5</v>
      </c>
      <c r="D65" s="14">
        <v>7</v>
      </c>
      <c r="E65" s="28">
        <v>-0.28571428571428598</v>
      </c>
      <c r="F65" s="14">
        <v>1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4">
        <v>0</v>
      </c>
      <c r="D66" s="14">
        <v>1</v>
      </c>
      <c r="E66" s="28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4">
        <v>24</v>
      </c>
      <c r="D67" s="14">
        <v>4</v>
      </c>
      <c r="E67" s="28">
        <v>5</v>
      </c>
      <c r="F67" s="14">
        <v>2</v>
      </c>
      <c r="G67" s="14">
        <v>0</v>
      </c>
      <c r="H67" s="14">
        <v>0</v>
      </c>
      <c r="I67" s="14">
        <v>0</v>
      </c>
      <c r="J67" s="14">
        <v>2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2">
        <v>2</v>
      </c>
    </row>
    <row r="68" spans="1:16" ht="33.75" x14ac:dyDescent="0.25">
      <c r="A68" s="27" t="s">
        <v>436</v>
      </c>
      <c r="B68" s="27" t="s">
        <v>437</v>
      </c>
      <c r="C68" s="14">
        <v>4</v>
      </c>
      <c r="D68" s="14">
        <v>0</v>
      </c>
      <c r="E68" s="2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4">
        <v>0</v>
      </c>
      <c r="D69" s="14">
        <v>0</v>
      </c>
      <c r="E69" s="28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4">
        <v>0</v>
      </c>
      <c r="D70" s="14">
        <v>0</v>
      </c>
      <c r="E70" s="28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4">
        <v>1</v>
      </c>
      <c r="D71" s="14">
        <v>0</v>
      </c>
      <c r="E71" s="28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0" t="s">
        <v>444</v>
      </c>
      <c r="B72" s="181"/>
      <c r="C72" s="24">
        <v>10</v>
      </c>
      <c r="D72" s="24">
        <v>10</v>
      </c>
      <c r="E72" s="25">
        <v>0</v>
      </c>
      <c r="F72" s="24">
        <v>0</v>
      </c>
      <c r="G72" s="24">
        <v>0</v>
      </c>
      <c r="H72" s="24">
        <v>1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4">
        <v>10</v>
      </c>
      <c r="D73" s="14">
        <v>10</v>
      </c>
      <c r="E73" s="28">
        <v>0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0</v>
      </c>
    </row>
    <row r="74" spans="1:16" x14ac:dyDescent="0.25">
      <c r="A74" s="180" t="s">
        <v>447</v>
      </c>
      <c r="B74" s="181"/>
      <c r="C74" s="24">
        <v>153</v>
      </c>
      <c r="D74" s="24">
        <v>119</v>
      </c>
      <c r="E74" s="25">
        <v>0.28571428571428598</v>
      </c>
      <c r="F74" s="24">
        <v>8</v>
      </c>
      <c r="G74" s="24">
        <v>1</v>
      </c>
      <c r="H74" s="24">
        <v>9</v>
      </c>
      <c r="I74" s="24">
        <v>1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6">
        <v>1</v>
      </c>
    </row>
    <row r="75" spans="1:16" x14ac:dyDescent="0.25">
      <c r="A75" s="27" t="s">
        <v>448</v>
      </c>
      <c r="B75" s="27" t="s">
        <v>449</v>
      </c>
      <c r="C75" s="14">
        <v>32</v>
      </c>
      <c r="D75" s="14">
        <v>31</v>
      </c>
      <c r="E75" s="28">
        <v>3.2258064516128997E-2</v>
      </c>
      <c r="F75" s="14">
        <v>1</v>
      </c>
      <c r="G75" s="14">
        <v>0</v>
      </c>
      <c r="H75" s="14">
        <v>5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1</v>
      </c>
    </row>
    <row r="76" spans="1:16" ht="33.75" x14ac:dyDescent="0.25">
      <c r="A76" s="27" t="s">
        <v>450</v>
      </c>
      <c r="B76" s="27" t="s">
        <v>451</v>
      </c>
      <c r="C76" s="14">
        <v>1</v>
      </c>
      <c r="D76" s="14">
        <v>7</v>
      </c>
      <c r="E76" s="28">
        <v>-0.85714285714285698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4">
        <v>53</v>
      </c>
      <c r="D77" s="14">
        <v>34</v>
      </c>
      <c r="E77" s="28">
        <v>0.55882352941176505</v>
      </c>
      <c r="F77" s="14">
        <v>4</v>
      </c>
      <c r="G77" s="14">
        <v>1</v>
      </c>
      <c r="H77" s="14">
        <v>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2">
        <v>0</v>
      </c>
    </row>
    <row r="78" spans="1:16" x14ac:dyDescent="0.25">
      <c r="A78" s="27" t="s">
        <v>454</v>
      </c>
      <c r="B78" s="27" t="s">
        <v>455</v>
      </c>
      <c r="C78" s="14">
        <v>4</v>
      </c>
      <c r="D78" s="14">
        <v>2</v>
      </c>
      <c r="E78" s="28">
        <v>1</v>
      </c>
      <c r="F78" s="14">
        <v>1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4">
        <v>51</v>
      </c>
      <c r="D79" s="14">
        <v>24</v>
      </c>
      <c r="E79" s="28">
        <v>1.125</v>
      </c>
      <c r="F79" s="14">
        <v>2</v>
      </c>
      <c r="G79" s="14">
        <v>0</v>
      </c>
      <c r="H79" s="14">
        <v>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4">
        <v>3</v>
      </c>
      <c r="D80" s="14">
        <v>3</v>
      </c>
      <c r="E80" s="28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4">
        <v>9</v>
      </c>
      <c r="D81" s="14">
        <v>18</v>
      </c>
      <c r="E81" s="28">
        <v>-0.5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25">
      <c r="A82" s="180" t="s">
        <v>462</v>
      </c>
      <c r="B82" s="181"/>
      <c r="C82" s="24">
        <v>147</v>
      </c>
      <c r="D82" s="24">
        <v>138</v>
      </c>
      <c r="E82" s="25">
        <v>6.5217391304347797E-2</v>
      </c>
      <c r="F82" s="24">
        <v>9</v>
      </c>
      <c r="G82" s="24">
        <v>0</v>
      </c>
      <c r="H82" s="24">
        <v>13</v>
      </c>
      <c r="I82" s="24">
        <v>8</v>
      </c>
      <c r="J82" s="24">
        <v>0</v>
      </c>
      <c r="K82" s="24">
        <v>0</v>
      </c>
      <c r="L82" s="24">
        <v>0</v>
      </c>
      <c r="M82" s="24">
        <v>0</v>
      </c>
      <c r="N82" s="24">
        <v>2</v>
      </c>
      <c r="O82" s="24">
        <v>0</v>
      </c>
      <c r="P82" s="26">
        <v>0</v>
      </c>
    </row>
    <row r="83" spans="1:16" x14ac:dyDescent="0.25">
      <c r="A83" s="27" t="s">
        <v>463</v>
      </c>
      <c r="B83" s="27" t="s">
        <v>464</v>
      </c>
      <c r="C83" s="14">
        <v>59</v>
      </c>
      <c r="D83" s="14">
        <v>53</v>
      </c>
      <c r="E83" s="28">
        <v>0.113207547169811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4">
        <v>88</v>
      </c>
      <c r="D84" s="14">
        <v>85</v>
      </c>
      <c r="E84" s="28">
        <v>3.5294117647058802E-2</v>
      </c>
      <c r="F84" s="14">
        <v>9</v>
      </c>
      <c r="G84" s="14">
        <v>0</v>
      </c>
      <c r="H84" s="14">
        <v>11</v>
      </c>
      <c r="I84" s="14">
        <v>8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2">
        <v>0</v>
      </c>
    </row>
    <row r="85" spans="1:16" x14ac:dyDescent="0.25">
      <c r="A85" s="180" t="s">
        <v>467</v>
      </c>
      <c r="B85" s="181"/>
      <c r="C85" s="24">
        <v>261</v>
      </c>
      <c r="D85" s="24">
        <v>318</v>
      </c>
      <c r="E85" s="25">
        <v>-0.179245283018868</v>
      </c>
      <c r="F85" s="24">
        <v>6</v>
      </c>
      <c r="G85" s="24">
        <v>0</v>
      </c>
      <c r="H85" s="24">
        <v>45</v>
      </c>
      <c r="I85" s="24">
        <v>31</v>
      </c>
      <c r="J85" s="24">
        <v>0</v>
      </c>
      <c r="K85" s="24">
        <v>0</v>
      </c>
      <c r="L85" s="24">
        <v>0</v>
      </c>
      <c r="M85" s="24">
        <v>0</v>
      </c>
      <c r="N85" s="24">
        <v>4</v>
      </c>
      <c r="O85" s="24">
        <v>0</v>
      </c>
      <c r="P85" s="26">
        <v>0</v>
      </c>
    </row>
    <row r="86" spans="1:16" x14ac:dyDescent="0.25">
      <c r="A86" s="27" t="s">
        <v>468</v>
      </c>
      <c r="B86" s="27" t="s">
        <v>469</v>
      </c>
      <c r="C86" s="14">
        <v>2</v>
      </c>
      <c r="D86" s="14">
        <v>1</v>
      </c>
      <c r="E86" s="28">
        <v>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4">
        <v>0</v>
      </c>
      <c r="D87" s="14">
        <v>0</v>
      </c>
      <c r="E87" s="28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4">
        <v>0</v>
      </c>
      <c r="D88" s="14">
        <v>1</v>
      </c>
      <c r="E88" s="28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4">
        <v>19</v>
      </c>
      <c r="D89" s="14">
        <v>5</v>
      </c>
      <c r="E89" s="28">
        <v>2.8</v>
      </c>
      <c r="F89" s="14">
        <v>0</v>
      </c>
      <c r="G89" s="14">
        <v>0</v>
      </c>
      <c r="H89" s="14">
        <v>2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4">
        <v>0</v>
      </c>
      <c r="D90" s="14">
        <v>1</v>
      </c>
      <c r="E90" s="28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4">
        <v>29</v>
      </c>
      <c r="D91" s="14">
        <v>16</v>
      </c>
      <c r="E91" s="28">
        <v>0.8125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4">
        <v>53</v>
      </c>
      <c r="D92" s="14">
        <v>48</v>
      </c>
      <c r="E92" s="28">
        <v>0.104166666666667</v>
      </c>
      <c r="F92" s="14">
        <v>2</v>
      </c>
      <c r="G92" s="14">
        <v>0</v>
      </c>
      <c r="H92" s="14">
        <v>6</v>
      </c>
      <c r="I92" s="14">
        <v>3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2">
        <v>0</v>
      </c>
    </row>
    <row r="93" spans="1:16" x14ac:dyDescent="0.25">
      <c r="A93" s="27" t="s">
        <v>482</v>
      </c>
      <c r="B93" s="27" t="s">
        <v>483</v>
      </c>
      <c r="C93" s="14">
        <v>15</v>
      </c>
      <c r="D93" s="14">
        <v>30</v>
      </c>
      <c r="E93" s="28">
        <v>-0.5</v>
      </c>
      <c r="F93" s="14">
        <v>3</v>
      </c>
      <c r="G93" s="14">
        <v>0</v>
      </c>
      <c r="H93" s="14">
        <v>4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4">
        <v>143</v>
      </c>
      <c r="D94" s="14">
        <v>215</v>
      </c>
      <c r="E94" s="28">
        <v>-0.334883720930232</v>
      </c>
      <c r="F94" s="14">
        <v>1</v>
      </c>
      <c r="G94" s="14">
        <v>0</v>
      </c>
      <c r="H94" s="14">
        <v>32</v>
      </c>
      <c r="I94" s="14">
        <v>24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0</v>
      </c>
    </row>
    <row r="95" spans="1:16" ht="22.5" x14ac:dyDescent="0.25">
      <c r="A95" s="27" t="s">
        <v>486</v>
      </c>
      <c r="B95" s="27" t="s">
        <v>487</v>
      </c>
      <c r="C95" s="14">
        <v>0</v>
      </c>
      <c r="D95" s="14">
        <v>1</v>
      </c>
      <c r="E95" s="28">
        <v>-1</v>
      </c>
      <c r="F95" s="14">
        <v>0</v>
      </c>
      <c r="G95" s="14">
        <v>0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4">
        <v>0</v>
      </c>
      <c r="D96" s="14">
        <v>0</v>
      </c>
      <c r="E96" s="28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0" t="s">
        <v>490</v>
      </c>
      <c r="B97" s="181"/>
      <c r="C97" s="24">
        <v>8000</v>
      </c>
      <c r="D97" s="24">
        <v>7861</v>
      </c>
      <c r="E97" s="25">
        <v>1.7682228724080901E-2</v>
      </c>
      <c r="F97" s="24">
        <v>469</v>
      </c>
      <c r="G97" s="24">
        <v>189</v>
      </c>
      <c r="H97" s="24">
        <v>1912</v>
      </c>
      <c r="I97" s="24">
        <v>1738</v>
      </c>
      <c r="J97" s="24">
        <v>3</v>
      </c>
      <c r="K97" s="24">
        <v>1</v>
      </c>
      <c r="L97" s="24">
        <v>5</v>
      </c>
      <c r="M97" s="24">
        <v>1</v>
      </c>
      <c r="N97" s="24">
        <v>23</v>
      </c>
      <c r="O97" s="24">
        <v>47</v>
      </c>
      <c r="P97" s="26">
        <v>22</v>
      </c>
    </row>
    <row r="98" spans="1:16" x14ac:dyDescent="0.25">
      <c r="A98" s="27" t="s">
        <v>491</v>
      </c>
      <c r="B98" s="27" t="s">
        <v>492</v>
      </c>
      <c r="C98" s="14">
        <v>1653</v>
      </c>
      <c r="D98" s="14">
        <v>1601</v>
      </c>
      <c r="E98" s="28">
        <v>3.2479700187382901E-2</v>
      </c>
      <c r="F98" s="14">
        <v>171</v>
      </c>
      <c r="G98" s="14">
        <v>71</v>
      </c>
      <c r="H98" s="14">
        <v>405</v>
      </c>
      <c r="I98" s="14">
        <v>375</v>
      </c>
      <c r="J98" s="14">
        <v>0</v>
      </c>
      <c r="K98" s="14">
        <v>0</v>
      </c>
      <c r="L98" s="14">
        <v>2</v>
      </c>
      <c r="M98" s="14">
        <v>0</v>
      </c>
      <c r="N98" s="14">
        <v>0</v>
      </c>
      <c r="O98" s="14">
        <v>0</v>
      </c>
      <c r="P98" s="22">
        <v>0</v>
      </c>
    </row>
    <row r="99" spans="1:16" x14ac:dyDescent="0.25">
      <c r="A99" s="27" t="s">
        <v>493</v>
      </c>
      <c r="B99" s="27" t="s">
        <v>494</v>
      </c>
      <c r="C99" s="14">
        <v>860</v>
      </c>
      <c r="D99" s="14">
        <v>900</v>
      </c>
      <c r="E99" s="28">
        <v>-4.4444444444444398E-2</v>
      </c>
      <c r="F99" s="14">
        <v>51</v>
      </c>
      <c r="G99" s="14">
        <v>29</v>
      </c>
      <c r="H99" s="14">
        <v>364</v>
      </c>
      <c r="I99" s="14">
        <v>332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0</v>
      </c>
      <c r="P99" s="22">
        <v>0</v>
      </c>
    </row>
    <row r="100" spans="1:16" ht="33.75" x14ac:dyDescent="0.25">
      <c r="A100" s="27" t="s">
        <v>495</v>
      </c>
      <c r="B100" s="27" t="s">
        <v>496</v>
      </c>
      <c r="C100" s="14">
        <v>310</v>
      </c>
      <c r="D100" s="14">
        <v>156</v>
      </c>
      <c r="E100" s="28">
        <v>0.987179487179487</v>
      </c>
      <c r="F100" s="14">
        <v>21</v>
      </c>
      <c r="G100" s="14">
        <v>1</v>
      </c>
      <c r="H100" s="14">
        <v>87</v>
      </c>
      <c r="I100" s="14">
        <v>72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2">
        <v>0</v>
      </c>
    </row>
    <row r="101" spans="1:16" ht="22.5" x14ac:dyDescent="0.25">
      <c r="A101" s="27" t="s">
        <v>497</v>
      </c>
      <c r="B101" s="27" t="s">
        <v>498</v>
      </c>
      <c r="C101" s="14">
        <v>1540</v>
      </c>
      <c r="D101" s="14">
        <v>1391</v>
      </c>
      <c r="E101" s="28">
        <v>0.107117181883537</v>
      </c>
      <c r="F101" s="14">
        <v>101</v>
      </c>
      <c r="G101" s="14">
        <v>42</v>
      </c>
      <c r="H101" s="14">
        <v>438</v>
      </c>
      <c r="I101" s="14">
        <v>401</v>
      </c>
      <c r="J101" s="14">
        <v>3</v>
      </c>
      <c r="K101" s="14">
        <v>1</v>
      </c>
      <c r="L101" s="14">
        <v>0</v>
      </c>
      <c r="M101" s="14">
        <v>0</v>
      </c>
      <c r="N101" s="14">
        <v>0</v>
      </c>
      <c r="O101" s="14">
        <v>47</v>
      </c>
      <c r="P101" s="22">
        <v>0</v>
      </c>
    </row>
    <row r="102" spans="1:16" x14ac:dyDescent="0.25">
      <c r="A102" s="27" t="s">
        <v>499</v>
      </c>
      <c r="B102" s="27" t="s">
        <v>500</v>
      </c>
      <c r="C102" s="14">
        <v>52</v>
      </c>
      <c r="D102" s="14">
        <v>38</v>
      </c>
      <c r="E102" s="28">
        <v>0.36842105263157898</v>
      </c>
      <c r="F102" s="14">
        <v>0</v>
      </c>
      <c r="G102" s="14">
        <v>0</v>
      </c>
      <c r="H102" s="14">
        <v>5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7" t="s">
        <v>501</v>
      </c>
      <c r="B103" s="27" t="s">
        <v>502</v>
      </c>
      <c r="C103" s="14">
        <v>86</v>
      </c>
      <c r="D103" s="14">
        <v>67</v>
      </c>
      <c r="E103" s="28">
        <v>0.28358208955223901</v>
      </c>
      <c r="F103" s="14">
        <v>5</v>
      </c>
      <c r="G103" s="14">
        <v>0</v>
      </c>
      <c r="H103" s="14">
        <v>24</v>
      </c>
      <c r="I103" s="14">
        <v>26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0</v>
      </c>
    </row>
    <row r="104" spans="1:16" x14ac:dyDescent="0.25">
      <c r="A104" s="27" t="s">
        <v>503</v>
      </c>
      <c r="B104" s="27" t="s">
        <v>504</v>
      </c>
      <c r="C104" s="14">
        <v>99</v>
      </c>
      <c r="D104" s="14">
        <v>164</v>
      </c>
      <c r="E104" s="28">
        <v>-0.396341463414634</v>
      </c>
      <c r="F104" s="14">
        <v>2</v>
      </c>
      <c r="G104" s="14">
        <v>1</v>
      </c>
      <c r="H104" s="14">
        <v>11</v>
      </c>
      <c r="I104" s="14">
        <v>8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4">
        <v>1891</v>
      </c>
      <c r="D105" s="14">
        <v>1937</v>
      </c>
      <c r="E105" s="28">
        <v>-2.3748064016520399E-2</v>
      </c>
      <c r="F105" s="14">
        <v>20</v>
      </c>
      <c r="G105" s="14">
        <v>8</v>
      </c>
      <c r="H105" s="14">
        <v>253</v>
      </c>
      <c r="I105" s="14">
        <v>228</v>
      </c>
      <c r="J105" s="14">
        <v>0</v>
      </c>
      <c r="K105" s="14">
        <v>0</v>
      </c>
      <c r="L105" s="14">
        <v>0</v>
      </c>
      <c r="M105" s="14">
        <v>0</v>
      </c>
      <c r="N105" s="14">
        <v>13</v>
      </c>
      <c r="O105" s="14">
        <v>0</v>
      </c>
      <c r="P105" s="22">
        <v>0</v>
      </c>
    </row>
    <row r="106" spans="1:16" ht="22.5" x14ac:dyDescent="0.25">
      <c r="A106" s="27" t="s">
        <v>507</v>
      </c>
      <c r="B106" s="27" t="s">
        <v>508</v>
      </c>
      <c r="C106" s="14">
        <v>512</v>
      </c>
      <c r="D106" s="14">
        <v>482</v>
      </c>
      <c r="E106" s="28">
        <v>6.2240663900414897E-2</v>
      </c>
      <c r="F106" s="14">
        <v>16</v>
      </c>
      <c r="G106" s="14">
        <v>3</v>
      </c>
      <c r="H106" s="14">
        <v>78</v>
      </c>
      <c r="I106" s="14">
        <v>67</v>
      </c>
      <c r="J106" s="14">
        <v>0</v>
      </c>
      <c r="K106" s="14">
        <v>0</v>
      </c>
      <c r="L106" s="14">
        <v>2</v>
      </c>
      <c r="M106" s="14">
        <v>1</v>
      </c>
      <c r="N106" s="14">
        <v>2</v>
      </c>
      <c r="O106" s="14">
        <v>0</v>
      </c>
      <c r="P106" s="22">
        <v>0</v>
      </c>
    </row>
    <row r="107" spans="1:16" ht="22.5" x14ac:dyDescent="0.25">
      <c r="A107" s="27" t="s">
        <v>509</v>
      </c>
      <c r="B107" s="27" t="s">
        <v>510</v>
      </c>
      <c r="C107" s="14">
        <v>14</v>
      </c>
      <c r="D107" s="14">
        <v>7</v>
      </c>
      <c r="E107" s="28">
        <v>1</v>
      </c>
      <c r="F107" s="14">
        <v>0</v>
      </c>
      <c r="G107" s="14">
        <v>0</v>
      </c>
      <c r="H107" s="14">
        <v>3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2</v>
      </c>
    </row>
    <row r="108" spans="1:16" x14ac:dyDescent="0.25">
      <c r="A108" s="27" t="s">
        <v>511</v>
      </c>
      <c r="B108" s="27" t="s">
        <v>512</v>
      </c>
      <c r="C108" s="14">
        <v>4</v>
      </c>
      <c r="D108" s="14">
        <v>14</v>
      </c>
      <c r="E108" s="28">
        <v>-0.71428571428571397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0</v>
      </c>
    </row>
    <row r="109" spans="1:16" x14ac:dyDescent="0.25">
      <c r="A109" s="27" t="s">
        <v>513</v>
      </c>
      <c r="B109" s="27" t="s">
        <v>514</v>
      </c>
      <c r="C109" s="14">
        <v>12</v>
      </c>
      <c r="D109" s="14">
        <v>4</v>
      </c>
      <c r="E109" s="28">
        <v>2</v>
      </c>
      <c r="F109" s="14">
        <v>0</v>
      </c>
      <c r="G109" s="14">
        <v>0</v>
      </c>
      <c r="H109" s="14">
        <v>2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4">
        <v>1</v>
      </c>
      <c r="D110" s="14">
        <v>0</v>
      </c>
      <c r="E110" s="28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4">
        <v>842</v>
      </c>
      <c r="D111" s="14">
        <v>990</v>
      </c>
      <c r="E111" s="28">
        <v>-0.14949494949494899</v>
      </c>
      <c r="F111" s="14">
        <v>80</v>
      </c>
      <c r="G111" s="14">
        <v>33</v>
      </c>
      <c r="H111" s="14">
        <v>211</v>
      </c>
      <c r="I111" s="14">
        <v>195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2">
        <v>0</v>
      </c>
    </row>
    <row r="112" spans="1:16" ht="22.5" x14ac:dyDescent="0.25">
      <c r="A112" s="27" t="s">
        <v>519</v>
      </c>
      <c r="B112" s="27" t="s">
        <v>520</v>
      </c>
      <c r="C112" s="14">
        <v>0</v>
      </c>
      <c r="D112" s="14">
        <v>0</v>
      </c>
      <c r="E112" s="28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4">
        <v>0</v>
      </c>
      <c r="D113" s="14">
        <v>0</v>
      </c>
      <c r="E113" s="28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4">
        <v>23</v>
      </c>
      <c r="D114" s="14">
        <v>0</v>
      </c>
      <c r="E114" s="28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4">
        <v>9</v>
      </c>
      <c r="D115" s="14">
        <v>3</v>
      </c>
      <c r="E115" s="28">
        <v>2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4">
        <v>31</v>
      </c>
      <c r="D116" s="14">
        <v>0</v>
      </c>
      <c r="E116" s="28">
        <v>0</v>
      </c>
      <c r="F116" s="14">
        <v>1</v>
      </c>
      <c r="G116" s="14">
        <v>1</v>
      </c>
      <c r="H116" s="14">
        <v>6</v>
      </c>
      <c r="I116" s="14">
        <v>3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4">
        <v>1</v>
      </c>
      <c r="D117" s="14">
        <v>9</v>
      </c>
      <c r="E117" s="28">
        <v>-0.88888888888888895</v>
      </c>
      <c r="F117" s="14">
        <v>0</v>
      </c>
      <c r="G117" s="14">
        <v>0</v>
      </c>
      <c r="H117" s="14">
        <v>1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4">
        <v>0</v>
      </c>
      <c r="D118" s="14">
        <v>2</v>
      </c>
      <c r="E118" s="28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4">
        <v>5</v>
      </c>
      <c r="D119" s="14">
        <v>8</v>
      </c>
      <c r="E119" s="28">
        <v>-0.375</v>
      </c>
      <c r="F119" s="14">
        <v>0</v>
      </c>
      <c r="G119" s="14">
        <v>0</v>
      </c>
      <c r="H119" s="14">
        <v>3</v>
      </c>
      <c r="I119" s="14">
        <v>1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4">
        <v>4</v>
      </c>
      <c r="D120" s="14">
        <v>15</v>
      </c>
      <c r="E120" s="28">
        <v>-0.73333333333333295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3</v>
      </c>
      <c r="O120" s="14">
        <v>0</v>
      </c>
      <c r="P120" s="22">
        <v>2</v>
      </c>
    </row>
    <row r="121" spans="1:16" ht="22.5" x14ac:dyDescent="0.25">
      <c r="A121" s="27" t="s">
        <v>537</v>
      </c>
      <c r="B121" s="27" t="s">
        <v>538</v>
      </c>
      <c r="C121" s="14">
        <v>51</v>
      </c>
      <c r="D121" s="14">
        <v>36</v>
      </c>
      <c r="E121" s="28">
        <v>0.41666666666666702</v>
      </c>
      <c r="F121" s="14">
        <v>1</v>
      </c>
      <c r="G121" s="14">
        <v>0</v>
      </c>
      <c r="H121" s="14">
        <v>6</v>
      </c>
      <c r="I121" s="14">
        <v>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0</v>
      </c>
    </row>
    <row r="122" spans="1:16" x14ac:dyDescent="0.25">
      <c r="A122" s="27" t="s">
        <v>539</v>
      </c>
      <c r="B122" s="27" t="s">
        <v>540</v>
      </c>
      <c r="C122" s="14">
        <v>0</v>
      </c>
      <c r="D122" s="14">
        <v>9</v>
      </c>
      <c r="E122" s="28">
        <v>-1</v>
      </c>
      <c r="F122" s="14">
        <v>0</v>
      </c>
      <c r="G122" s="14">
        <v>0</v>
      </c>
      <c r="H122" s="14">
        <v>15</v>
      </c>
      <c r="I122" s="14">
        <v>20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18</v>
      </c>
    </row>
    <row r="123" spans="1:16" x14ac:dyDescent="0.25">
      <c r="A123" s="27" t="s">
        <v>541</v>
      </c>
      <c r="B123" s="27" t="s">
        <v>542</v>
      </c>
      <c r="C123" s="14">
        <v>0</v>
      </c>
      <c r="D123" s="14">
        <v>1</v>
      </c>
      <c r="E123" s="28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4">
        <v>0</v>
      </c>
      <c r="D124" s="14">
        <v>0</v>
      </c>
      <c r="E124" s="28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4">
        <v>0</v>
      </c>
      <c r="D126" s="14">
        <v>27</v>
      </c>
      <c r="E126" s="28">
        <v>-1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4">
        <v>0</v>
      </c>
      <c r="D127" s="14">
        <v>0</v>
      </c>
      <c r="E127" s="28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4">
        <v>0</v>
      </c>
      <c r="D128" s="14">
        <v>0</v>
      </c>
      <c r="E128" s="28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4">
        <v>0</v>
      </c>
      <c r="D129" s="14">
        <v>0</v>
      </c>
      <c r="E129" s="28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4">
        <v>0</v>
      </c>
      <c r="D130" s="14">
        <v>0</v>
      </c>
      <c r="E130" s="28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0" t="s">
        <v>557</v>
      </c>
      <c r="B131" s="181"/>
      <c r="C131" s="24">
        <v>6</v>
      </c>
      <c r="D131" s="24">
        <v>12</v>
      </c>
      <c r="E131" s="25">
        <v>-0.5</v>
      </c>
      <c r="F131" s="24">
        <v>0</v>
      </c>
      <c r="G131" s="24">
        <v>0</v>
      </c>
      <c r="H131" s="24">
        <v>0</v>
      </c>
      <c r="I131" s="24">
        <v>4</v>
      </c>
      <c r="J131" s="24">
        <v>0</v>
      </c>
      <c r="K131" s="24">
        <v>0</v>
      </c>
      <c r="L131" s="24">
        <v>0</v>
      </c>
      <c r="M131" s="24">
        <v>0</v>
      </c>
      <c r="N131" s="24">
        <v>6</v>
      </c>
      <c r="O131" s="24">
        <v>0</v>
      </c>
      <c r="P131" s="26">
        <v>0</v>
      </c>
    </row>
    <row r="132" spans="1:16" x14ac:dyDescent="0.25">
      <c r="A132" s="27" t="s">
        <v>558</v>
      </c>
      <c r="B132" s="27" t="s">
        <v>559</v>
      </c>
      <c r="C132" s="14">
        <v>3</v>
      </c>
      <c r="D132" s="14">
        <v>4</v>
      </c>
      <c r="E132" s="28">
        <v>-0.25</v>
      </c>
      <c r="F132" s="14">
        <v>0</v>
      </c>
      <c r="G132" s="14">
        <v>0</v>
      </c>
      <c r="H132" s="14">
        <v>0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3</v>
      </c>
      <c r="O132" s="14">
        <v>0</v>
      </c>
      <c r="P132" s="22">
        <v>0</v>
      </c>
    </row>
    <row r="133" spans="1:16" x14ac:dyDescent="0.25">
      <c r="A133" s="27" t="s">
        <v>560</v>
      </c>
      <c r="B133" s="27" t="s">
        <v>561</v>
      </c>
      <c r="C133" s="14">
        <v>0</v>
      </c>
      <c r="D133" s="14">
        <v>0</v>
      </c>
      <c r="E133" s="28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4">
        <v>2</v>
      </c>
      <c r="D134" s="14">
        <v>6</v>
      </c>
      <c r="E134" s="28">
        <v>-0.66666666666666696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2</v>
      </c>
      <c r="O134" s="14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4">
        <v>1</v>
      </c>
      <c r="D135" s="14">
        <v>2</v>
      </c>
      <c r="E135" s="28">
        <v>-0.5</v>
      </c>
      <c r="F135" s="14">
        <v>0</v>
      </c>
      <c r="G135" s="14">
        <v>0</v>
      </c>
      <c r="H135" s="14">
        <v>0</v>
      </c>
      <c r="I135" s="14">
        <v>3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4">
        <v>0</v>
      </c>
      <c r="D136" s="14">
        <v>0</v>
      </c>
      <c r="E136" s="28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0" t="s">
        <v>568</v>
      </c>
      <c r="B137" s="181"/>
      <c r="C137" s="24">
        <v>48</v>
      </c>
      <c r="D137" s="24">
        <v>61</v>
      </c>
      <c r="E137" s="25">
        <v>-0.213114754098361</v>
      </c>
      <c r="F137" s="24">
        <v>0</v>
      </c>
      <c r="G137" s="24">
        <v>0</v>
      </c>
      <c r="H137" s="24">
        <v>11</v>
      </c>
      <c r="I137" s="24">
        <v>8</v>
      </c>
      <c r="J137" s="24">
        <v>0</v>
      </c>
      <c r="K137" s="24">
        <v>0</v>
      </c>
      <c r="L137" s="24">
        <v>0</v>
      </c>
      <c r="M137" s="24">
        <v>0</v>
      </c>
      <c r="N137" s="24">
        <v>3</v>
      </c>
      <c r="O137" s="24">
        <v>0</v>
      </c>
      <c r="P137" s="26">
        <v>2</v>
      </c>
    </row>
    <row r="138" spans="1:16" ht="22.5" x14ac:dyDescent="0.25">
      <c r="A138" s="27" t="s">
        <v>569</v>
      </c>
      <c r="B138" s="27" t="s">
        <v>570</v>
      </c>
      <c r="C138" s="14">
        <v>4</v>
      </c>
      <c r="D138" s="14">
        <v>2</v>
      </c>
      <c r="E138" s="28">
        <v>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4">
        <v>0</v>
      </c>
      <c r="D139" s="14">
        <v>0</v>
      </c>
      <c r="E139" s="28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4">
        <v>0</v>
      </c>
      <c r="D140" s="14">
        <v>0</v>
      </c>
      <c r="E140" s="28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4">
        <v>0</v>
      </c>
      <c r="D141" s="14">
        <v>0</v>
      </c>
      <c r="E141" s="28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4">
        <v>41</v>
      </c>
      <c r="D142" s="14">
        <v>59</v>
      </c>
      <c r="E142" s="28">
        <v>-0.305084745762712</v>
      </c>
      <c r="F142" s="14">
        <v>0</v>
      </c>
      <c r="G142" s="14">
        <v>0</v>
      </c>
      <c r="H142" s="14">
        <v>11</v>
      </c>
      <c r="I142" s="14">
        <v>8</v>
      </c>
      <c r="J142" s="14">
        <v>0</v>
      </c>
      <c r="K142" s="14">
        <v>0</v>
      </c>
      <c r="L142" s="14">
        <v>0</v>
      </c>
      <c r="M142" s="14">
        <v>0</v>
      </c>
      <c r="N142" s="14">
        <v>3</v>
      </c>
      <c r="O142" s="14">
        <v>0</v>
      </c>
      <c r="P142" s="22">
        <v>2</v>
      </c>
    </row>
    <row r="143" spans="1:16" ht="22.5" x14ac:dyDescent="0.25">
      <c r="A143" s="27" t="s">
        <v>579</v>
      </c>
      <c r="B143" s="27" t="s">
        <v>580</v>
      </c>
      <c r="C143" s="14">
        <v>3</v>
      </c>
      <c r="D143" s="14">
        <v>0</v>
      </c>
      <c r="E143" s="28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0" t="s">
        <v>581</v>
      </c>
      <c r="B144" s="181"/>
      <c r="C144" s="24">
        <v>7</v>
      </c>
      <c r="D144" s="24">
        <v>7</v>
      </c>
      <c r="E144" s="25">
        <v>0</v>
      </c>
      <c r="F144" s="24">
        <v>26</v>
      </c>
      <c r="G144" s="24">
        <v>26</v>
      </c>
      <c r="H144" s="24">
        <v>6</v>
      </c>
      <c r="I144" s="24">
        <v>5</v>
      </c>
      <c r="J144" s="24">
        <v>0</v>
      </c>
      <c r="K144" s="24">
        <v>0</v>
      </c>
      <c r="L144" s="24">
        <v>0</v>
      </c>
      <c r="M144" s="24">
        <v>0</v>
      </c>
      <c r="N144" s="24">
        <v>1</v>
      </c>
      <c r="O144" s="24">
        <v>0</v>
      </c>
      <c r="P144" s="26">
        <v>4</v>
      </c>
    </row>
    <row r="145" spans="1:16" ht="22.5" x14ac:dyDescent="0.25">
      <c r="A145" s="27" t="s">
        <v>582</v>
      </c>
      <c r="B145" s="27" t="s">
        <v>583</v>
      </c>
      <c r="C145" s="14">
        <v>5</v>
      </c>
      <c r="D145" s="14">
        <v>3</v>
      </c>
      <c r="E145" s="28">
        <v>0.66666666666666696</v>
      </c>
      <c r="F145" s="14">
        <v>0</v>
      </c>
      <c r="G145" s="14">
        <v>0</v>
      </c>
      <c r="H145" s="14">
        <v>3</v>
      </c>
      <c r="I145" s="14">
        <v>2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0</v>
      </c>
      <c r="P145" s="22">
        <v>2</v>
      </c>
    </row>
    <row r="146" spans="1:16" ht="22.5" x14ac:dyDescent="0.25">
      <c r="A146" s="27" t="s">
        <v>584</v>
      </c>
      <c r="B146" s="27" t="s">
        <v>585</v>
      </c>
      <c r="C146" s="14">
        <v>2</v>
      </c>
      <c r="D146" s="14">
        <v>4</v>
      </c>
      <c r="E146" s="28">
        <v>-0.5</v>
      </c>
      <c r="F146" s="14">
        <v>26</v>
      </c>
      <c r="G146" s="14">
        <v>26</v>
      </c>
      <c r="H146" s="14">
        <v>3</v>
      </c>
      <c r="I146" s="14">
        <v>3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2</v>
      </c>
    </row>
    <row r="147" spans="1:16" x14ac:dyDescent="0.25">
      <c r="A147" s="180" t="s">
        <v>586</v>
      </c>
      <c r="B147" s="181"/>
      <c r="C147" s="24">
        <v>80</v>
      </c>
      <c r="D147" s="24">
        <v>94</v>
      </c>
      <c r="E147" s="25">
        <v>-0.14893617021276601</v>
      </c>
      <c r="F147" s="24">
        <v>5</v>
      </c>
      <c r="G147" s="24">
        <v>0</v>
      </c>
      <c r="H147" s="24">
        <v>11</v>
      </c>
      <c r="I147" s="24">
        <v>10</v>
      </c>
      <c r="J147" s="24">
        <v>0</v>
      </c>
      <c r="K147" s="24">
        <v>0</v>
      </c>
      <c r="L147" s="24">
        <v>0</v>
      </c>
      <c r="M147" s="24">
        <v>0</v>
      </c>
      <c r="N147" s="24">
        <v>25</v>
      </c>
      <c r="O147" s="24">
        <v>0</v>
      </c>
      <c r="P147" s="26">
        <v>17</v>
      </c>
    </row>
    <row r="148" spans="1:16" ht="22.5" x14ac:dyDescent="0.25">
      <c r="A148" s="27" t="s">
        <v>587</v>
      </c>
      <c r="B148" s="27" t="s">
        <v>588</v>
      </c>
      <c r="C148" s="14">
        <v>4</v>
      </c>
      <c r="D148" s="14">
        <v>1</v>
      </c>
      <c r="E148" s="28">
        <v>3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2">
        <v>0</v>
      </c>
    </row>
    <row r="149" spans="1:16" x14ac:dyDescent="0.25">
      <c r="A149" s="27" t="s">
        <v>589</v>
      </c>
      <c r="B149" s="27" t="s">
        <v>590</v>
      </c>
      <c r="C149" s="14">
        <v>3</v>
      </c>
      <c r="D149" s="14">
        <v>7</v>
      </c>
      <c r="E149" s="28">
        <v>-0.57142857142857095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4">
        <v>0</v>
      </c>
      <c r="D150" s="14">
        <v>0</v>
      </c>
      <c r="E150" s="28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4">
        <v>4</v>
      </c>
      <c r="D151" s="14">
        <v>16</v>
      </c>
      <c r="E151" s="28">
        <v>-0.75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17</v>
      </c>
      <c r="O151" s="14">
        <v>0</v>
      </c>
      <c r="P151" s="22">
        <v>3</v>
      </c>
    </row>
    <row r="152" spans="1:16" ht="33.75" x14ac:dyDescent="0.25">
      <c r="A152" s="27" t="s">
        <v>595</v>
      </c>
      <c r="B152" s="27" t="s">
        <v>596</v>
      </c>
      <c r="C152" s="14">
        <v>0</v>
      </c>
      <c r="D152" s="14">
        <v>0</v>
      </c>
      <c r="E152" s="28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4">
        <v>3</v>
      </c>
      <c r="D153" s="14">
        <v>0</v>
      </c>
      <c r="E153" s="28">
        <v>0</v>
      </c>
      <c r="F153" s="14">
        <v>0</v>
      </c>
      <c r="G153" s="14">
        <v>0</v>
      </c>
      <c r="H153" s="14">
        <v>1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2</v>
      </c>
    </row>
    <row r="154" spans="1:16" x14ac:dyDescent="0.25">
      <c r="A154" s="27" t="s">
        <v>599</v>
      </c>
      <c r="B154" s="27" t="s">
        <v>600</v>
      </c>
      <c r="C154" s="14">
        <v>3</v>
      </c>
      <c r="D154" s="14">
        <v>13</v>
      </c>
      <c r="E154" s="28">
        <v>-0.76923076923076905</v>
      </c>
      <c r="F154" s="14">
        <v>2</v>
      </c>
      <c r="G154" s="14">
        <v>0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2">
        <v>1</v>
      </c>
    </row>
    <row r="155" spans="1:16" ht="22.5" x14ac:dyDescent="0.25">
      <c r="A155" s="27" t="s">
        <v>601</v>
      </c>
      <c r="B155" s="27" t="s">
        <v>602</v>
      </c>
      <c r="C155" s="14">
        <v>63</v>
      </c>
      <c r="D155" s="14">
        <v>57</v>
      </c>
      <c r="E155" s="28">
        <v>0.105263157894737</v>
      </c>
      <c r="F155" s="14">
        <v>3</v>
      </c>
      <c r="G155" s="14">
        <v>0</v>
      </c>
      <c r="H155" s="14">
        <v>7</v>
      </c>
      <c r="I155" s="14">
        <v>7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2">
        <v>11</v>
      </c>
    </row>
    <row r="156" spans="1:16" x14ac:dyDescent="0.25">
      <c r="A156" s="180" t="s">
        <v>603</v>
      </c>
      <c r="B156" s="181"/>
      <c r="C156" s="24">
        <v>0</v>
      </c>
      <c r="D156" s="24">
        <v>0</v>
      </c>
      <c r="E156" s="25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</v>
      </c>
      <c r="O156" s="24">
        <v>0</v>
      </c>
      <c r="P156" s="26">
        <v>0</v>
      </c>
    </row>
    <row r="157" spans="1:16" ht="22.5" x14ac:dyDescent="0.25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4">
        <v>0</v>
      </c>
      <c r="D158" s="14">
        <v>0</v>
      </c>
      <c r="E158" s="28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4">
        <v>0</v>
      </c>
      <c r="D161" s="14">
        <v>0</v>
      </c>
      <c r="E161" s="28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4">
        <v>0</v>
      </c>
      <c r="D162" s="14">
        <v>0</v>
      </c>
      <c r="E162" s="28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2">
        <v>0</v>
      </c>
    </row>
    <row r="163" spans="1:16" ht="22.5" x14ac:dyDescent="0.25">
      <c r="A163" s="27" t="s">
        <v>616</v>
      </c>
      <c r="B163" s="27" t="s">
        <v>617</v>
      </c>
      <c r="C163" s="14">
        <v>0</v>
      </c>
      <c r="D163" s="14">
        <v>0</v>
      </c>
      <c r="E163" s="28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4">
        <v>0</v>
      </c>
      <c r="D164" s="14">
        <v>0</v>
      </c>
      <c r="E164" s="28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4">
        <v>0</v>
      </c>
      <c r="D165" s="14">
        <v>0</v>
      </c>
      <c r="E165" s="28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0" t="s">
        <v>622</v>
      </c>
      <c r="B166" s="181"/>
      <c r="C166" s="24">
        <v>574</v>
      </c>
      <c r="D166" s="24">
        <v>390</v>
      </c>
      <c r="E166" s="25">
        <v>0.47179487179487201</v>
      </c>
      <c r="F166" s="24">
        <v>11</v>
      </c>
      <c r="G166" s="24">
        <v>4</v>
      </c>
      <c r="H166" s="24">
        <v>290</v>
      </c>
      <c r="I166" s="24">
        <v>269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13</v>
      </c>
      <c r="P166" s="26">
        <v>0</v>
      </c>
    </row>
    <row r="167" spans="1:16" ht="22.5" x14ac:dyDescent="0.25">
      <c r="A167" s="27" t="s">
        <v>623</v>
      </c>
      <c r="B167" s="27" t="s">
        <v>624</v>
      </c>
      <c r="C167" s="14">
        <v>19</v>
      </c>
      <c r="D167" s="14">
        <v>13</v>
      </c>
      <c r="E167" s="28">
        <v>0.46153846153846101</v>
      </c>
      <c r="F167" s="14">
        <v>1</v>
      </c>
      <c r="G167" s="14">
        <v>0</v>
      </c>
      <c r="H167" s="14">
        <v>7</v>
      </c>
      <c r="I167" s="14">
        <v>5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4">
        <v>0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4">
        <v>2</v>
      </c>
      <c r="D169" s="14">
        <v>0</v>
      </c>
      <c r="E169" s="28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4">
        <v>5</v>
      </c>
      <c r="D171" s="14">
        <v>1</v>
      </c>
      <c r="E171" s="28">
        <v>4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4">
        <v>0</v>
      </c>
      <c r="D172" s="14">
        <v>0</v>
      </c>
      <c r="E172" s="28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4">
        <v>244</v>
      </c>
      <c r="D173" s="14">
        <v>274</v>
      </c>
      <c r="E173" s="28">
        <v>-0.109489051094891</v>
      </c>
      <c r="F173" s="14">
        <v>5</v>
      </c>
      <c r="G173" s="14">
        <v>3</v>
      </c>
      <c r="H173" s="14">
        <v>171</v>
      </c>
      <c r="I173" s="14">
        <v>163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13</v>
      </c>
      <c r="P173" s="22">
        <v>0</v>
      </c>
    </row>
    <row r="174" spans="1:16" ht="22.5" x14ac:dyDescent="0.25">
      <c r="A174" s="27" t="s">
        <v>637</v>
      </c>
      <c r="B174" s="27" t="s">
        <v>638</v>
      </c>
      <c r="C174" s="14">
        <v>251</v>
      </c>
      <c r="D174" s="14">
        <v>59</v>
      </c>
      <c r="E174" s="28">
        <v>3.2542372881355899</v>
      </c>
      <c r="F174" s="14">
        <v>4</v>
      </c>
      <c r="G174" s="14">
        <v>1</v>
      </c>
      <c r="H174" s="14">
        <v>92</v>
      </c>
      <c r="I174" s="14">
        <v>83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2">
        <v>0</v>
      </c>
    </row>
    <row r="175" spans="1:16" x14ac:dyDescent="0.25">
      <c r="A175" s="27" t="s">
        <v>639</v>
      </c>
      <c r="B175" s="27" t="s">
        <v>640</v>
      </c>
      <c r="C175" s="14">
        <v>53</v>
      </c>
      <c r="D175" s="14">
        <v>24</v>
      </c>
      <c r="E175" s="28">
        <v>1.2083333333333299</v>
      </c>
      <c r="F175" s="14">
        <v>1</v>
      </c>
      <c r="G175" s="14">
        <v>0</v>
      </c>
      <c r="H175" s="14">
        <v>20</v>
      </c>
      <c r="I175" s="14">
        <v>18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0</v>
      </c>
    </row>
    <row r="176" spans="1:16" ht="22.5" x14ac:dyDescent="0.25">
      <c r="A176" s="27" t="s">
        <v>641</v>
      </c>
      <c r="B176" s="27" t="s">
        <v>642</v>
      </c>
      <c r="C176" s="14">
        <v>0</v>
      </c>
      <c r="D176" s="14">
        <v>19</v>
      </c>
      <c r="E176" s="28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0" t="s">
        <v>645</v>
      </c>
      <c r="B178" s="181"/>
      <c r="C178" s="24">
        <v>981</v>
      </c>
      <c r="D178" s="24">
        <v>1272</v>
      </c>
      <c r="E178" s="25">
        <v>-0.22877358490565999</v>
      </c>
      <c r="F178" s="24">
        <v>1472</v>
      </c>
      <c r="G178" s="24">
        <v>1392</v>
      </c>
      <c r="H178" s="24">
        <v>257</v>
      </c>
      <c r="I178" s="24">
        <v>254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0</v>
      </c>
    </row>
    <row r="179" spans="1:16" ht="22.5" x14ac:dyDescent="0.25">
      <c r="A179" s="27" t="s">
        <v>646</v>
      </c>
      <c r="B179" s="27" t="s">
        <v>647</v>
      </c>
      <c r="C179" s="14">
        <v>6</v>
      </c>
      <c r="D179" s="14">
        <v>4</v>
      </c>
      <c r="E179" s="28">
        <v>0.5</v>
      </c>
      <c r="F179" s="14">
        <v>1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0</v>
      </c>
    </row>
    <row r="180" spans="1:16" ht="22.5" x14ac:dyDescent="0.25">
      <c r="A180" s="27" t="s">
        <v>648</v>
      </c>
      <c r="B180" s="27" t="s">
        <v>649</v>
      </c>
      <c r="C180" s="14">
        <v>598</v>
      </c>
      <c r="D180" s="14">
        <v>719</v>
      </c>
      <c r="E180" s="28">
        <v>-0.168289290681502</v>
      </c>
      <c r="F180" s="14">
        <v>1080</v>
      </c>
      <c r="G180" s="14">
        <v>1002</v>
      </c>
      <c r="H180" s="14">
        <v>123</v>
      </c>
      <c r="I180" s="14">
        <v>121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0</v>
      </c>
    </row>
    <row r="181" spans="1:16" x14ac:dyDescent="0.25">
      <c r="A181" s="27" t="s">
        <v>650</v>
      </c>
      <c r="B181" s="27" t="s">
        <v>651</v>
      </c>
      <c r="C181" s="14">
        <v>32</v>
      </c>
      <c r="D181" s="14">
        <v>59</v>
      </c>
      <c r="E181" s="28">
        <v>-0.45762711864406802</v>
      </c>
      <c r="F181" s="14">
        <v>10</v>
      </c>
      <c r="G181" s="14">
        <v>10</v>
      </c>
      <c r="H181" s="14">
        <v>21</v>
      </c>
      <c r="I181" s="14">
        <v>20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0</v>
      </c>
    </row>
    <row r="182" spans="1:16" ht="22.5" x14ac:dyDescent="0.25">
      <c r="A182" s="27" t="s">
        <v>652</v>
      </c>
      <c r="B182" s="27" t="s">
        <v>653</v>
      </c>
      <c r="C182" s="14">
        <v>0</v>
      </c>
      <c r="D182" s="14">
        <v>5</v>
      </c>
      <c r="E182" s="28">
        <v>-1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4">
        <v>40</v>
      </c>
      <c r="D183" s="14">
        <v>62</v>
      </c>
      <c r="E183" s="28">
        <v>-0.35483870967741898</v>
      </c>
      <c r="F183" s="14">
        <v>39</v>
      </c>
      <c r="G183" s="14">
        <v>40</v>
      </c>
      <c r="H183" s="14">
        <v>18</v>
      </c>
      <c r="I183" s="14">
        <v>18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0</v>
      </c>
    </row>
    <row r="184" spans="1:16" ht="22.5" x14ac:dyDescent="0.25">
      <c r="A184" s="27" t="s">
        <v>656</v>
      </c>
      <c r="B184" s="27" t="s">
        <v>657</v>
      </c>
      <c r="C184" s="14">
        <v>301</v>
      </c>
      <c r="D184" s="14">
        <v>322</v>
      </c>
      <c r="E184" s="28">
        <v>-6.5217391304347797E-2</v>
      </c>
      <c r="F184" s="14">
        <v>342</v>
      </c>
      <c r="G184" s="14">
        <v>340</v>
      </c>
      <c r="H184" s="14">
        <v>95</v>
      </c>
      <c r="I184" s="14">
        <v>95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0</v>
      </c>
    </row>
    <row r="185" spans="1:16" ht="22.5" x14ac:dyDescent="0.25">
      <c r="A185" s="27" t="s">
        <v>658</v>
      </c>
      <c r="B185" s="27" t="s">
        <v>659</v>
      </c>
      <c r="C185" s="14">
        <v>4</v>
      </c>
      <c r="D185" s="14">
        <v>101</v>
      </c>
      <c r="E185" s="28">
        <v>-0.96039603960396003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0" t="s">
        <v>660</v>
      </c>
      <c r="B186" s="181"/>
      <c r="C186" s="24">
        <v>397</v>
      </c>
      <c r="D186" s="24">
        <v>414</v>
      </c>
      <c r="E186" s="25">
        <v>-4.1062801932367103E-2</v>
      </c>
      <c r="F186" s="24">
        <v>24</v>
      </c>
      <c r="G186" s="24">
        <v>7</v>
      </c>
      <c r="H186" s="24">
        <v>60</v>
      </c>
      <c r="I186" s="24">
        <v>45</v>
      </c>
      <c r="J186" s="24">
        <v>0</v>
      </c>
      <c r="K186" s="24">
        <v>0</v>
      </c>
      <c r="L186" s="24">
        <v>0</v>
      </c>
      <c r="M186" s="24">
        <v>0</v>
      </c>
      <c r="N186" s="24">
        <v>17</v>
      </c>
      <c r="O186" s="24">
        <v>0</v>
      </c>
      <c r="P186" s="26">
        <v>0</v>
      </c>
    </row>
    <row r="187" spans="1:16" x14ac:dyDescent="0.25">
      <c r="A187" s="27" t="s">
        <v>661</v>
      </c>
      <c r="B187" s="27" t="s">
        <v>662</v>
      </c>
      <c r="C187" s="14">
        <v>12</v>
      </c>
      <c r="D187" s="14">
        <v>7</v>
      </c>
      <c r="E187" s="28">
        <v>0.71428571428571397</v>
      </c>
      <c r="F187" s="14">
        <v>7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4">
        <v>0</v>
      </c>
      <c r="D188" s="14">
        <v>1</v>
      </c>
      <c r="E188" s="28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4">
        <v>132</v>
      </c>
      <c r="D189" s="14">
        <v>163</v>
      </c>
      <c r="E189" s="28">
        <v>-0.190184049079755</v>
      </c>
      <c r="F189" s="14">
        <v>13</v>
      </c>
      <c r="G189" s="14">
        <v>5</v>
      </c>
      <c r="H189" s="14">
        <v>36</v>
      </c>
      <c r="I189" s="14">
        <v>30</v>
      </c>
      <c r="J189" s="14">
        <v>0</v>
      </c>
      <c r="K189" s="14">
        <v>0</v>
      </c>
      <c r="L189" s="14">
        <v>0</v>
      </c>
      <c r="M189" s="14">
        <v>0</v>
      </c>
      <c r="N189" s="14">
        <v>9</v>
      </c>
      <c r="O189" s="14">
        <v>0</v>
      </c>
      <c r="P189" s="22">
        <v>0</v>
      </c>
    </row>
    <row r="190" spans="1:16" ht="22.5" x14ac:dyDescent="0.25">
      <c r="A190" s="27" t="s">
        <v>667</v>
      </c>
      <c r="B190" s="27" t="s">
        <v>668</v>
      </c>
      <c r="C190" s="14">
        <v>1</v>
      </c>
      <c r="D190" s="14">
        <v>0</v>
      </c>
      <c r="E190" s="28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4">
        <v>40</v>
      </c>
      <c r="D191" s="14">
        <v>24</v>
      </c>
      <c r="E191" s="28">
        <v>0.66666666666666696</v>
      </c>
      <c r="F191" s="14">
        <v>1</v>
      </c>
      <c r="G191" s="14">
        <v>1</v>
      </c>
      <c r="H191" s="14">
        <v>6</v>
      </c>
      <c r="I191" s="14">
        <v>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0</v>
      </c>
    </row>
    <row r="192" spans="1:16" ht="22.5" x14ac:dyDescent="0.25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4">
        <v>60</v>
      </c>
      <c r="D193" s="14">
        <v>68</v>
      </c>
      <c r="E193" s="28">
        <v>-0.11764705882352899</v>
      </c>
      <c r="F193" s="14">
        <v>1</v>
      </c>
      <c r="G193" s="14">
        <v>0</v>
      </c>
      <c r="H193" s="14">
        <v>7</v>
      </c>
      <c r="I193" s="14">
        <v>7</v>
      </c>
      <c r="J193" s="14">
        <v>0</v>
      </c>
      <c r="K193" s="14">
        <v>0</v>
      </c>
      <c r="L193" s="14">
        <v>0</v>
      </c>
      <c r="M193" s="14">
        <v>0</v>
      </c>
      <c r="N193" s="14">
        <v>6</v>
      </c>
      <c r="O193" s="14">
        <v>0</v>
      </c>
      <c r="P193" s="22">
        <v>0</v>
      </c>
    </row>
    <row r="194" spans="1:16" x14ac:dyDescent="0.25">
      <c r="A194" s="27" t="s">
        <v>675</v>
      </c>
      <c r="B194" s="27" t="s">
        <v>676</v>
      </c>
      <c r="C194" s="14">
        <v>0</v>
      </c>
      <c r="D194" s="14">
        <v>11</v>
      </c>
      <c r="E194" s="28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2">
        <v>0</v>
      </c>
    </row>
    <row r="195" spans="1:16" ht="22.5" x14ac:dyDescent="0.25">
      <c r="A195" s="27" t="s">
        <v>677</v>
      </c>
      <c r="B195" s="27" t="s">
        <v>678</v>
      </c>
      <c r="C195" s="14">
        <v>0</v>
      </c>
      <c r="D195" s="14">
        <v>0</v>
      </c>
      <c r="E195" s="28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4">
        <v>9</v>
      </c>
      <c r="D196" s="14">
        <v>0</v>
      </c>
      <c r="E196" s="28">
        <v>0</v>
      </c>
      <c r="F196" s="14">
        <v>0</v>
      </c>
      <c r="G196" s="14">
        <v>0</v>
      </c>
      <c r="H196" s="14">
        <v>3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1</v>
      </c>
      <c r="O196" s="14">
        <v>0</v>
      </c>
      <c r="P196" s="22">
        <v>0</v>
      </c>
    </row>
    <row r="197" spans="1:16" x14ac:dyDescent="0.25">
      <c r="A197" s="27" t="s">
        <v>681</v>
      </c>
      <c r="B197" s="27" t="s">
        <v>682</v>
      </c>
      <c r="C197" s="14">
        <v>137</v>
      </c>
      <c r="D197" s="14">
        <v>132</v>
      </c>
      <c r="E197" s="28">
        <v>3.7878787878787901E-2</v>
      </c>
      <c r="F197" s="14">
        <v>1</v>
      </c>
      <c r="G197" s="14">
        <v>0</v>
      </c>
      <c r="H197" s="14">
        <v>7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4">
        <v>2</v>
      </c>
      <c r="D198" s="14">
        <v>2</v>
      </c>
      <c r="E198" s="28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4">
        <v>4</v>
      </c>
      <c r="D199" s="14">
        <v>6</v>
      </c>
      <c r="E199" s="28">
        <v>-0.33333333333333298</v>
      </c>
      <c r="F199" s="14">
        <v>1</v>
      </c>
      <c r="G199" s="14">
        <v>1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4">
        <v>0</v>
      </c>
      <c r="D200" s="14">
        <v>0</v>
      </c>
      <c r="E200" s="28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0" t="s">
        <v>689</v>
      </c>
      <c r="B201" s="181"/>
      <c r="C201" s="24">
        <v>27</v>
      </c>
      <c r="D201" s="24">
        <v>11</v>
      </c>
      <c r="E201" s="25">
        <v>1.4545454545454499</v>
      </c>
      <c r="F201" s="24">
        <v>0</v>
      </c>
      <c r="G201" s="24">
        <v>0</v>
      </c>
      <c r="H201" s="24">
        <v>0</v>
      </c>
      <c r="I201" s="24">
        <v>2</v>
      </c>
      <c r="J201" s="24">
        <v>0</v>
      </c>
      <c r="K201" s="24">
        <v>0</v>
      </c>
      <c r="L201" s="24">
        <v>0</v>
      </c>
      <c r="M201" s="24">
        <v>1</v>
      </c>
      <c r="N201" s="24">
        <v>10</v>
      </c>
      <c r="O201" s="24">
        <v>0</v>
      </c>
      <c r="P201" s="26">
        <v>3</v>
      </c>
    </row>
    <row r="202" spans="1:16" x14ac:dyDescent="0.25">
      <c r="A202" s="27" t="s">
        <v>690</v>
      </c>
      <c r="B202" s="27" t="s">
        <v>691</v>
      </c>
      <c r="C202" s="14">
        <v>13</v>
      </c>
      <c r="D202" s="14">
        <v>5</v>
      </c>
      <c r="E202" s="28">
        <v>1.6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10</v>
      </c>
      <c r="O202" s="14">
        <v>0</v>
      </c>
      <c r="P202" s="22">
        <v>1</v>
      </c>
    </row>
    <row r="203" spans="1:16" x14ac:dyDescent="0.25">
      <c r="A203" s="27" t="s">
        <v>692</v>
      </c>
      <c r="B203" s="27" t="s">
        <v>693</v>
      </c>
      <c r="C203" s="14">
        <v>0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4">
        <v>2</v>
      </c>
      <c r="D204" s="14">
        <v>0</v>
      </c>
      <c r="E204" s="28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4">
        <v>2</v>
      </c>
      <c r="D205" s="14">
        <v>2</v>
      </c>
      <c r="E205" s="28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4">
        <v>0</v>
      </c>
      <c r="D206" s="14">
        <v>0</v>
      </c>
      <c r="E206" s="28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0</v>
      </c>
    </row>
    <row r="207" spans="1:16" ht="22.5" x14ac:dyDescent="0.25">
      <c r="A207" s="27" t="s">
        <v>700</v>
      </c>
      <c r="B207" s="27" t="s">
        <v>701</v>
      </c>
      <c r="C207" s="14">
        <v>0</v>
      </c>
      <c r="D207" s="14">
        <v>0</v>
      </c>
      <c r="E207" s="28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4">
        <v>1</v>
      </c>
      <c r="D208" s="14">
        <v>1</v>
      </c>
      <c r="E208" s="28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4">
        <v>0</v>
      </c>
      <c r="D209" s="14">
        <v>0</v>
      </c>
      <c r="E209" s="28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4">
        <v>0</v>
      </c>
      <c r="D210" s="14">
        <v>0</v>
      </c>
      <c r="E210" s="28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4">
        <v>3</v>
      </c>
      <c r="D211" s="14">
        <v>0</v>
      </c>
      <c r="E211" s="28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4">
        <v>0</v>
      </c>
      <c r="D212" s="14">
        <v>0</v>
      </c>
      <c r="E212" s="28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4">
        <v>0</v>
      </c>
      <c r="D213" s="14">
        <v>0</v>
      </c>
      <c r="E213" s="28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4">
        <v>2</v>
      </c>
      <c r="D214" s="14">
        <v>3</v>
      </c>
      <c r="E214" s="28">
        <v>-0.33333333333333298</v>
      </c>
      <c r="F214" s="14">
        <v>0</v>
      </c>
      <c r="G214" s="14">
        <v>0</v>
      </c>
      <c r="H214" s="14">
        <v>0</v>
      </c>
      <c r="I214" s="14">
        <v>1</v>
      </c>
      <c r="J214" s="14">
        <v>0</v>
      </c>
      <c r="K214" s="14">
        <v>0</v>
      </c>
      <c r="L214" s="14">
        <v>0</v>
      </c>
      <c r="M214" s="14">
        <v>1</v>
      </c>
      <c r="N214" s="14">
        <v>0</v>
      </c>
      <c r="O214" s="14">
        <v>0</v>
      </c>
      <c r="P214" s="22">
        <v>1</v>
      </c>
    </row>
    <row r="215" spans="1:16" ht="22.5" x14ac:dyDescent="0.25">
      <c r="A215" s="27" t="s">
        <v>716</v>
      </c>
      <c r="B215" s="27" t="s">
        <v>717</v>
      </c>
      <c r="C215" s="14">
        <v>0</v>
      </c>
      <c r="D215" s="14">
        <v>0</v>
      </c>
      <c r="E215" s="28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1</v>
      </c>
    </row>
    <row r="216" spans="1:16" x14ac:dyDescent="0.25">
      <c r="A216" s="27" t="s">
        <v>718</v>
      </c>
      <c r="B216" s="27" t="s">
        <v>719</v>
      </c>
      <c r="C216" s="14">
        <v>0</v>
      </c>
      <c r="D216" s="14">
        <v>0</v>
      </c>
      <c r="E216" s="28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4">
        <v>0</v>
      </c>
      <c r="D217" s="14">
        <v>0</v>
      </c>
      <c r="E217" s="2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4">
        <v>4</v>
      </c>
      <c r="D218" s="14">
        <v>0</v>
      </c>
      <c r="E218" s="28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4">
        <v>0</v>
      </c>
      <c r="D219" s="14">
        <v>0</v>
      </c>
      <c r="E219" s="28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4">
        <v>0</v>
      </c>
      <c r="D222" s="14">
        <v>0</v>
      </c>
      <c r="E222" s="28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0" t="s">
        <v>732</v>
      </c>
      <c r="B223" s="181"/>
      <c r="C223" s="24">
        <v>1222</v>
      </c>
      <c r="D223" s="24">
        <v>1336</v>
      </c>
      <c r="E223" s="25">
        <v>-8.5329341317365304E-2</v>
      </c>
      <c r="F223" s="24">
        <v>350</v>
      </c>
      <c r="G223" s="24">
        <v>145</v>
      </c>
      <c r="H223" s="24">
        <v>168</v>
      </c>
      <c r="I223" s="24">
        <v>134</v>
      </c>
      <c r="J223" s="24">
        <v>0</v>
      </c>
      <c r="K223" s="24">
        <v>0</v>
      </c>
      <c r="L223" s="24">
        <v>0</v>
      </c>
      <c r="M223" s="24">
        <v>2</v>
      </c>
      <c r="N223" s="24">
        <v>0</v>
      </c>
      <c r="O223" s="24">
        <v>0</v>
      </c>
      <c r="P223" s="26">
        <v>16</v>
      </c>
    </row>
    <row r="224" spans="1:16" x14ac:dyDescent="0.25">
      <c r="A224" s="27" t="s">
        <v>733</v>
      </c>
      <c r="B224" s="27" t="s">
        <v>734</v>
      </c>
      <c r="C224" s="14">
        <v>4</v>
      </c>
      <c r="D224" s="14">
        <v>5</v>
      </c>
      <c r="E224" s="28">
        <v>-0.2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4">
        <v>0</v>
      </c>
      <c r="D226" s="14">
        <v>0</v>
      </c>
      <c r="E226" s="28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4">
        <v>0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4">
        <v>1</v>
      </c>
      <c r="D228" s="14">
        <v>0</v>
      </c>
      <c r="E228" s="28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4">
        <v>2</v>
      </c>
      <c r="D229" s="14">
        <v>5</v>
      </c>
      <c r="E229" s="28">
        <v>-0.6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4">
        <v>0</v>
      </c>
      <c r="D230" s="14">
        <v>2</v>
      </c>
      <c r="E230" s="28">
        <v>-1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4">
        <v>46</v>
      </c>
      <c r="D231" s="14">
        <v>27</v>
      </c>
      <c r="E231" s="28">
        <v>0.70370370370370405</v>
      </c>
      <c r="F231" s="14">
        <v>2</v>
      </c>
      <c r="G231" s="14">
        <v>0</v>
      </c>
      <c r="H231" s="14">
        <v>2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0</v>
      </c>
    </row>
    <row r="232" spans="1:16" x14ac:dyDescent="0.25">
      <c r="A232" s="27" t="s">
        <v>749</v>
      </c>
      <c r="B232" s="27" t="s">
        <v>750</v>
      </c>
      <c r="C232" s="14">
        <v>48</v>
      </c>
      <c r="D232" s="14">
        <v>74</v>
      </c>
      <c r="E232" s="28">
        <v>-0.35135135135135098</v>
      </c>
      <c r="F232" s="14">
        <v>2</v>
      </c>
      <c r="G232" s="14">
        <v>0</v>
      </c>
      <c r="H232" s="14">
        <v>9</v>
      </c>
      <c r="I232" s="14">
        <v>5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5</v>
      </c>
    </row>
    <row r="233" spans="1:16" x14ac:dyDescent="0.25">
      <c r="A233" s="27" t="s">
        <v>751</v>
      </c>
      <c r="B233" s="27" t="s">
        <v>752</v>
      </c>
      <c r="C233" s="14">
        <v>29</v>
      </c>
      <c r="D233" s="14">
        <v>37</v>
      </c>
      <c r="E233" s="28">
        <v>-0.21621621621621601</v>
      </c>
      <c r="F233" s="14">
        <v>2</v>
      </c>
      <c r="G233" s="14">
        <v>0</v>
      </c>
      <c r="H233" s="14">
        <v>5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5</v>
      </c>
    </row>
    <row r="234" spans="1:16" ht="22.5" x14ac:dyDescent="0.25">
      <c r="A234" s="27" t="s">
        <v>753</v>
      </c>
      <c r="B234" s="27" t="s">
        <v>754</v>
      </c>
      <c r="C234" s="14">
        <v>4</v>
      </c>
      <c r="D234" s="14">
        <v>24</v>
      </c>
      <c r="E234" s="28">
        <v>-0.83333333333333304</v>
      </c>
      <c r="F234" s="14">
        <v>1</v>
      </c>
      <c r="G234" s="14">
        <v>0</v>
      </c>
      <c r="H234" s="14">
        <v>13</v>
      </c>
      <c r="I234" s="14">
        <v>9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6</v>
      </c>
    </row>
    <row r="235" spans="1:16" ht="33.75" x14ac:dyDescent="0.25">
      <c r="A235" s="27" t="s">
        <v>755</v>
      </c>
      <c r="B235" s="27" t="s">
        <v>756</v>
      </c>
      <c r="C235" s="14">
        <v>3</v>
      </c>
      <c r="D235" s="14">
        <v>6</v>
      </c>
      <c r="E235" s="28">
        <v>-0.5</v>
      </c>
      <c r="F235" s="14">
        <v>1</v>
      </c>
      <c r="G235" s="14">
        <v>0</v>
      </c>
      <c r="H235" s="14">
        <v>1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27" t="s">
        <v>757</v>
      </c>
      <c r="B236" s="27" t="s">
        <v>758</v>
      </c>
      <c r="C236" s="14">
        <v>4</v>
      </c>
      <c r="D236" s="14">
        <v>6</v>
      </c>
      <c r="E236" s="28">
        <v>-0.33333333333333298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4">
        <v>0</v>
      </c>
      <c r="D237" s="14">
        <v>0</v>
      </c>
      <c r="E237" s="2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4">
        <v>1081</v>
      </c>
      <c r="D238" s="14">
        <v>1150</v>
      </c>
      <c r="E238" s="28">
        <v>-0.06</v>
      </c>
      <c r="F238" s="14">
        <v>342</v>
      </c>
      <c r="G238" s="14">
        <v>145</v>
      </c>
      <c r="H238" s="14">
        <v>138</v>
      </c>
      <c r="I238" s="14">
        <v>114</v>
      </c>
      <c r="J238" s="14">
        <v>0</v>
      </c>
      <c r="K238" s="14">
        <v>0</v>
      </c>
      <c r="L238" s="14">
        <v>0</v>
      </c>
      <c r="M238" s="14">
        <v>2</v>
      </c>
      <c r="N238" s="14">
        <v>0</v>
      </c>
      <c r="O238" s="14">
        <v>0</v>
      </c>
      <c r="P238" s="22">
        <v>0</v>
      </c>
    </row>
    <row r="239" spans="1:16" x14ac:dyDescent="0.25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4">
        <v>0</v>
      </c>
      <c r="D241" s="14">
        <v>0</v>
      </c>
      <c r="E241" s="28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4">
        <v>0</v>
      </c>
      <c r="D242" s="14">
        <v>0</v>
      </c>
      <c r="E242" s="28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4">
        <v>0</v>
      </c>
      <c r="D243" s="14">
        <v>0</v>
      </c>
      <c r="E243" s="28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0" t="s">
        <v>773</v>
      </c>
      <c r="B244" s="181"/>
      <c r="C244" s="24">
        <v>30</v>
      </c>
      <c r="D244" s="24">
        <v>16</v>
      </c>
      <c r="E244" s="25">
        <v>0.875</v>
      </c>
      <c r="F244" s="24">
        <v>0</v>
      </c>
      <c r="G244" s="24">
        <v>0</v>
      </c>
      <c r="H244" s="24">
        <v>1</v>
      </c>
      <c r="I244" s="24">
        <v>1</v>
      </c>
      <c r="J244" s="24">
        <v>0</v>
      </c>
      <c r="K244" s="24">
        <v>0</v>
      </c>
      <c r="L244" s="24">
        <v>0</v>
      </c>
      <c r="M244" s="24">
        <v>0</v>
      </c>
      <c r="N244" s="24">
        <v>1</v>
      </c>
      <c r="O244" s="24">
        <v>0</v>
      </c>
      <c r="P244" s="26">
        <v>1</v>
      </c>
    </row>
    <row r="245" spans="1:16" x14ac:dyDescent="0.25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4">
        <v>0</v>
      </c>
      <c r="D247" s="14">
        <v>2</v>
      </c>
      <c r="E247" s="28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4">
        <v>0</v>
      </c>
      <c r="D248" s="14">
        <v>0</v>
      </c>
      <c r="E248" s="28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4">
        <v>9</v>
      </c>
      <c r="D249" s="14">
        <v>6</v>
      </c>
      <c r="E249" s="28">
        <v>0.5</v>
      </c>
      <c r="F249" s="14">
        <v>0</v>
      </c>
      <c r="G249" s="14">
        <v>0</v>
      </c>
      <c r="H249" s="14">
        <v>1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2">
        <v>1</v>
      </c>
    </row>
    <row r="250" spans="1:16" ht="22.5" x14ac:dyDescent="0.25">
      <c r="A250" s="27" t="s">
        <v>784</v>
      </c>
      <c r="B250" s="27" t="s">
        <v>785</v>
      </c>
      <c r="C250" s="14">
        <v>0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4">
        <v>0</v>
      </c>
      <c r="D251" s="14">
        <v>0</v>
      </c>
      <c r="E251" s="28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4">
        <v>3</v>
      </c>
      <c r="D252" s="14">
        <v>1</v>
      </c>
      <c r="E252" s="28">
        <v>2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4">
        <v>0</v>
      </c>
      <c r="D253" s="14">
        <v>0</v>
      </c>
      <c r="E253" s="28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4">
        <v>1</v>
      </c>
      <c r="D254" s="14">
        <v>0</v>
      </c>
      <c r="E254" s="28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4">
        <v>0</v>
      </c>
      <c r="D255" s="14">
        <v>2</v>
      </c>
      <c r="E255" s="28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4">
        <v>0</v>
      </c>
      <c r="D256" s="14">
        <v>0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4">
        <v>0</v>
      </c>
      <c r="D257" s="14">
        <v>0</v>
      </c>
      <c r="E257" s="28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4">
        <v>12</v>
      </c>
      <c r="D258" s="14">
        <v>2</v>
      </c>
      <c r="E258" s="28">
        <v>5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4">
        <v>0</v>
      </c>
      <c r="D260" s="14">
        <v>0</v>
      </c>
      <c r="E260" s="28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4">
        <v>2</v>
      </c>
      <c r="D261" s="14">
        <v>1</v>
      </c>
      <c r="E261" s="28">
        <v>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4">
        <v>0</v>
      </c>
      <c r="D262" s="14">
        <v>0</v>
      </c>
      <c r="E262" s="2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4">
        <v>0</v>
      </c>
      <c r="D263" s="14">
        <v>1</v>
      </c>
      <c r="E263" s="28">
        <v>-1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4">
        <v>3</v>
      </c>
      <c r="D269" s="14">
        <v>1</v>
      </c>
      <c r="E269" s="28">
        <v>2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0" t="s">
        <v>826</v>
      </c>
      <c r="B271" s="181"/>
      <c r="C271" s="24">
        <v>926</v>
      </c>
      <c r="D271" s="24">
        <v>892</v>
      </c>
      <c r="E271" s="25">
        <v>3.8116591928251099E-2</v>
      </c>
      <c r="F271" s="24">
        <v>179</v>
      </c>
      <c r="G271" s="24">
        <v>58</v>
      </c>
      <c r="H271" s="24">
        <v>403</v>
      </c>
      <c r="I271" s="24">
        <v>328</v>
      </c>
      <c r="J271" s="24">
        <v>1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6">
        <v>0</v>
      </c>
    </row>
    <row r="272" spans="1:16" x14ac:dyDescent="0.25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4">
        <v>567</v>
      </c>
      <c r="D273" s="14">
        <v>551</v>
      </c>
      <c r="E273" s="28">
        <v>2.9038112522686E-2</v>
      </c>
      <c r="F273" s="14">
        <v>122</v>
      </c>
      <c r="G273" s="14">
        <v>51</v>
      </c>
      <c r="H273" s="14">
        <v>309</v>
      </c>
      <c r="I273" s="14">
        <v>257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2">
        <v>0</v>
      </c>
    </row>
    <row r="274" spans="1:16" ht="33.75" x14ac:dyDescent="0.25">
      <c r="A274" s="27" t="s">
        <v>831</v>
      </c>
      <c r="B274" s="27" t="s">
        <v>832</v>
      </c>
      <c r="C274" s="14">
        <v>281</v>
      </c>
      <c r="D274" s="14">
        <v>293</v>
      </c>
      <c r="E274" s="28">
        <v>-4.0955631399317398E-2</v>
      </c>
      <c r="F274" s="14">
        <v>53</v>
      </c>
      <c r="G274" s="14">
        <v>6</v>
      </c>
      <c r="H274" s="14">
        <v>78</v>
      </c>
      <c r="I274" s="14">
        <v>65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0</v>
      </c>
    </row>
    <row r="275" spans="1:16" ht="22.5" x14ac:dyDescent="0.25">
      <c r="A275" s="27" t="s">
        <v>833</v>
      </c>
      <c r="B275" s="27" t="s">
        <v>834</v>
      </c>
      <c r="C275" s="14">
        <v>0</v>
      </c>
      <c r="D275" s="14">
        <v>0</v>
      </c>
      <c r="E275" s="28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4">
        <v>16</v>
      </c>
      <c r="D276" s="14">
        <v>13</v>
      </c>
      <c r="E276" s="28">
        <v>0.230769230769231</v>
      </c>
      <c r="F276" s="14">
        <v>1</v>
      </c>
      <c r="G276" s="14">
        <v>1</v>
      </c>
      <c r="H276" s="14">
        <v>3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4">
        <v>35</v>
      </c>
      <c r="D277" s="14">
        <v>23</v>
      </c>
      <c r="E277" s="28">
        <v>0.52173913043478304</v>
      </c>
      <c r="F277" s="14">
        <v>3</v>
      </c>
      <c r="G277" s="14">
        <v>0</v>
      </c>
      <c r="H277" s="14">
        <v>10</v>
      </c>
      <c r="I277" s="14">
        <v>5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2.5" x14ac:dyDescent="0.25">
      <c r="A278" s="27" t="s">
        <v>839</v>
      </c>
      <c r="B278" s="27" t="s">
        <v>840</v>
      </c>
      <c r="C278" s="14">
        <v>7</v>
      </c>
      <c r="D278" s="14">
        <v>7</v>
      </c>
      <c r="E278" s="28">
        <v>0</v>
      </c>
      <c r="F278" s="14">
        <v>0</v>
      </c>
      <c r="G278" s="14">
        <v>0</v>
      </c>
      <c r="H278" s="14">
        <v>3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0</v>
      </c>
    </row>
    <row r="279" spans="1:16" ht="22.5" x14ac:dyDescent="0.25">
      <c r="A279" s="27" t="s">
        <v>841</v>
      </c>
      <c r="B279" s="27" t="s">
        <v>842</v>
      </c>
      <c r="C279" s="14">
        <v>0</v>
      </c>
      <c r="D279" s="14">
        <v>2</v>
      </c>
      <c r="E279" s="28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4">
        <v>0</v>
      </c>
      <c r="D280" s="14">
        <v>2</v>
      </c>
      <c r="E280" s="28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4">
        <v>0</v>
      </c>
      <c r="D288" s="14">
        <v>1</v>
      </c>
      <c r="E288" s="28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4">
        <v>0</v>
      </c>
      <c r="D289" s="14">
        <v>0</v>
      </c>
      <c r="E289" s="28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4">
        <v>7</v>
      </c>
      <c r="D291" s="14">
        <v>0</v>
      </c>
      <c r="E291" s="28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1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4">
        <v>13</v>
      </c>
      <c r="D294" s="14">
        <v>0</v>
      </c>
      <c r="E294" s="28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4">
        <v>0</v>
      </c>
      <c r="D295" s="14">
        <v>0</v>
      </c>
      <c r="E295" s="28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4">
        <v>0</v>
      </c>
      <c r="D296" s="14">
        <v>0</v>
      </c>
      <c r="E296" s="28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4">
        <v>0</v>
      </c>
      <c r="D299" s="14">
        <v>0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0" t="s">
        <v>885</v>
      </c>
      <c r="B301" s="181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4">
        <v>0</v>
      </c>
      <c r="D304" s="14">
        <v>0</v>
      </c>
      <c r="E304" s="28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0" t="s">
        <v>892</v>
      </c>
      <c r="B305" s="181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4">
        <v>0</v>
      </c>
      <c r="D306" s="14">
        <v>0</v>
      </c>
      <c r="E306" s="28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4">
        <v>0</v>
      </c>
      <c r="D308" s="14">
        <v>0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0" t="s">
        <v>905</v>
      </c>
      <c r="B312" s="181"/>
      <c r="C312" s="24">
        <v>2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4">
        <v>2</v>
      </c>
      <c r="D313" s="14">
        <v>0</v>
      </c>
      <c r="E313" s="28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4">
        <v>0</v>
      </c>
      <c r="D315" s="14">
        <v>0</v>
      </c>
      <c r="E315" s="28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0" t="s">
        <v>916</v>
      </c>
      <c r="B318" s="181"/>
      <c r="C318" s="24">
        <v>12</v>
      </c>
      <c r="D318" s="24">
        <v>0</v>
      </c>
      <c r="E318" s="25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36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4">
        <v>12</v>
      </c>
      <c r="D319" s="14">
        <v>0</v>
      </c>
      <c r="E319" s="28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36</v>
      </c>
      <c r="O319" s="14">
        <v>0</v>
      </c>
      <c r="P319" s="22">
        <v>0</v>
      </c>
    </row>
    <row r="320" spans="1:16" x14ac:dyDescent="0.25">
      <c r="A320" s="180" t="s">
        <v>919</v>
      </c>
      <c r="B320" s="181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4">
        <v>0</v>
      </c>
      <c r="D321" s="14">
        <v>0</v>
      </c>
      <c r="E321" s="28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0" t="s">
        <v>924</v>
      </c>
      <c r="B323" s="181"/>
      <c r="C323" s="24">
        <v>1391</v>
      </c>
      <c r="D323" s="24">
        <v>1718</v>
      </c>
      <c r="E323" s="25">
        <v>-0.19033760186263099</v>
      </c>
      <c r="F323" s="24">
        <v>30</v>
      </c>
      <c r="G323" s="24">
        <v>0</v>
      </c>
      <c r="H323" s="24">
        <v>148</v>
      </c>
      <c r="I323" s="24">
        <v>0</v>
      </c>
      <c r="J323" s="24">
        <v>1</v>
      </c>
      <c r="K323" s="24">
        <v>0</v>
      </c>
      <c r="L323" s="24">
        <v>0</v>
      </c>
      <c r="M323" s="24">
        <v>0</v>
      </c>
      <c r="N323" s="24">
        <v>13</v>
      </c>
      <c r="O323" s="24">
        <v>0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4">
        <v>1391</v>
      </c>
      <c r="D324" s="14">
        <v>1718</v>
      </c>
      <c r="E324" s="28">
        <v>-0.19033760186263099</v>
      </c>
      <c r="F324" s="14">
        <v>30</v>
      </c>
      <c r="G324" s="14">
        <v>0</v>
      </c>
      <c r="H324" s="14">
        <v>148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13</v>
      </c>
      <c r="O324" s="14">
        <v>0</v>
      </c>
      <c r="P324" s="22">
        <v>0</v>
      </c>
    </row>
    <row r="325" spans="1:16" x14ac:dyDescent="0.25">
      <c r="A325" s="180" t="s">
        <v>927</v>
      </c>
      <c r="B325" s="181"/>
      <c r="C325" s="24">
        <v>3</v>
      </c>
      <c r="D325" s="24">
        <v>1</v>
      </c>
      <c r="E325" s="25">
        <v>2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4">
        <v>0</v>
      </c>
      <c r="D326" s="14">
        <v>0</v>
      </c>
      <c r="E326" s="28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4">
        <v>3</v>
      </c>
      <c r="D328" s="14">
        <v>1</v>
      </c>
      <c r="E328" s="28">
        <v>2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4">
        <v>0</v>
      </c>
      <c r="D332" s="14">
        <v>0</v>
      </c>
      <c r="E332" s="28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4">
        <v>0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0" t="s">
        <v>950</v>
      </c>
      <c r="B337" s="181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0" t="s">
        <v>953</v>
      </c>
      <c r="B339" s="181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2" t="s">
        <v>956</v>
      </c>
      <c r="B341" s="183"/>
      <c r="C341" s="29">
        <v>23077</v>
      </c>
      <c r="D341" s="29">
        <v>21112</v>
      </c>
      <c r="E341" s="30">
        <v>9.3075028419856001E-2</v>
      </c>
      <c r="F341" s="29">
        <v>5312</v>
      </c>
      <c r="G341" s="29">
        <v>2638</v>
      </c>
      <c r="H341" s="29">
        <v>4466</v>
      </c>
      <c r="I341" s="29">
        <v>3848</v>
      </c>
      <c r="J341" s="29">
        <v>117</v>
      </c>
      <c r="K341" s="29">
        <v>44</v>
      </c>
      <c r="L341" s="29">
        <v>11</v>
      </c>
      <c r="M341" s="29">
        <v>7</v>
      </c>
      <c r="N341" s="29">
        <v>181</v>
      </c>
      <c r="O341" s="29">
        <v>94</v>
      </c>
      <c r="P341" s="29">
        <v>88</v>
      </c>
    </row>
    <row r="342" spans="1:16" x14ac:dyDescent="0.25">
      <c r="A342" s="6"/>
    </row>
  </sheetData>
  <sheetProtection algorithmName="SHA-512" hashValue="rOw/UlmD3c7VuumV8fU8L3zOnPajGaO/qLgvOTFhry6qXYdQkiebMw9/rB/zYVfdQMrTeBREySYGZ6fBSdkLTg==" saltValue="Kl5Dq++jbsH1n52h8LpJL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8554687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4" t="s">
        <v>959</v>
      </c>
      <c r="B5" s="13" t="s">
        <v>960</v>
      </c>
      <c r="C5" s="22">
        <v>0</v>
      </c>
    </row>
    <row r="6" spans="1:3" x14ac:dyDescent="0.25">
      <c r="A6" s="176"/>
      <c r="B6" s="13" t="s">
        <v>334</v>
      </c>
      <c r="C6" s="22">
        <v>283</v>
      </c>
    </row>
    <row r="7" spans="1:3" x14ac:dyDescent="0.25">
      <c r="A7" s="176"/>
      <c r="B7" s="13" t="s">
        <v>961</v>
      </c>
      <c r="C7" s="22">
        <v>18</v>
      </c>
    </row>
    <row r="8" spans="1:3" x14ac:dyDescent="0.25">
      <c r="A8" s="176"/>
      <c r="B8" s="13" t="s">
        <v>962</v>
      </c>
      <c r="C8" s="22">
        <v>11</v>
      </c>
    </row>
    <row r="9" spans="1:3" x14ac:dyDescent="0.25">
      <c r="A9" s="176"/>
      <c r="B9" s="13" t="s">
        <v>963</v>
      </c>
      <c r="C9" s="22">
        <v>43</v>
      </c>
    </row>
    <row r="10" spans="1:3" x14ac:dyDescent="0.25">
      <c r="A10" s="176"/>
      <c r="B10" s="13" t="s">
        <v>964</v>
      </c>
      <c r="C10" s="22">
        <v>108</v>
      </c>
    </row>
    <row r="11" spans="1:3" x14ac:dyDescent="0.25">
      <c r="A11" s="176"/>
      <c r="B11" s="13" t="s">
        <v>965</v>
      </c>
      <c r="C11" s="22">
        <v>406</v>
      </c>
    </row>
    <row r="12" spans="1:3" x14ac:dyDescent="0.25">
      <c r="A12" s="176"/>
      <c r="B12" s="13" t="s">
        <v>518</v>
      </c>
      <c r="C12" s="22">
        <v>115</v>
      </c>
    </row>
    <row r="13" spans="1:3" x14ac:dyDescent="0.25">
      <c r="A13" s="176"/>
      <c r="B13" s="13" t="s">
        <v>966</v>
      </c>
      <c r="C13" s="22">
        <v>23</v>
      </c>
    </row>
    <row r="14" spans="1:3" x14ac:dyDescent="0.25">
      <c r="A14" s="176"/>
      <c r="B14" s="13" t="s">
        <v>967</v>
      </c>
      <c r="C14" s="22">
        <v>0</v>
      </c>
    </row>
    <row r="15" spans="1:3" x14ac:dyDescent="0.25">
      <c r="A15" s="176"/>
      <c r="B15" s="13" t="s">
        <v>651</v>
      </c>
      <c r="C15" s="22">
        <v>0</v>
      </c>
    </row>
    <row r="16" spans="1:3" x14ac:dyDescent="0.25">
      <c r="A16" s="176"/>
      <c r="B16" s="13" t="s">
        <v>968</v>
      </c>
      <c r="C16" s="22">
        <v>19</v>
      </c>
    </row>
    <row r="17" spans="1:3" x14ac:dyDescent="0.25">
      <c r="A17" s="176"/>
      <c r="B17" s="13" t="s">
        <v>969</v>
      </c>
      <c r="C17" s="22">
        <v>120</v>
      </c>
    </row>
    <row r="18" spans="1:3" x14ac:dyDescent="0.25">
      <c r="A18" s="176"/>
      <c r="B18" s="13" t="s">
        <v>970</v>
      </c>
      <c r="C18" s="22">
        <v>17</v>
      </c>
    </row>
    <row r="19" spans="1:3" x14ac:dyDescent="0.25">
      <c r="A19" s="175"/>
      <c r="B19" s="13" t="s">
        <v>111</v>
      </c>
      <c r="C19" s="22">
        <v>15</v>
      </c>
    </row>
    <row r="20" spans="1:3" x14ac:dyDescent="0.25">
      <c r="A20" s="174" t="s">
        <v>971</v>
      </c>
      <c r="B20" s="13" t="s">
        <v>972</v>
      </c>
      <c r="C20" s="22">
        <v>24</v>
      </c>
    </row>
    <row r="21" spans="1:3" x14ac:dyDescent="0.25">
      <c r="A21" s="175"/>
      <c r="B21" s="13" t="s">
        <v>973</v>
      </c>
      <c r="C21" s="22">
        <v>1</v>
      </c>
    </row>
    <row r="22" spans="1:3" x14ac:dyDescent="0.25">
      <c r="A22" s="174" t="s">
        <v>974</v>
      </c>
      <c r="B22" s="13" t="s">
        <v>975</v>
      </c>
      <c r="C22" s="31"/>
    </row>
    <row r="23" spans="1:3" x14ac:dyDescent="0.25">
      <c r="A23" s="176"/>
      <c r="B23" s="13" t="s">
        <v>976</v>
      </c>
      <c r="C23" s="31"/>
    </row>
    <row r="24" spans="1:3" x14ac:dyDescent="0.25">
      <c r="A24" s="175"/>
      <c r="B24" s="13" t="s">
        <v>977</v>
      </c>
      <c r="C24" s="31"/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2">
        <v>854</v>
      </c>
    </row>
    <row r="29" spans="1:3" x14ac:dyDescent="0.25">
      <c r="A29" s="174" t="s">
        <v>980</v>
      </c>
      <c r="B29" s="13" t="s">
        <v>981</v>
      </c>
      <c r="C29" s="22">
        <v>7</v>
      </c>
    </row>
    <row r="30" spans="1:3" x14ac:dyDescent="0.25">
      <c r="A30" s="176"/>
      <c r="B30" s="13" t="s">
        <v>982</v>
      </c>
      <c r="C30" s="22">
        <v>42</v>
      </c>
    </row>
    <row r="31" spans="1:3" x14ac:dyDescent="0.25">
      <c r="A31" s="176"/>
      <c r="B31" s="13" t="s">
        <v>983</v>
      </c>
      <c r="C31" s="22">
        <v>11</v>
      </c>
    </row>
    <row r="32" spans="1:3" x14ac:dyDescent="0.25">
      <c r="A32" s="175"/>
      <c r="B32" s="13" t="s">
        <v>984</v>
      </c>
      <c r="C32" s="22">
        <v>99</v>
      </c>
    </row>
    <row r="33" spans="1:3" x14ac:dyDescent="0.25">
      <c r="A33" s="12" t="s">
        <v>985</v>
      </c>
      <c r="B33" s="16"/>
      <c r="C33" s="22">
        <v>18</v>
      </c>
    </row>
    <row r="34" spans="1:3" x14ac:dyDescent="0.25">
      <c r="A34" s="12" t="s">
        <v>986</v>
      </c>
      <c r="B34" s="16"/>
      <c r="C34" s="22">
        <v>296</v>
      </c>
    </row>
    <row r="35" spans="1:3" x14ac:dyDescent="0.25">
      <c r="A35" s="12" t="s">
        <v>987</v>
      </c>
      <c r="B35" s="16"/>
      <c r="C35" s="22">
        <v>34</v>
      </c>
    </row>
    <row r="36" spans="1:3" x14ac:dyDescent="0.25">
      <c r="A36" s="12" t="s">
        <v>988</v>
      </c>
      <c r="B36" s="16"/>
      <c r="C36" s="22">
        <v>281</v>
      </c>
    </row>
    <row r="37" spans="1:3" x14ac:dyDescent="0.25">
      <c r="A37" s="12" t="s">
        <v>989</v>
      </c>
      <c r="B37" s="16"/>
      <c r="C37" s="22">
        <v>5</v>
      </c>
    </row>
    <row r="38" spans="1:3" x14ac:dyDescent="0.25">
      <c r="A38" s="12" t="s">
        <v>990</v>
      </c>
      <c r="B38" s="16"/>
      <c r="C38" s="22">
        <v>13</v>
      </c>
    </row>
    <row r="39" spans="1:3" x14ac:dyDescent="0.25">
      <c r="A39" s="12" t="s">
        <v>977</v>
      </c>
      <c r="B39" s="16"/>
      <c r="C39" s="22">
        <v>48</v>
      </c>
    </row>
    <row r="40" spans="1:3" x14ac:dyDescent="0.25">
      <c r="A40" s="174" t="s">
        <v>991</v>
      </c>
      <c r="B40" s="13" t="s">
        <v>992</v>
      </c>
      <c r="C40" s="22">
        <v>13</v>
      </c>
    </row>
    <row r="41" spans="1:3" x14ac:dyDescent="0.25">
      <c r="A41" s="176"/>
      <c r="B41" s="13" t="s">
        <v>993</v>
      </c>
      <c r="C41" s="22">
        <v>49</v>
      </c>
    </row>
    <row r="42" spans="1:3" x14ac:dyDescent="0.25">
      <c r="A42" s="176"/>
      <c r="B42" s="13" t="s">
        <v>994</v>
      </c>
      <c r="C42" s="22">
        <v>10</v>
      </c>
    </row>
    <row r="43" spans="1:3" x14ac:dyDescent="0.25">
      <c r="A43" s="176"/>
      <c r="B43" s="13" t="s">
        <v>995</v>
      </c>
      <c r="C43" s="22">
        <v>0</v>
      </c>
    </row>
    <row r="44" spans="1:3" x14ac:dyDescent="0.25">
      <c r="A44" s="175"/>
      <c r="B44" s="13" t="s">
        <v>996</v>
      </c>
      <c r="C44" s="22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2">
        <v>2</v>
      </c>
    </row>
    <row r="49" spans="1:3" x14ac:dyDescent="0.25">
      <c r="A49" s="174" t="s">
        <v>81</v>
      </c>
      <c r="B49" s="13" t="s">
        <v>998</v>
      </c>
      <c r="C49" s="22">
        <v>55</v>
      </c>
    </row>
    <row r="50" spans="1:3" x14ac:dyDescent="0.25">
      <c r="A50" s="175"/>
      <c r="B50" s="13" t="s">
        <v>999</v>
      </c>
      <c r="C50" s="22">
        <v>247</v>
      </c>
    </row>
    <row r="51" spans="1:3" x14ac:dyDescent="0.25">
      <c r="A51" s="174" t="s">
        <v>1000</v>
      </c>
      <c r="B51" s="13" t="s">
        <v>1001</v>
      </c>
      <c r="C51" s="22">
        <v>0</v>
      </c>
    </row>
    <row r="52" spans="1:3" x14ac:dyDescent="0.25">
      <c r="A52" s="175"/>
      <c r="B52" s="13" t="s">
        <v>1002</v>
      </c>
      <c r="C52" s="22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4" t="s">
        <v>245</v>
      </c>
      <c r="B56" s="13" t="s">
        <v>20</v>
      </c>
      <c r="C56" s="22">
        <v>1352</v>
      </c>
    </row>
    <row r="57" spans="1:3" x14ac:dyDescent="0.25">
      <c r="A57" s="176"/>
      <c r="B57" s="13" t="s">
        <v>1004</v>
      </c>
      <c r="C57" s="22">
        <v>169</v>
      </c>
    </row>
    <row r="58" spans="1:3" x14ac:dyDescent="0.25">
      <c r="A58" s="176"/>
      <c r="B58" s="13" t="s">
        <v>1005</v>
      </c>
      <c r="C58" s="22">
        <v>227</v>
      </c>
    </row>
    <row r="59" spans="1:3" x14ac:dyDescent="0.25">
      <c r="A59" s="176"/>
      <c r="B59" s="13" t="s">
        <v>1006</v>
      </c>
      <c r="C59" s="22">
        <v>415</v>
      </c>
    </row>
    <row r="60" spans="1:3" x14ac:dyDescent="0.25">
      <c r="A60" s="175"/>
      <c r="B60" s="13" t="s">
        <v>1007</v>
      </c>
      <c r="C60" s="22">
        <v>204</v>
      </c>
    </row>
    <row r="61" spans="1:3" x14ac:dyDescent="0.25">
      <c r="A61" s="174" t="s">
        <v>1008</v>
      </c>
      <c r="B61" s="13" t="s">
        <v>1009</v>
      </c>
      <c r="C61" s="22">
        <v>623</v>
      </c>
    </row>
    <row r="62" spans="1:3" x14ac:dyDescent="0.25">
      <c r="A62" s="176"/>
      <c r="B62" s="13" t="s">
        <v>1010</v>
      </c>
      <c r="C62" s="22">
        <v>141</v>
      </c>
    </row>
    <row r="63" spans="1:3" x14ac:dyDescent="0.25">
      <c r="A63" s="176"/>
      <c r="B63" s="13" t="s">
        <v>1011</v>
      </c>
      <c r="C63" s="22">
        <v>59</v>
      </c>
    </row>
    <row r="64" spans="1:3" x14ac:dyDescent="0.25">
      <c r="A64" s="176"/>
      <c r="B64" s="13" t="s">
        <v>1012</v>
      </c>
      <c r="C64" s="22">
        <v>418</v>
      </c>
    </row>
    <row r="65" spans="1:3" x14ac:dyDescent="0.25">
      <c r="A65" s="175"/>
      <c r="B65" s="13" t="s">
        <v>1007</v>
      </c>
      <c r="C65" s="22">
        <v>267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2">
        <v>437</v>
      </c>
    </row>
    <row r="70" spans="1:3" x14ac:dyDescent="0.25">
      <c r="A70" s="12" t="s">
        <v>1015</v>
      </c>
      <c r="B70" s="16"/>
      <c r="C70" s="22">
        <v>433</v>
      </c>
    </row>
    <row r="71" spans="1:3" x14ac:dyDescent="0.25">
      <c r="A71" s="12" t="s">
        <v>1016</v>
      </c>
      <c r="B71" s="16"/>
      <c r="C71" s="22">
        <v>375</v>
      </c>
    </row>
    <row r="72" spans="1:3" x14ac:dyDescent="0.25">
      <c r="A72" s="174" t="s">
        <v>1017</v>
      </c>
      <c r="B72" s="13" t="s">
        <v>1018</v>
      </c>
      <c r="C72" s="22">
        <v>0</v>
      </c>
    </row>
    <row r="73" spans="1:3" x14ac:dyDescent="0.25">
      <c r="A73" s="175"/>
      <c r="B73" s="13" t="s">
        <v>1019</v>
      </c>
      <c r="C73" s="22">
        <v>72</v>
      </c>
    </row>
    <row r="74" spans="1:3" x14ac:dyDescent="0.25">
      <c r="A74" s="12" t="s">
        <v>1020</v>
      </c>
      <c r="B74" s="16"/>
      <c r="C74" s="22">
        <v>0</v>
      </c>
    </row>
    <row r="75" spans="1:3" x14ac:dyDescent="0.25">
      <c r="A75" s="12" t="s">
        <v>1021</v>
      </c>
      <c r="B75" s="16"/>
      <c r="C75" s="22">
        <v>32</v>
      </c>
    </row>
    <row r="76" spans="1:3" x14ac:dyDescent="0.25">
      <c r="A76" s="12" t="s">
        <v>1022</v>
      </c>
      <c r="B76" s="16"/>
      <c r="C76" s="22">
        <v>0</v>
      </c>
    </row>
    <row r="77" spans="1:3" x14ac:dyDescent="0.25">
      <c r="A77" s="12" t="s">
        <v>1023</v>
      </c>
      <c r="B77" s="16"/>
      <c r="C77" s="22">
        <v>9</v>
      </c>
    </row>
    <row r="78" spans="1:3" x14ac:dyDescent="0.25">
      <c r="A78" s="12" t="s">
        <v>1024</v>
      </c>
      <c r="B78" s="16"/>
      <c r="C78" s="22">
        <v>0</v>
      </c>
    </row>
    <row r="79" spans="1:3" x14ac:dyDescent="0.25">
      <c r="A79" s="12" t="s">
        <v>1025</v>
      </c>
      <c r="B79" s="16"/>
      <c r="C79" s="22">
        <v>1</v>
      </c>
    </row>
    <row r="80" spans="1:3" x14ac:dyDescent="0.25">
      <c r="A80" s="6"/>
    </row>
  </sheetData>
  <sheetProtection algorithmName="SHA-512" hashValue="43C2rRIBrpdILg3nxwdIceV+Xrj2ylYTRBDf8PQeg8BjV1qkMjOFJpfP5SKdZfQRY3HUTJhqF0ILfTdGyVSKOg==" saltValue="oiTeV2xCreokIYaXXLwDv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6" t="s">
        <v>1028</v>
      </c>
      <c r="B5" s="36" t="s">
        <v>1029</v>
      </c>
      <c r="C5" s="37">
        <v>400</v>
      </c>
    </row>
    <row r="6" spans="1:3" x14ac:dyDescent="0.25">
      <c r="A6" s="187"/>
      <c r="B6" s="36" t="s">
        <v>304</v>
      </c>
      <c r="C6" s="37">
        <v>835</v>
      </c>
    </row>
    <row r="7" spans="1:3" x14ac:dyDescent="0.25">
      <c r="A7" s="187"/>
      <c r="B7" s="36" t="s">
        <v>1030</v>
      </c>
      <c r="C7" s="37">
        <v>114</v>
      </c>
    </row>
    <row r="8" spans="1:3" x14ac:dyDescent="0.25">
      <c r="A8" s="187"/>
      <c r="B8" s="36" t="s">
        <v>1031</v>
      </c>
      <c r="C8" s="37">
        <v>10</v>
      </c>
    </row>
    <row r="9" spans="1:3" x14ac:dyDescent="0.25">
      <c r="A9" s="187"/>
      <c r="B9" s="36" t="s">
        <v>1032</v>
      </c>
      <c r="C9" s="37">
        <v>8</v>
      </c>
    </row>
    <row r="10" spans="1:3" x14ac:dyDescent="0.25">
      <c r="A10" s="187"/>
      <c r="B10" s="36" t="s">
        <v>1033</v>
      </c>
      <c r="C10" s="37">
        <v>1</v>
      </c>
    </row>
    <row r="11" spans="1:3" x14ac:dyDescent="0.25">
      <c r="A11" s="188"/>
      <c r="B11" s="36" t="s">
        <v>1034</v>
      </c>
      <c r="C11" s="37">
        <v>1</v>
      </c>
    </row>
    <row r="12" spans="1:3" x14ac:dyDescent="0.25">
      <c r="A12" s="186" t="s">
        <v>1035</v>
      </c>
      <c r="B12" s="36" t="s">
        <v>65</v>
      </c>
      <c r="C12" s="37">
        <v>173</v>
      </c>
    </row>
    <row r="13" spans="1:3" x14ac:dyDescent="0.25">
      <c r="A13" s="187"/>
      <c r="B13" s="36" t="s">
        <v>1036</v>
      </c>
      <c r="C13" s="37">
        <v>84</v>
      </c>
    </row>
    <row r="14" spans="1:3" x14ac:dyDescent="0.25">
      <c r="A14" s="187"/>
      <c r="B14" s="36" t="s">
        <v>1037</v>
      </c>
      <c r="C14" s="37">
        <v>66</v>
      </c>
    </row>
    <row r="15" spans="1:3" x14ac:dyDescent="0.25">
      <c r="A15" s="188"/>
      <c r="B15" s="36" t="s">
        <v>1038</v>
      </c>
      <c r="C15" s="37">
        <v>45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0</v>
      </c>
    </row>
    <row r="20" spans="1:3" x14ac:dyDescent="0.25">
      <c r="A20" s="35" t="s">
        <v>1041</v>
      </c>
      <c r="B20" s="38"/>
      <c r="C20" s="37">
        <v>0</v>
      </c>
    </row>
    <row r="21" spans="1:3" x14ac:dyDescent="0.25">
      <c r="A21" s="35" t="s">
        <v>1042</v>
      </c>
      <c r="B21" s="38"/>
      <c r="C21" s="37">
        <v>0</v>
      </c>
    </row>
    <row r="22" spans="1:3" x14ac:dyDescent="0.25">
      <c r="A22" s="35" t="s">
        <v>1043</v>
      </c>
      <c r="B22" s="38"/>
      <c r="C22" s="37">
        <v>0</v>
      </c>
    </row>
    <row r="23" spans="1:3" x14ac:dyDescent="0.25">
      <c r="A23" s="35" t="s">
        <v>1044</v>
      </c>
      <c r="B23" s="38"/>
      <c r="C23" s="37">
        <v>0</v>
      </c>
    </row>
    <row r="24" spans="1:3" x14ac:dyDescent="0.25">
      <c r="A24" s="35" t="s">
        <v>1045</v>
      </c>
      <c r="B24" s="38"/>
      <c r="C24" s="37">
        <v>0</v>
      </c>
    </row>
    <row r="25" spans="1:3" x14ac:dyDescent="0.25">
      <c r="A25" s="35" t="s">
        <v>1046</v>
      </c>
      <c r="B25" s="38"/>
      <c r="C25" s="37">
        <v>0</v>
      </c>
    </row>
    <row r="26" spans="1:3" x14ac:dyDescent="0.25">
      <c r="A26" s="35" t="s">
        <v>1047</v>
      </c>
      <c r="B26" s="38"/>
      <c r="C26" s="37">
        <v>0</v>
      </c>
    </row>
    <row r="27" spans="1:3" x14ac:dyDescent="0.25">
      <c r="A27" s="35" t="s">
        <v>1048</v>
      </c>
      <c r="B27" s="38"/>
      <c r="C27" s="37">
        <v>0</v>
      </c>
    </row>
    <row r="28" spans="1:3" x14ac:dyDescent="0.25">
      <c r="A28" s="35" t="s">
        <v>1049</v>
      </c>
      <c r="B28" s="38"/>
      <c r="C28" s="37">
        <v>0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6</v>
      </c>
    </row>
    <row r="33" spans="1:6" x14ac:dyDescent="0.25">
      <c r="A33" s="35" t="s">
        <v>1052</v>
      </c>
      <c r="B33" s="38"/>
      <c r="C33" s="37">
        <v>0</v>
      </c>
    </row>
    <row r="34" spans="1:6" x14ac:dyDescent="0.25">
      <c r="A34" s="35" t="s">
        <v>1053</v>
      </c>
      <c r="B34" s="38"/>
      <c r="C34" s="37">
        <v>0</v>
      </c>
    </row>
    <row r="35" spans="1:6" x14ac:dyDescent="0.25">
      <c r="A35" s="35" t="s">
        <v>1054</v>
      </c>
      <c r="B35" s="38"/>
      <c r="C35" s="37">
        <v>0</v>
      </c>
    </row>
    <row r="36" spans="1:6" x14ac:dyDescent="0.25">
      <c r="A36" s="35" t="s">
        <v>1055</v>
      </c>
      <c r="B36" s="38"/>
      <c r="C36" s="37">
        <v>0</v>
      </c>
    </row>
    <row r="37" spans="1:6" x14ac:dyDescent="0.25">
      <c r="A37" s="35" t="s">
        <v>1056</v>
      </c>
      <c r="B37" s="38"/>
      <c r="C37" s="37">
        <v>0</v>
      </c>
    </row>
    <row r="38" spans="1:6" x14ac:dyDescent="0.25">
      <c r="A38" s="35" t="s">
        <v>1057</v>
      </c>
      <c r="B38" s="38"/>
      <c r="C38" s="37">
        <v>0</v>
      </c>
    </row>
    <row r="39" spans="1:6" x14ac:dyDescent="0.25">
      <c r="A39" s="35" t="s">
        <v>1058</v>
      </c>
      <c r="B39" s="38"/>
      <c r="C39" s="37">
        <v>0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15</v>
      </c>
    </row>
    <row r="44" spans="1:6" x14ac:dyDescent="0.25">
      <c r="A44" s="35" t="s">
        <v>114</v>
      </c>
      <c r="B44" s="38"/>
      <c r="C44" s="37">
        <v>3</v>
      </c>
    </row>
    <row r="45" spans="1:6" x14ac:dyDescent="0.25">
      <c r="A45" s="35" t="s">
        <v>1060</v>
      </c>
      <c r="B45" s="38"/>
      <c r="C45" s="37">
        <v>8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89" t="s">
        <v>959</v>
      </c>
      <c r="B48" s="41" t="s">
        <v>1063</v>
      </c>
      <c r="C48" s="42">
        <v>1</v>
      </c>
      <c r="D48" s="42">
        <v>0</v>
      </c>
      <c r="E48" s="42">
        <v>0</v>
      </c>
      <c r="F48" s="37">
        <v>0</v>
      </c>
    </row>
    <row r="49" spans="1:6" x14ac:dyDescent="0.25">
      <c r="A49" s="190"/>
      <c r="B49" s="41" t="s">
        <v>1064</v>
      </c>
      <c r="C49" s="42">
        <v>2</v>
      </c>
      <c r="D49" s="42">
        <v>0</v>
      </c>
      <c r="E49" s="42">
        <v>0</v>
      </c>
      <c r="F49" s="37">
        <v>0</v>
      </c>
    </row>
    <row r="50" spans="1:6" x14ac:dyDescent="0.25">
      <c r="A50" s="190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25">
      <c r="A51" s="190"/>
      <c r="B51" s="41" t="s">
        <v>1066</v>
      </c>
      <c r="C51" s="42">
        <v>1</v>
      </c>
      <c r="D51" s="42">
        <v>1</v>
      </c>
      <c r="E51" s="42">
        <v>0</v>
      </c>
      <c r="F51" s="37">
        <v>0</v>
      </c>
    </row>
    <row r="52" spans="1:6" x14ac:dyDescent="0.25">
      <c r="A52" s="190"/>
      <c r="B52" s="41" t="s">
        <v>334</v>
      </c>
      <c r="C52" s="42">
        <v>46</v>
      </c>
      <c r="D52" s="42">
        <v>1</v>
      </c>
      <c r="E52" s="42">
        <v>0</v>
      </c>
      <c r="F52" s="37">
        <v>0</v>
      </c>
    </row>
    <row r="53" spans="1:6" x14ac:dyDescent="0.25">
      <c r="A53" s="190"/>
      <c r="B53" s="41" t="s">
        <v>1067</v>
      </c>
      <c r="C53" s="42">
        <v>475</v>
      </c>
      <c r="D53" s="42">
        <v>18</v>
      </c>
      <c r="E53" s="42">
        <v>0</v>
      </c>
      <c r="F53" s="37">
        <v>0</v>
      </c>
    </row>
    <row r="54" spans="1:6" x14ac:dyDescent="0.25">
      <c r="A54" s="190"/>
      <c r="B54" s="41" t="s">
        <v>1068</v>
      </c>
      <c r="C54" s="42">
        <v>349</v>
      </c>
      <c r="D54" s="42">
        <v>6</v>
      </c>
      <c r="E54" s="42">
        <v>0</v>
      </c>
      <c r="F54" s="37">
        <v>0</v>
      </c>
    </row>
    <row r="55" spans="1:6" x14ac:dyDescent="0.25">
      <c r="A55" s="190"/>
      <c r="B55" s="41" t="s">
        <v>1069</v>
      </c>
      <c r="C55" s="42">
        <v>15</v>
      </c>
      <c r="D55" s="42">
        <v>0</v>
      </c>
      <c r="E55" s="42">
        <v>0</v>
      </c>
      <c r="F55" s="37">
        <v>0</v>
      </c>
    </row>
    <row r="56" spans="1:6" x14ac:dyDescent="0.25">
      <c r="A56" s="190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25">
      <c r="A57" s="190"/>
      <c r="B57" s="41" t="s">
        <v>1071</v>
      </c>
      <c r="C57" s="42">
        <v>64</v>
      </c>
      <c r="D57" s="42">
        <v>0</v>
      </c>
      <c r="E57" s="42">
        <v>0</v>
      </c>
      <c r="F57" s="37">
        <v>0</v>
      </c>
    </row>
    <row r="58" spans="1:6" x14ac:dyDescent="0.25">
      <c r="A58" s="190"/>
      <c r="B58" s="41" t="s">
        <v>1072</v>
      </c>
      <c r="C58" s="42">
        <v>38</v>
      </c>
      <c r="D58" s="42">
        <v>0</v>
      </c>
      <c r="E58" s="42">
        <v>0</v>
      </c>
      <c r="F58" s="37">
        <v>0</v>
      </c>
    </row>
    <row r="59" spans="1:6" x14ac:dyDescent="0.25">
      <c r="A59" s="190"/>
      <c r="B59" s="41" t="s">
        <v>1073</v>
      </c>
      <c r="C59" s="42">
        <v>0</v>
      </c>
      <c r="D59" s="42">
        <v>0</v>
      </c>
      <c r="E59" s="42">
        <v>0</v>
      </c>
      <c r="F59" s="37">
        <v>0</v>
      </c>
    </row>
    <row r="60" spans="1:6" x14ac:dyDescent="0.25">
      <c r="A60" s="190"/>
      <c r="B60" s="41" t="s">
        <v>405</v>
      </c>
      <c r="C60" s="42">
        <v>4</v>
      </c>
      <c r="D60" s="42">
        <v>0</v>
      </c>
      <c r="E60" s="42">
        <v>0</v>
      </c>
      <c r="F60" s="37">
        <v>0</v>
      </c>
    </row>
    <row r="61" spans="1:6" x14ac:dyDescent="0.25">
      <c r="A61" s="190"/>
      <c r="B61" s="41" t="s">
        <v>1074</v>
      </c>
      <c r="C61" s="42">
        <v>0</v>
      </c>
      <c r="D61" s="42">
        <v>0</v>
      </c>
      <c r="E61" s="42">
        <v>0</v>
      </c>
      <c r="F61" s="37">
        <v>0</v>
      </c>
    </row>
    <row r="62" spans="1:6" x14ac:dyDescent="0.25">
      <c r="A62" s="190"/>
      <c r="B62" s="41" t="s">
        <v>1075</v>
      </c>
      <c r="C62" s="42">
        <v>0</v>
      </c>
      <c r="D62" s="42">
        <v>0</v>
      </c>
      <c r="E62" s="42">
        <v>0</v>
      </c>
      <c r="F62" s="37">
        <v>0</v>
      </c>
    </row>
    <row r="63" spans="1:6" x14ac:dyDescent="0.25">
      <c r="A63" s="190"/>
      <c r="B63" s="41" t="s">
        <v>1076</v>
      </c>
      <c r="C63" s="42">
        <v>1</v>
      </c>
      <c r="D63" s="42">
        <v>0</v>
      </c>
      <c r="E63" s="42">
        <v>0</v>
      </c>
      <c r="F63" s="37">
        <v>0</v>
      </c>
    </row>
    <row r="64" spans="1:6" x14ac:dyDescent="0.25">
      <c r="A64" s="190"/>
      <c r="B64" s="41" t="s">
        <v>1077</v>
      </c>
      <c r="C64" s="42">
        <v>77</v>
      </c>
      <c r="D64" s="42">
        <v>14</v>
      </c>
      <c r="E64" s="42">
        <v>0</v>
      </c>
      <c r="F64" s="37">
        <v>0</v>
      </c>
    </row>
    <row r="65" spans="1:6" x14ac:dyDescent="0.25">
      <c r="A65" s="190"/>
      <c r="B65" s="41" t="s">
        <v>1078</v>
      </c>
      <c r="C65" s="42">
        <v>0</v>
      </c>
      <c r="D65" s="42">
        <v>0</v>
      </c>
      <c r="E65" s="42">
        <v>0</v>
      </c>
      <c r="F65" s="37">
        <v>0</v>
      </c>
    </row>
    <row r="66" spans="1:6" x14ac:dyDescent="0.25">
      <c r="A66" s="191"/>
      <c r="B66" s="41" t="s">
        <v>1079</v>
      </c>
      <c r="C66" s="42">
        <v>2</v>
      </c>
      <c r="D66" s="42">
        <v>0</v>
      </c>
      <c r="E66" s="42">
        <v>0</v>
      </c>
      <c r="F66" s="37">
        <v>0</v>
      </c>
    </row>
    <row r="67" spans="1:6" x14ac:dyDescent="0.25">
      <c r="A67" s="184" t="s">
        <v>1080</v>
      </c>
      <c r="B67" s="185"/>
      <c r="C67" s="43">
        <v>1075</v>
      </c>
      <c r="D67" s="43">
        <v>40</v>
      </c>
      <c r="E67" s="43">
        <v>0</v>
      </c>
      <c r="F67" s="43">
        <v>0</v>
      </c>
    </row>
    <row r="68" spans="1:6" x14ac:dyDescent="0.25">
      <c r="A68" s="189" t="s">
        <v>974</v>
      </c>
      <c r="B68" s="41" t="s">
        <v>1081</v>
      </c>
      <c r="C68" s="42">
        <v>0</v>
      </c>
      <c r="D68" s="42">
        <v>0</v>
      </c>
      <c r="E68" s="42">
        <v>0</v>
      </c>
      <c r="F68" s="37">
        <v>0</v>
      </c>
    </row>
    <row r="69" spans="1:6" x14ac:dyDescent="0.25">
      <c r="A69" s="190"/>
      <c r="B69" s="41" t="s">
        <v>1082</v>
      </c>
      <c r="C69" s="42">
        <v>0</v>
      </c>
      <c r="D69" s="42">
        <v>0</v>
      </c>
      <c r="E69" s="42">
        <v>0</v>
      </c>
      <c r="F69" s="37">
        <v>0</v>
      </c>
    </row>
    <row r="70" spans="1:6" x14ac:dyDescent="0.25">
      <c r="A70" s="191"/>
      <c r="B70" s="41" t="s">
        <v>111</v>
      </c>
      <c r="C70" s="42">
        <v>21</v>
      </c>
      <c r="D70" s="42">
        <v>0</v>
      </c>
      <c r="E70" s="42">
        <v>0</v>
      </c>
      <c r="F70" s="37">
        <v>0</v>
      </c>
    </row>
    <row r="71" spans="1:6" x14ac:dyDescent="0.25">
      <c r="A71" s="184" t="s">
        <v>1083</v>
      </c>
      <c r="B71" s="185"/>
      <c r="C71" s="43">
        <v>21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q0GIJSIH/l77k6l/yul6araM5HTSrwTxR2I8ZRy4u3MUpOtDtIDvg+h4UeFeDRAeQnjt5YE1JlvYG1UtB5QaHw==" saltValue="qo5C9Vx8IfA8kaRfmWZxm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1" t="s">
        <v>1086</v>
      </c>
      <c r="B5" s="13" t="s">
        <v>1087</v>
      </c>
      <c r="C5" s="22">
        <v>2078</v>
      </c>
    </row>
    <row r="6" spans="1:3" x14ac:dyDescent="0.25">
      <c r="A6" s="172"/>
      <c r="B6" s="13" t="s">
        <v>1029</v>
      </c>
      <c r="C6" s="22">
        <v>279</v>
      </c>
    </row>
    <row r="7" spans="1:3" x14ac:dyDescent="0.25">
      <c r="A7" s="172"/>
      <c r="B7" s="13" t="s">
        <v>1088</v>
      </c>
      <c r="C7" s="22">
        <v>3345</v>
      </c>
    </row>
    <row r="8" spans="1:3" x14ac:dyDescent="0.25">
      <c r="A8" s="172"/>
      <c r="B8" s="13" t="s">
        <v>1089</v>
      </c>
      <c r="C8" s="22">
        <v>485</v>
      </c>
    </row>
    <row r="9" spans="1:3" x14ac:dyDescent="0.25">
      <c r="A9" s="172"/>
      <c r="B9" s="13" t="s">
        <v>1031</v>
      </c>
      <c r="C9" s="22">
        <v>17</v>
      </c>
    </row>
    <row r="10" spans="1:3" x14ac:dyDescent="0.25">
      <c r="A10" s="172"/>
      <c r="B10" s="13" t="s">
        <v>1032</v>
      </c>
      <c r="C10" s="22">
        <v>12</v>
      </c>
    </row>
    <row r="11" spans="1:3" x14ac:dyDescent="0.25">
      <c r="A11" s="172"/>
      <c r="B11" s="13" t="s">
        <v>1090</v>
      </c>
      <c r="C11" s="22">
        <v>1</v>
      </c>
    </row>
    <row r="12" spans="1:3" x14ac:dyDescent="0.25">
      <c r="A12" s="173"/>
      <c r="B12" s="13" t="s">
        <v>1091</v>
      </c>
      <c r="C12" s="22">
        <v>1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2">
        <v>709</v>
      </c>
    </row>
    <row r="17" spans="1:3" x14ac:dyDescent="0.25">
      <c r="A17" s="21" t="s">
        <v>1094</v>
      </c>
      <c r="B17" s="16"/>
      <c r="C17" s="22">
        <v>220</v>
      </c>
    </row>
    <row r="18" spans="1:3" x14ac:dyDescent="0.25">
      <c r="A18" s="21" t="s">
        <v>1095</v>
      </c>
      <c r="B18" s="16"/>
      <c r="C18" s="22">
        <v>457</v>
      </c>
    </row>
    <row r="19" spans="1:3" x14ac:dyDescent="0.25">
      <c r="A19" s="21" t="s">
        <v>1096</v>
      </c>
      <c r="B19" s="16"/>
      <c r="C19" s="22">
        <v>130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2">
        <v>4</v>
      </c>
    </row>
    <row r="24" spans="1:3" x14ac:dyDescent="0.25">
      <c r="A24" s="21" t="s">
        <v>1099</v>
      </c>
      <c r="B24" s="16"/>
      <c r="C24" s="22">
        <v>69</v>
      </c>
    </row>
    <row r="25" spans="1:3" x14ac:dyDescent="0.25">
      <c r="A25" s="21" t="s">
        <v>1100</v>
      </c>
      <c r="B25" s="16"/>
      <c r="C25" s="22">
        <v>2</v>
      </c>
    </row>
    <row r="26" spans="1:3" x14ac:dyDescent="0.25">
      <c r="A26" s="21" t="s">
        <v>1101</v>
      </c>
      <c r="B26" s="16"/>
      <c r="C26" s="22">
        <v>0</v>
      </c>
    </row>
    <row r="27" spans="1:3" x14ac:dyDescent="0.25">
      <c r="A27" s="21" t="s">
        <v>1102</v>
      </c>
      <c r="B27" s="16"/>
      <c r="C27" s="22">
        <v>2</v>
      </c>
    </row>
    <row r="28" spans="1:3" x14ac:dyDescent="0.25">
      <c r="A28" s="21" t="s">
        <v>1103</v>
      </c>
      <c r="B28" s="16"/>
      <c r="C28" s="22">
        <v>0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2">
        <v>436</v>
      </c>
    </row>
    <row r="33" spans="1:3" x14ac:dyDescent="0.25">
      <c r="A33" s="21" t="s">
        <v>1106</v>
      </c>
      <c r="B33" s="16"/>
      <c r="C33" s="22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2">
        <v>8</v>
      </c>
    </row>
    <row r="38" spans="1:3" x14ac:dyDescent="0.25">
      <c r="A38" s="21" t="s">
        <v>1108</v>
      </c>
      <c r="B38" s="16"/>
      <c r="C38" s="22">
        <v>0</v>
      </c>
    </row>
    <row r="39" spans="1:3" x14ac:dyDescent="0.25">
      <c r="A39" s="21" t="s">
        <v>1109</v>
      </c>
      <c r="B39" s="16"/>
      <c r="C39" s="22">
        <v>407</v>
      </c>
    </row>
    <row r="40" spans="1:3" x14ac:dyDescent="0.25">
      <c r="A40" s="21" t="s">
        <v>1110</v>
      </c>
      <c r="B40" s="16"/>
      <c r="C40" s="22">
        <v>250</v>
      </c>
    </row>
    <row r="41" spans="1:3" x14ac:dyDescent="0.25">
      <c r="A41" s="21" t="s">
        <v>1111</v>
      </c>
      <c r="B41" s="16"/>
      <c r="C41" s="22">
        <v>0</v>
      </c>
    </row>
    <row r="42" spans="1:3" x14ac:dyDescent="0.25">
      <c r="A42" s="21" t="s">
        <v>1112</v>
      </c>
      <c r="B42" s="16"/>
      <c r="C42" s="22">
        <v>0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2">
        <v>26</v>
      </c>
    </row>
    <row r="47" spans="1:3" x14ac:dyDescent="0.25">
      <c r="A47" s="21" t="s">
        <v>1115</v>
      </c>
      <c r="B47" s="16"/>
      <c r="C47" s="22">
        <v>11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1" t="s">
        <v>1117</v>
      </c>
      <c r="B51" s="13" t="s">
        <v>1118</v>
      </c>
      <c r="C51" s="22">
        <v>0</v>
      </c>
    </row>
    <row r="52" spans="1:6" x14ac:dyDescent="0.25">
      <c r="A52" s="172"/>
      <c r="B52" s="13" t="s">
        <v>1119</v>
      </c>
      <c r="C52" s="22">
        <v>0</v>
      </c>
    </row>
    <row r="53" spans="1:6" x14ac:dyDescent="0.25">
      <c r="A53" s="172"/>
      <c r="B53" s="13" t="s">
        <v>1120</v>
      </c>
      <c r="C53" s="22">
        <v>0</v>
      </c>
    </row>
    <row r="54" spans="1:6" x14ac:dyDescent="0.25">
      <c r="A54" s="173"/>
      <c r="B54" s="13" t="s">
        <v>1121</v>
      </c>
      <c r="C54" s="22">
        <v>0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2">
        <v>2</v>
      </c>
    </row>
    <row r="59" spans="1:6" x14ac:dyDescent="0.25">
      <c r="A59" s="21" t="s">
        <v>114</v>
      </c>
      <c r="B59" s="16"/>
      <c r="C59" s="22">
        <v>0</v>
      </c>
    </row>
    <row r="60" spans="1:6" x14ac:dyDescent="0.25">
      <c r="A60" s="21" t="s">
        <v>1060</v>
      </c>
      <c r="B60" s="16"/>
      <c r="C60" s="22">
        <v>1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25">
      <c r="A63" s="171" t="s">
        <v>959</v>
      </c>
      <c r="B63" s="13" t="s">
        <v>1063</v>
      </c>
      <c r="C63" s="14">
        <v>0</v>
      </c>
      <c r="D63" s="14">
        <v>1</v>
      </c>
      <c r="E63" s="14">
        <v>0</v>
      </c>
      <c r="F63" s="22">
        <v>0</v>
      </c>
    </row>
    <row r="64" spans="1:6" x14ac:dyDescent="0.25">
      <c r="A64" s="172"/>
      <c r="B64" s="13" t="s">
        <v>1064</v>
      </c>
      <c r="C64" s="14">
        <v>0</v>
      </c>
      <c r="D64" s="14">
        <v>2</v>
      </c>
      <c r="E64" s="14">
        <v>0</v>
      </c>
      <c r="F64" s="22">
        <v>0</v>
      </c>
    </row>
    <row r="65" spans="1:6" x14ac:dyDescent="0.25">
      <c r="A65" s="172"/>
      <c r="B65" s="13" t="s">
        <v>1065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72"/>
      <c r="B66" s="13" t="s">
        <v>1066</v>
      </c>
      <c r="C66" s="14">
        <v>0</v>
      </c>
      <c r="D66" s="14">
        <v>2</v>
      </c>
      <c r="E66" s="14">
        <v>2</v>
      </c>
      <c r="F66" s="22">
        <v>0</v>
      </c>
    </row>
    <row r="67" spans="1:6" x14ac:dyDescent="0.25">
      <c r="A67" s="172"/>
      <c r="B67" s="13" t="s">
        <v>334</v>
      </c>
      <c r="C67" s="14">
        <v>158</v>
      </c>
      <c r="D67" s="14">
        <v>8</v>
      </c>
      <c r="E67" s="14">
        <v>0</v>
      </c>
      <c r="F67" s="22">
        <v>0</v>
      </c>
    </row>
    <row r="68" spans="1:6" x14ac:dyDescent="0.25">
      <c r="A68" s="172"/>
      <c r="B68" s="13" t="s">
        <v>1122</v>
      </c>
      <c r="C68" s="14">
        <v>2368</v>
      </c>
      <c r="D68" s="14">
        <v>292</v>
      </c>
      <c r="E68" s="14">
        <v>0</v>
      </c>
      <c r="F68" s="22">
        <v>0</v>
      </c>
    </row>
    <row r="69" spans="1:6" x14ac:dyDescent="0.25">
      <c r="A69" s="172"/>
      <c r="B69" s="13" t="s">
        <v>1123</v>
      </c>
      <c r="C69" s="14">
        <v>1973</v>
      </c>
      <c r="D69" s="14">
        <v>124</v>
      </c>
      <c r="E69" s="14">
        <v>0</v>
      </c>
      <c r="F69" s="22">
        <v>0</v>
      </c>
    </row>
    <row r="70" spans="1:6" x14ac:dyDescent="0.25">
      <c r="A70" s="172"/>
      <c r="B70" s="13" t="s">
        <v>1069</v>
      </c>
      <c r="C70" s="14">
        <v>74</v>
      </c>
      <c r="D70" s="14">
        <v>16</v>
      </c>
      <c r="E70" s="14">
        <v>0</v>
      </c>
      <c r="F70" s="22">
        <v>0</v>
      </c>
    </row>
    <row r="71" spans="1:6" x14ac:dyDescent="0.25">
      <c r="A71" s="172"/>
      <c r="B71" s="13" t="s">
        <v>1124</v>
      </c>
      <c r="C71" s="14">
        <v>2</v>
      </c>
      <c r="D71" s="14">
        <v>0</v>
      </c>
      <c r="E71" s="14">
        <v>0</v>
      </c>
      <c r="F71" s="22">
        <v>0</v>
      </c>
    </row>
    <row r="72" spans="1:6" x14ac:dyDescent="0.25">
      <c r="A72" s="172"/>
      <c r="B72" s="13" t="s">
        <v>1125</v>
      </c>
      <c r="C72" s="14">
        <v>253</v>
      </c>
      <c r="D72" s="14">
        <v>71</v>
      </c>
      <c r="E72" s="14">
        <v>0</v>
      </c>
      <c r="F72" s="22">
        <v>0</v>
      </c>
    </row>
    <row r="73" spans="1:6" x14ac:dyDescent="0.25">
      <c r="A73" s="172"/>
      <c r="B73" s="13" t="s">
        <v>1126</v>
      </c>
      <c r="C73" s="14">
        <v>186</v>
      </c>
      <c r="D73" s="14">
        <v>19</v>
      </c>
      <c r="E73" s="14">
        <v>0</v>
      </c>
      <c r="F73" s="22">
        <v>0</v>
      </c>
    </row>
    <row r="74" spans="1:6" x14ac:dyDescent="0.25">
      <c r="A74" s="172"/>
      <c r="B74" s="13" t="s">
        <v>1073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25">
      <c r="A75" s="172"/>
      <c r="B75" s="13" t="s">
        <v>405</v>
      </c>
      <c r="C75" s="14">
        <v>82</v>
      </c>
      <c r="D75" s="14">
        <v>2</v>
      </c>
      <c r="E75" s="14">
        <v>0</v>
      </c>
      <c r="F75" s="22">
        <v>0</v>
      </c>
    </row>
    <row r="76" spans="1:6" x14ac:dyDescent="0.25">
      <c r="A76" s="172"/>
      <c r="B76" s="13" t="s">
        <v>1074</v>
      </c>
      <c r="C76" s="14">
        <v>11</v>
      </c>
      <c r="D76" s="14">
        <v>2</v>
      </c>
      <c r="E76" s="14">
        <v>0</v>
      </c>
      <c r="F76" s="22">
        <v>0</v>
      </c>
    </row>
    <row r="77" spans="1:6" x14ac:dyDescent="0.25">
      <c r="A77" s="172"/>
      <c r="B77" s="13" t="s">
        <v>1075</v>
      </c>
      <c r="C77" s="14">
        <v>0</v>
      </c>
      <c r="D77" s="14">
        <v>0</v>
      </c>
      <c r="E77" s="14">
        <v>0</v>
      </c>
      <c r="F77" s="22">
        <v>0</v>
      </c>
    </row>
    <row r="78" spans="1:6" x14ac:dyDescent="0.25">
      <c r="A78" s="172"/>
      <c r="B78" s="13" t="s">
        <v>1076</v>
      </c>
      <c r="C78" s="14">
        <v>2</v>
      </c>
      <c r="D78" s="14">
        <v>0</v>
      </c>
      <c r="E78" s="14">
        <v>0</v>
      </c>
      <c r="F78" s="22">
        <v>0</v>
      </c>
    </row>
    <row r="79" spans="1:6" x14ac:dyDescent="0.25">
      <c r="A79" s="172"/>
      <c r="B79" s="13" t="s">
        <v>1077</v>
      </c>
      <c r="C79" s="14">
        <v>848</v>
      </c>
      <c r="D79" s="14">
        <v>117</v>
      </c>
      <c r="E79" s="14">
        <v>0</v>
      </c>
      <c r="F79" s="22">
        <v>0</v>
      </c>
    </row>
    <row r="80" spans="1:6" x14ac:dyDescent="0.25">
      <c r="A80" s="172"/>
      <c r="B80" s="13" t="s">
        <v>1078</v>
      </c>
      <c r="C80" s="14">
        <v>0</v>
      </c>
      <c r="D80" s="14">
        <v>0</v>
      </c>
      <c r="E80" s="14">
        <v>0</v>
      </c>
      <c r="F80" s="22">
        <v>0</v>
      </c>
    </row>
    <row r="81" spans="1:6" x14ac:dyDescent="0.25">
      <c r="A81" s="173"/>
      <c r="B81" s="13" t="s">
        <v>1079</v>
      </c>
      <c r="C81" s="14">
        <v>12</v>
      </c>
      <c r="D81" s="14">
        <v>0</v>
      </c>
      <c r="E81" s="14">
        <v>0</v>
      </c>
      <c r="F81" s="22">
        <v>0</v>
      </c>
    </row>
    <row r="82" spans="1:6" x14ac:dyDescent="0.25">
      <c r="A82" s="192" t="s">
        <v>1080</v>
      </c>
      <c r="B82" s="193"/>
      <c r="C82" s="29">
        <v>5969</v>
      </c>
      <c r="D82" s="29">
        <v>656</v>
      </c>
      <c r="E82" s="29">
        <v>2</v>
      </c>
      <c r="F82" s="29">
        <v>0</v>
      </c>
    </row>
    <row r="83" spans="1:6" x14ac:dyDescent="0.25">
      <c r="A83" s="171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25">
      <c r="A84" s="172"/>
      <c r="B84" s="13" t="s">
        <v>1082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73"/>
      <c r="B85" s="13" t="s">
        <v>111</v>
      </c>
      <c r="C85" s="14">
        <v>168</v>
      </c>
      <c r="D85" s="14">
        <v>26</v>
      </c>
      <c r="E85" s="14">
        <v>0</v>
      </c>
      <c r="F85" s="22">
        <v>0</v>
      </c>
    </row>
    <row r="86" spans="1:6" x14ac:dyDescent="0.25">
      <c r="A86" s="192" t="s">
        <v>1128</v>
      </c>
      <c r="B86" s="193"/>
      <c r="C86" s="29">
        <v>168</v>
      </c>
      <c r="D86" s="29">
        <v>26</v>
      </c>
      <c r="E86" s="29">
        <v>0</v>
      </c>
      <c r="F86" s="29">
        <v>0</v>
      </c>
    </row>
    <row r="87" spans="1:6" x14ac:dyDescent="0.25">
      <c r="A87" s="6"/>
    </row>
  </sheetData>
  <sheetProtection algorithmName="SHA-512" hashValue="TlbHbY7g8YDQc9zpgNA46nFckFsxyKXl88wnhwr7pp4fLsSjBteELHkKKHSHz2aHHBib08+HshHuZ4KXzoaRJA==" saltValue="Hq6+TPIpNuIyWPvDF1Plg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2">
        <v>6</v>
      </c>
    </row>
    <row r="6" spans="1:3" x14ac:dyDescent="0.25">
      <c r="A6" s="12" t="s">
        <v>1132</v>
      </c>
      <c r="B6" s="16"/>
      <c r="C6" s="22">
        <v>34</v>
      </c>
    </row>
    <row r="7" spans="1:3" x14ac:dyDescent="0.25">
      <c r="A7" s="12" t="s">
        <v>1133</v>
      </c>
      <c r="B7" s="16"/>
      <c r="C7" s="22">
        <v>0</v>
      </c>
    </row>
    <row r="8" spans="1:3" x14ac:dyDescent="0.25">
      <c r="A8" s="12" t="s">
        <v>1134</v>
      </c>
      <c r="B8" s="16"/>
      <c r="C8" s="22">
        <v>0</v>
      </c>
    </row>
    <row r="9" spans="1:3" x14ac:dyDescent="0.25">
      <c r="A9" s="12" t="s">
        <v>1135</v>
      </c>
      <c r="B9" s="16"/>
      <c r="C9" s="22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2">
        <v>19</v>
      </c>
    </row>
    <row r="14" spans="1:3" x14ac:dyDescent="0.25">
      <c r="A14" s="12" t="s">
        <v>1132</v>
      </c>
      <c r="B14" s="16"/>
      <c r="C14" s="22">
        <v>69</v>
      </c>
    </row>
    <row r="15" spans="1:3" x14ac:dyDescent="0.25">
      <c r="A15" s="12" t="s">
        <v>1137</v>
      </c>
      <c r="B15" s="16"/>
      <c r="C15" s="22">
        <v>0</v>
      </c>
    </row>
    <row r="16" spans="1:3" x14ac:dyDescent="0.25">
      <c r="A16" s="12" t="s">
        <v>1134</v>
      </c>
      <c r="B16" s="16"/>
      <c r="C16" s="22">
        <v>0</v>
      </c>
    </row>
    <row r="17" spans="1:3" x14ac:dyDescent="0.25">
      <c r="A17" s="12" t="s">
        <v>1135</v>
      </c>
      <c r="B17" s="16"/>
      <c r="C17" s="22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2">
        <v>3</v>
      </c>
    </row>
    <row r="22" spans="1:3" x14ac:dyDescent="0.25">
      <c r="A22" s="12" t="s">
        <v>1139</v>
      </c>
      <c r="B22" s="16"/>
      <c r="C22" s="22">
        <v>3</v>
      </c>
    </row>
    <row r="23" spans="1:3" x14ac:dyDescent="0.25">
      <c r="A23" s="12" t="s">
        <v>1140</v>
      </c>
      <c r="B23" s="16"/>
      <c r="C23" s="22">
        <v>0</v>
      </c>
    </row>
    <row r="24" spans="1:3" x14ac:dyDescent="0.25">
      <c r="A24" s="12" t="s">
        <v>1141</v>
      </c>
      <c r="B24" s="16"/>
      <c r="C24" s="22">
        <v>0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2">
        <v>8</v>
      </c>
    </row>
    <row r="29" spans="1:3" x14ac:dyDescent="0.25">
      <c r="A29" s="12" t="s">
        <v>1144</v>
      </c>
      <c r="B29" s="16"/>
      <c r="C29" s="22">
        <v>13</v>
      </c>
    </row>
    <row r="30" spans="1:3" x14ac:dyDescent="0.25">
      <c r="A30" s="12" t="s">
        <v>1145</v>
      </c>
      <c r="B30" s="16"/>
      <c r="C30" s="22">
        <v>6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>
        <v>2</v>
      </c>
    </row>
    <row r="35" spans="1:3" x14ac:dyDescent="0.25">
      <c r="A35" s="12" t="s">
        <v>1148</v>
      </c>
      <c r="B35" s="16"/>
      <c r="C35" s="22">
        <v>2</v>
      </c>
    </row>
    <row r="36" spans="1:3" x14ac:dyDescent="0.25">
      <c r="A36" s="12" t="s">
        <v>1149</v>
      </c>
      <c r="B36" s="16"/>
      <c r="C36" s="22">
        <v>0</v>
      </c>
    </row>
    <row r="37" spans="1:3" x14ac:dyDescent="0.25">
      <c r="A37" s="6"/>
    </row>
  </sheetData>
  <sheetProtection algorithmName="SHA-512" hashValue="1CfFgnmXmOQhVsGtpJGnZ1w+/LiJhpSxyQQsnaXLXR8MXHXTBnbxsWx1lwGB7biS/F6cX3iSBYuYIQf6yjo6mQ==" saltValue="VdQul6u9mK69zvBG3RkPa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2">
        <v>21</v>
      </c>
    </row>
    <row r="6" spans="1:3" x14ac:dyDescent="0.25">
      <c r="A6" s="12" t="s">
        <v>1153</v>
      </c>
      <c r="B6" s="16"/>
      <c r="C6" s="22">
        <v>145</v>
      </c>
    </row>
    <row r="7" spans="1:3" x14ac:dyDescent="0.25">
      <c r="A7" s="12" t="s">
        <v>1154</v>
      </c>
      <c r="B7" s="16"/>
      <c r="C7" s="22">
        <v>82</v>
      </c>
    </row>
    <row r="8" spans="1:3" x14ac:dyDescent="0.25">
      <c r="A8" s="12" t="s">
        <v>1155</v>
      </c>
      <c r="B8" s="16"/>
      <c r="C8" s="22">
        <v>39</v>
      </c>
    </row>
    <row r="9" spans="1:3" x14ac:dyDescent="0.25">
      <c r="A9" s="12" t="s">
        <v>1156</v>
      </c>
      <c r="B9" s="16"/>
      <c r="C9" s="22">
        <v>0</v>
      </c>
    </row>
    <row r="10" spans="1:3" x14ac:dyDescent="0.25">
      <c r="A10" s="12" t="s">
        <v>1157</v>
      </c>
      <c r="B10" s="16"/>
      <c r="C10" s="22">
        <v>0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2">
        <v>14</v>
      </c>
    </row>
    <row r="15" spans="1:3" x14ac:dyDescent="0.25">
      <c r="A15" s="12" t="s">
        <v>1160</v>
      </c>
      <c r="B15" s="16"/>
      <c r="C15" s="22">
        <v>2</v>
      </c>
    </row>
    <row r="16" spans="1:3" x14ac:dyDescent="0.25">
      <c r="A16" s="12" t="s">
        <v>1161</v>
      </c>
      <c r="B16" s="16"/>
      <c r="C16" s="22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2">
        <v>3</v>
      </c>
    </row>
    <row r="21" spans="1:3" x14ac:dyDescent="0.25">
      <c r="A21" s="12" t="s">
        <v>1164</v>
      </c>
      <c r="B21" s="16"/>
      <c r="C21" s="22">
        <v>14</v>
      </c>
    </row>
    <row r="22" spans="1:3" x14ac:dyDescent="0.25">
      <c r="A22" s="12" t="s">
        <v>1165</v>
      </c>
      <c r="B22" s="16"/>
      <c r="C22" s="22">
        <v>8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>
        <v>0</v>
      </c>
    </row>
    <row r="27" spans="1:3" x14ac:dyDescent="0.25">
      <c r="A27" s="12" t="s">
        <v>1168</v>
      </c>
      <c r="B27" s="16"/>
      <c r="C27" s="22">
        <v>0</v>
      </c>
    </row>
    <row r="28" spans="1:3" x14ac:dyDescent="0.25">
      <c r="A28" s="12" t="s">
        <v>1169</v>
      </c>
      <c r="B28" s="16"/>
      <c r="C28" s="22">
        <v>0</v>
      </c>
    </row>
    <row r="29" spans="1:3" x14ac:dyDescent="0.25">
      <c r="A29" s="12" t="s">
        <v>1170</v>
      </c>
      <c r="B29" s="16"/>
      <c r="C29" s="22">
        <v>0</v>
      </c>
    </row>
    <row r="30" spans="1:3" x14ac:dyDescent="0.25">
      <c r="A30" s="12" t="s">
        <v>1171</v>
      </c>
      <c r="B30" s="16"/>
      <c r="C30" s="22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2">
        <v>0</v>
      </c>
    </row>
    <row r="35" spans="1:3" x14ac:dyDescent="0.25">
      <c r="A35" s="12" t="s">
        <v>1174</v>
      </c>
      <c r="B35" s="16"/>
      <c r="C35" s="22">
        <v>0</v>
      </c>
    </row>
    <row r="36" spans="1:3" x14ac:dyDescent="0.25">
      <c r="A36" s="12" t="s">
        <v>1175</v>
      </c>
      <c r="B36" s="16"/>
      <c r="C36" s="22">
        <v>3</v>
      </c>
    </row>
    <row r="37" spans="1:3" x14ac:dyDescent="0.25">
      <c r="A37" s="12" t="s">
        <v>1093</v>
      </c>
      <c r="B37" s="16"/>
      <c r="C37" s="22">
        <v>0</v>
      </c>
    </row>
    <row r="38" spans="1:3" x14ac:dyDescent="0.25">
      <c r="A38" s="12" t="s">
        <v>1176</v>
      </c>
      <c r="B38" s="16"/>
      <c r="C38" s="22">
        <v>0</v>
      </c>
    </row>
    <row r="39" spans="1:3" x14ac:dyDescent="0.25">
      <c r="A39" s="12" t="s">
        <v>1177</v>
      </c>
      <c r="B39" s="16"/>
      <c r="C39" s="31"/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2">
        <v>0</v>
      </c>
    </row>
    <row r="44" spans="1:3" x14ac:dyDescent="0.25">
      <c r="A44" s="12" t="s">
        <v>1174</v>
      </c>
      <c r="B44" s="16"/>
      <c r="C44" s="22">
        <v>0</v>
      </c>
    </row>
    <row r="45" spans="1:3" x14ac:dyDescent="0.25">
      <c r="A45" s="12" t="s">
        <v>1175</v>
      </c>
      <c r="B45" s="16"/>
      <c r="C45" s="22">
        <v>2</v>
      </c>
    </row>
    <row r="46" spans="1:3" x14ac:dyDescent="0.25">
      <c r="A46" s="12" t="s">
        <v>1093</v>
      </c>
      <c r="B46" s="16"/>
      <c r="C46" s="22">
        <v>3</v>
      </c>
    </row>
    <row r="47" spans="1:3" x14ac:dyDescent="0.25">
      <c r="A47" s="12" t="s">
        <v>1176</v>
      </c>
      <c r="B47" s="16"/>
      <c r="C47" s="22">
        <v>2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2">
        <v>0</v>
      </c>
    </row>
    <row r="52" spans="1:3" x14ac:dyDescent="0.25">
      <c r="A52" s="12" t="s">
        <v>1174</v>
      </c>
      <c r="B52" s="16"/>
      <c r="C52" s="22">
        <v>0</v>
      </c>
    </row>
    <row r="53" spans="1:3" x14ac:dyDescent="0.25">
      <c r="A53" s="12" t="s">
        <v>1175</v>
      </c>
      <c r="B53" s="16"/>
      <c r="C53" s="22">
        <v>5</v>
      </c>
    </row>
    <row r="54" spans="1:3" x14ac:dyDescent="0.25">
      <c r="A54" s="12" t="s">
        <v>1093</v>
      </c>
      <c r="B54" s="16"/>
      <c r="C54" s="22">
        <v>2</v>
      </c>
    </row>
    <row r="55" spans="1:3" x14ac:dyDescent="0.25">
      <c r="A55" s="12" t="s">
        <v>1176</v>
      </c>
      <c r="B55" s="16"/>
      <c r="C55" s="22">
        <v>2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2">
        <v>0</v>
      </c>
    </row>
    <row r="60" spans="1:3" x14ac:dyDescent="0.25">
      <c r="A60" s="12" t="s">
        <v>1174</v>
      </c>
      <c r="B60" s="16"/>
      <c r="C60" s="22">
        <v>0</v>
      </c>
    </row>
    <row r="61" spans="1:3" x14ac:dyDescent="0.25">
      <c r="A61" s="12" t="s">
        <v>1175</v>
      </c>
      <c r="B61" s="16"/>
      <c r="C61" s="22">
        <v>8</v>
      </c>
    </row>
    <row r="62" spans="1:3" x14ac:dyDescent="0.25">
      <c r="A62" s="12" t="s">
        <v>1093</v>
      </c>
      <c r="B62" s="16"/>
      <c r="C62" s="22">
        <v>0</v>
      </c>
    </row>
    <row r="63" spans="1:3" x14ac:dyDescent="0.25">
      <c r="A63" s="12" t="s">
        <v>1176</v>
      </c>
      <c r="B63" s="16"/>
      <c r="C63" s="22">
        <v>0</v>
      </c>
    </row>
    <row r="64" spans="1:3" x14ac:dyDescent="0.25">
      <c r="A64" s="6"/>
    </row>
  </sheetData>
  <sheetProtection algorithmName="SHA-512" hashValue="G+IaoTvNsfxyLkA1ebyOJmWO+VT0J7R/M1c4hlbbgHIsl9lztYmpcJVXOSiORortPf9B+FI5FNllT8lZv/348A==" saltValue="XoWjD7nU3wbI/te1L04Al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194" t="s">
        <v>645</v>
      </c>
      <c r="B4" s="195"/>
      <c r="C4" s="29">
        <v>981</v>
      </c>
      <c r="D4" s="29">
        <v>1272</v>
      </c>
      <c r="E4" s="30">
        <v>-1</v>
      </c>
      <c r="F4" s="29">
        <v>1472</v>
      </c>
      <c r="G4" s="29">
        <v>1392</v>
      </c>
      <c r="H4" s="29">
        <v>257</v>
      </c>
      <c r="I4" s="29">
        <v>254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</row>
    <row r="5" spans="1:16" ht="45" x14ac:dyDescent="0.25">
      <c r="A5" s="45" t="s">
        <v>646</v>
      </c>
      <c r="B5" s="45" t="s">
        <v>647</v>
      </c>
      <c r="C5" s="14">
        <v>6</v>
      </c>
      <c r="D5" s="14">
        <v>4</v>
      </c>
      <c r="E5" s="28">
        <v>0</v>
      </c>
      <c r="F5" s="14">
        <v>1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0</v>
      </c>
    </row>
    <row r="6" spans="1:16" ht="33.75" x14ac:dyDescent="0.25">
      <c r="A6" s="45" t="s">
        <v>648</v>
      </c>
      <c r="B6" s="45" t="s">
        <v>649</v>
      </c>
      <c r="C6" s="14">
        <v>598</v>
      </c>
      <c r="D6" s="14">
        <v>719</v>
      </c>
      <c r="E6" s="28">
        <v>-1</v>
      </c>
      <c r="F6" s="14">
        <v>1080</v>
      </c>
      <c r="G6" s="14">
        <v>1002</v>
      </c>
      <c r="H6" s="14">
        <v>123</v>
      </c>
      <c r="I6" s="14">
        <v>121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0</v>
      </c>
    </row>
    <row r="7" spans="1:16" ht="22.5" x14ac:dyDescent="0.25">
      <c r="A7" s="45" t="s">
        <v>650</v>
      </c>
      <c r="B7" s="45" t="s">
        <v>651</v>
      </c>
      <c r="C7" s="14">
        <v>32</v>
      </c>
      <c r="D7" s="14">
        <v>59</v>
      </c>
      <c r="E7" s="28">
        <v>-1</v>
      </c>
      <c r="F7" s="14">
        <v>10</v>
      </c>
      <c r="G7" s="14">
        <v>10</v>
      </c>
      <c r="H7" s="14">
        <v>21</v>
      </c>
      <c r="I7" s="14">
        <v>20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0</v>
      </c>
    </row>
    <row r="8" spans="1:16" ht="33.75" x14ac:dyDescent="0.25">
      <c r="A8" s="45" t="s">
        <v>652</v>
      </c>
      <c r="B8" s="45" t="s">
        <v>653</v>
      </c>
      <c r="C8" s="14">
        <v>0</v>
      </c>
      <c r="D8" s="14">
        <v>5</v>
      </c>
      <c r="E8" s="28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ht="45" x14ac:dyDescent="0.25">
      <c r="A9" s="45" t="s">
        <v>654</v>
      </c>
      <c r="B9" s="45" t="s">
        <v>655</v>
      </c>
      <c r="C9" s="14">
        <v>40</v>
      </c>
      <c r="D9" s="14">
        <v>62</v>
      </c>
      <c r="E9" s="28">
        <v>-1</v>
      </c>
      <c r="F9" s="14">
        <v>39</v>
      </c>
      <c r="G9" s="14">
        <v>40</v>
      </c>
      <c r="H9" s="14">
        <v>18</v>
      </c>
      <c r="I9" s="14">
        <v>18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ht="22.5" x14ac:dyDescent="0.25">
      <c r="A10" s="45" t="s">
        <v>656</v>
      </c>
      <c r="B10" s="45" t="s">
        <v>657</v>
      </c>
      <c r="C10" s="14">
        <v>301</v>
      </c>
      <c r="D10" s="14">
        <v>322</v>
      </c>
      <c r="E10" s="28">
        <v>-1</v>
      </c>
      <c r="F10" s="14">
        <v>342</v>
      </c>
      <c r="G10" s="14">
        <v>340</v>
      </c>
      <c r="H10" s="14">
        <v>95</v>
      </c>
      <c r="I10" s="14">
        <v>95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0</v>
      </c>
    </row>
    <row r="11" spans="1:16" ht="33.75" x14ac:dyDescent="0.25">
      <c r="A11" s="45" t="s">
        <v>658</v>
      </c>
      <c r="B11" s="45" t="s">
        <v>659</v>
      </c>
      <c r="C11" s="14">
        <v>4</v>
      </c>
      <c r="D11" s="14">
        <v>101</v>
      </c>
      <c r="E11" s="28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6"/>
    </row>
  </sheetData>
  <sheetProtection algorithmName="SHA-512" hashValue="IrgLufRTnbm4KTIN3YBpx1OEjrGFwoAys0VJgX3a10PV64G2/g9DJTu0SHGBDfaRB8pB255iNMZaB+vD+KthVg==" saltValue="k6K1jhcMRsCnsxYniohAb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2024-05-14T09:10:13Z</dcterms:created>
  <dcterms:modified xsi:type="dcterms:W3CDTF">2026-03-26T10:21:41Z</dcterms:modified>
</cp:coreProperties>
</file>