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8_{FF3FA5C5-B2B9-41E7-8574-1ABA5241A3DE}" xr6:coauthVersionLast="47" xr6:coauthVersionMax="47" xr10:uidLastSave="{00000000-0000-0000-0000-000000000000}"/>
  <workbookProtection workbookAlgorithmName="SHA-512" workbookHashValue="P3oCudKLHnbxg1pS5qkgOZRLJQEIaet3if591zxZHNYn1c7c8WFivM714zeo/dscS3gc5TC4KT7uHDpScT/Zhw==" workbookSaltValue="n36k+2saGjpcQJf19L4zmw==" workbookSpinCount="100000" lockStructure="1"/>
  <bookViews>
    <workbookView xWindow="-120" yWindow="-120" windowWidth="29040" windowHeight="1572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G43" i="18" s="1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H43" i="18" s="1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K43" i="18"/>
  <c r="J43" i="18"/>
  <c r="I43" i="18"/>
  <c r="F43" i="18"/>
  <c r="E43" i="18"/>
  <c r="D43" i="18"/>
  <c r="N7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C8DB000-7A37-4B15-9C97-10FAE274BB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22ABF33-7E17-4B55-8FB1-EE1CED7450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76A4A47-BAC5-4D60-B32F-805765633F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26F4322-87D7-4261-95EE-361E9085B1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F0CF2E1-61DC-43EF-8EC6-B3EFEC50FD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C762C33-9E1E-426B-B233-5DB491C5F3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ADD9B1B-C00B-4010-9022-C9CF617267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6E0B571-2874-4D6D-BC13-F6AE1DD23F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D02ACB8-0465-45F2-8E46-7890BE241B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0C0F751-7914-429E-9BD6-5D19EA81B9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A0D8D14-38D3-43F4-8723-8C0E31D226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3A0A216-5DF6-4F69-AD13-262BDE3E37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DCE30B6-542A-44F8-8FC5-E6389E9C82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EDBF678-3823-43C2-A753-AAB0C1F3CB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7FE2119-0CF7-4972-84A6-80C39C9355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AA4470A-A16C-4982-A90D-08958F53C2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506388C-21EE-4C82-94FC-E96ED9EFB9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C6C0C7D-5D11-4795-8203-59B971A911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14F8131-C6C4-430D-8ACE-57E64D33D2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F7A782C-8E40-44E5-8585-B4CFB5CE8B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EC4F916-4635-4086-9174-F82EC35591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B9B3669-4BD4-4F99-836A-879F07C518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300DD74-50AE-46B0-BF36-730A922BD6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ABCD9A4-35E0-47CC-90F6-DED05D6AB8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94AA980-A42B-4B82-9769-A8A19661E1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6737923-AC97-4E18-A8DD-6FA5D56B51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1A6C77D-ECDC-4AA0-ADD7-38DDF2C02F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A1FCCED-13A9-4942-8C30-0055E03091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04A59F2-4EE4-4001-87F4-A1A44FF1A8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2B1B5DA-82B6-4311-93BF-D29723B955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5DED27E-E4E6-46C1-9D5E-5E94DC4CC3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BA64DE4-5DF1-405F-9473-3A4A87A545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<sst xmlns="http://schemas.openxmlformats.org/spreadsheetml/2006/main" count="2609" uniqueCount="1527">
  <si>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</si>
  <si>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</si>
  <si>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</si>
  <si>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</si>
  <si>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</si>
  <si>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</si>
  <si>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</si>
  <si>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Pontevedra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</si>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</sst>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22" xfId="2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17" xfId="1" applyNumberFormat="1" applyFont="1" applyFill="1" applyBorder="1" applyAlignment="1">
      <alignment horizontal="left" wrapText="1"/>
    </xf>
  </cellXfs>
  <cellStyles count="4">
    <cellStyle name="Excel Built-in Normal" xfId="2" xr:uid="{342D418B-B174-4816-AD3C-5D7470132A17}"/>
    <cellStyle name="Normal" xfId="0" builtinId="0"/>
    <cellStyle name="Normal 2" xfId="1" xr:uid="{F61A6500-198A-4511-B384-A35F5714B441}"/>
    <cellStyle name="Normal 3" xfId="3" xr:uid="{31DA57BC-F536-46B5-AF2D-0B03F00277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8E-4385-84C8-DE5F09E4F8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8E-4385-84C8-DE5F09E4F8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5481</c:v>
                </c:pt>
                <c:pt idx="1">
                  <c:v>25393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8E-4385-84C8-DE5F09E4F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F4-4A12-B25D-D4F69913F4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F4-4A12-B25D-D4F69913F4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CF4-4A12-B25D-D4F69913F4C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18</c:v>
                </c:pt>
                <c:pt idx="1">
                  <c:v>971</c:v>
                </c:pt>
                <c:pt idx="2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F4-4A12-B25D-D4F69913F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FC-4F4C-AD46-5A8D518EFA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FC-4F4C-AD46-5A8D518EFAA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DFC-4F4C-AD46-5A8D518EFA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3</c:v>
                </c:pt>
                <c:pt idx="1">
                  <c:v>6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FC-4F4C-AD46-5A8D518EF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E9-4E6A-82B7-C33947C54D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E9-4E6A-82B7-C33947C54D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8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E9-4E6A-82B7-C33947C54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A0-4589-9ACB-2D842B7ED5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A0-4589-9ACB-2D842B7ED5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7316</c:v>
                </c:pt>
                <c:pt idx="1">
                  <c:v>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0-4589-9ACB-2D842B7ED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2109</c:v>
              </c:pt>
              <c:pt idx="1">
                <c:v>2863</c:v>
              </c:pt>
              <c:pt idx="2">
                <c:v>47</c:v>
              </c:pt>
              <c:pt idx="3">
                <c:v>6</c:v>
              </c:pt>
              <c:pt idx="4">
                <c:v>456</c:v>
              </c:pt>
            </c:numLit>
          </c:val>
          <c:extLst>
            <c:ext xmlns:c16="http://schemas.microsoft.com/office/drawing/2014/chart" uri="{C3380CC4-5D6E-409C-BE32-E72D297353CC}">
              <c16:uniqueId val="{00000000-B9EE-4CD1-B3F3-0E8CC1634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2840</c:v>
              </c:pt>
              <c:pt idx="1">
                <c:v>2251</c:v>
              </c:pt>
              <c:pt idx="2">
                <c:v>129</c:v>
              </c:pt>
              <c:pt idx="3">
                <c:v>47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CC8-44B5-AD11-63ECAC110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52</c:v>
              </c:pt>
              <c:pt idx="2">
                <c:v>22</c:v>
              </c:pt>
              <c:pt idx="3">
                <c:v>32</c:v>
              </c:pt>
              <c:pt idx="4">
                <c:v>76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511-40BD-8743-4FF02DDCD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91</c:v>
              </c:pt>
              <c:pt idx="1">
                <c:v>120</c:v>
              </c:pt>
              <c:pt idx="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D25A-4212-B466-31BF430EE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3360</c:v>
              </c:pt>
              <c:pt idx="1">
                <c:v>45</c:v>
              </c:pt>
              <c:pt idx="2">
                <c:v>672</c:v>
              </c:pt>
              <c:pt idx="3">
                <c:v>15</c:v>
              </c:pt>
              <c:pt idx="4">
                <c:v>41</c:v>
              </c:pt>
              <c:pt idx="5">
                <c:v>14</c:v>
              </c:pt>
              <c:pt idx="6">
                <c:v>11</c:v>
              </c:pt>
              <c:pt idx="7">
                <c:v>58</c:v>
              </c:pt>
              <c:pt idx="8">
                <c:v>909</c:v>
              </c:pt>
              <c:pt idx="9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8445-47C7-AB0C-47638EFBF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Curatela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468</c:v>
              </c:pt>
              <c:pt idx="1">
                <c:v>421</c:v>
              </c:pt>
              <c:pt idx="2">
                <c:v>14</c:v>
              </c:pt>
              <c:pt idx="3">
                <c:v>50</c:v>
              </c:pt>
              <c:pt idx="4">
                <c:v>42</c:v>
              </c:pt>
              <c:pt idx="5">
                <c:v>50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AEA8-42A1-A655-1C2DB9E9B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D8-47F2-913E-C58653BB03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D8-47F2-913E-C58653BB035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4D8-47F2-913E-C58653BB03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404</c:v>
                </c:pt>
                <c:pt idx="1">
                  <c:v>195</c:v>
                </c:pt>
                <c:pt idx="2">
                  <c:v>2840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D8-47F2-913E-C58653BB0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9274</c:v>
              </c:pt>
              <c:pt idx="1">
                <c:v>2113</c:v>
              </c:pt>
              <c:pt idx="2">
                <c:v>2438</c:v>
              </c:pt>
              <c:pt idx="3">
                <c:v>665</c:v>
              </c:pt>
              <c:pt idx="4">
                <c:v>238</c:v>
              </c:pt>
              <c:pt idx="5">
                <c:v>255</c:v>
              </c:pt>
              <c:pt idx="6">
                <c:v>661</c:v>
              </c:pt>
              <c:pt idx="7">
                <c:v>8499</c:v>
              </c:pt>
              <c:pt idx="8">
                <c:v>111</c:v>
              </c:pt>
              <c:pt idx="9">
                <c:v>382</c:v>
              </c:pt>
              <c:pt idx="10">
                <c:v>875</c:v>
              </c:pt>
              <c:pt idx="11">
                <c:v>390</c:v>
              </c:pt>
              <c:pt idx="12">
                <c:v>1151</c:v>
              </c:pt>
              <c:pt idx="13">
                <c:v>334</c:v>
              </c:pt>
              <c:pt idx="14">
                <c:v>4650</c:v>
              </c:pt>
              <c:pt idx="15">
                <c:v>319</c:v>
              </c:pt>
            </c:numLit>
          </c:val>
          <c:extLst>
            <c:ext xmlns:c16="http://schemas.microsoft.com/office/drawing/2014/chart" uri="{C3380CC4-5D6E-409C-BE32-E72D297353CC}">
              <c16:uniqueId val="{00000000-DCA9-41D3-9AEF-D3C029F64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1059</c:v>
              </c:pt>
              <c:pt idx="1">
                <c:v>205</c:v>
              </c:pt>
              <c:pt idx="2">
                <c:v>85</c:v>
              </c:pt>
              <c:pt idx="3">
                <c:v>2247</c:v>
              </c:pt>
              <c:pt idx="4">
                <c:v>275</c:v>
              </c:pt>
              <c:pt idx="5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0-0BE9-4E94-B8DF-130A11D75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50</c:v>
              </c:pt>
              <c:pt idx="1">
                <c:v>289</c:v>
              </c:pt>
              <c:pt idx="2">
                <c:v>144</c:v>
              </c:pt>
              <c:pt idx="3">
                <c:v>70</c:v>
              </c:pt>
              <c:pt idx="4">
                <c:v>13</c:v>
              </c:pt>
              <c:pt idx="5">
                <c:v>146</c:v>
              </c:pt>
              <c:pt idx="6">
                <c:v>1890</c:v>
              </c:pt>
              <c:pt idx="7">
                <c:v>14</c:v>
              </c:pt>
              <c:pt idx="8">
                <c:v>165</c:v>
              </c:pt>
              <c:pt idx="9">
                <c:v>43</c:v>
              </c:pt>
              <c:pt idx="1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80AB-456E-A347-2D183D74F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260</c:v>
              </c:pt>
              <c:pt idx="1">
                <c:v>312</c:v>
              </c:pt>
              <c:pt idx="2">
                <c:v>66</c:v>
              </c:pt>
              <c:pt idx="3">
                <c:v>70</c:v>
              </c:pt>
              <c:pt idx="4">
                <c:v>160</c:v>
              </c:pt>
              <c:pt idx="5">
                <c:v>1245</c:v>
              </c:pt>
              <c:pt idx="6">
                <c:v>141</c:v>
              </c:pt>
              <c:pt idx="7">
                <c:v>279</c:v>
              </c:pt>
              <c:pt idx="8">
                <c:v>60</c:v>
              </c:pt>
              <c:pt idx="9">
                <c:v>343</c:v>
              </c:pt>
              <c:pt idx="10">
                <c:v>188</c:v>
              </c:pt>
              <c:pt idx="11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86AC-41AF-9821-C03336B88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253</c:v>
              </c:pt>
              <c:pt idx="1">
                <c:v>67</c:v>
              </c:pt>
              <c:pt idx="2">
                <c:v>105</c:v>
              </c:pt>
              <c:pt idx="3">
                <c:v>89</c:v>
              </c:pt>
              <c:pt idx="4">
                <c:v>835</c:v>
              </c:pt>
              <c:pt idx="5">
                <c:v>102</c:v>
              </c:pt>
              <c:pt idx="6">
                <c:v>218</c:v>
              </c:pt>
              <c:pt idx="7">
                <c:v>54</c:v>
              </c:pt>
              <c:pt idx="8">
                <c:v>204</c:v>
              </c:pt>
              <c:pt idx="9">
                <c:v>161</c:v>
              </c:pt>
              <c:pt idx="10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A06A-43AF-83CC-51AF4E497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8</c:v>
              </c:pt>
              <c:pt idx="2">
                <c:v>44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5AB-428E-BC5E-E50C2304E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Drogas</c:v>
                </c:pt>
                <c:pt idx="4">
                  <c:v>Falsedades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</c:v>
              </c:pt>
              <c:pt idx="2">
                <c:v>24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492-46F9-9803-1FCF6ECD3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BE7-45BA-878E-D692121B5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Justicia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598-4041-9DCD-4E5D88540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Relaciones familiares</c:v>
                </c:pt>
                <c:pt idx="1">
                  <c:v>Patrimonio</c:v>
                </c:pt>
                <c:pt idx="2">
                  <c:v>Ordenación territorio</c:v>
                </c:pt>
                <c:pt idx="3">
                  <c:v>Falsedades</c:v>
                </c:pt>
                <c:pt idx="4">
                  <c:v>Administración Pública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23</c:v>
              </c:pt>
              <c:pt idx="1">
                <c:v>19</c:v>
              </c:pt>
              <c:pt idx="2">
                <c:v>20</c:v>
              </c:pt>
              <c:pt idx="3">
                <c:v>24</c:v>
              </c:pt>
              <c:pt idx="4">
                <c:v>24</c:v>
              </c:pt>
              <c:pt idx="5">
                <c:v>19</c:v>
              </c:pt>
              <c:pt idx="6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81D9-4928-9867-E2D4A9C5B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0E-486E-917D-3A91F8CC17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0E-486E-917D-3A91F8CC17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2505</c:v>
                </c:pt>
                <c:pt idx="1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0E-486E-917D-3A91F8CC1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</c:v>
              </c:pt>
              <c:pt idx="1">
                <c:v>22</c:v>
              </c:pt>
              <c:pt idx="2">
                <c:v>4</c:v>
              </c:pt>
              <c:pt idx="3">
                <c:v>17</c:v>
              </c:pt>
              <c:pt idx="4">
                <c:v>65</c:v>
              </c:pt>
              <c:pt idx="5">
                <c:v>2</c:v>
              </c:pt>
              <c:pt idx="6">
                <c:v>42</c:v>
              </c:pt>
              <c:pt idx="7">
                <c:v>1</c:v>
              </c:pt>
              <c:pt idx="8">
                <c:v>30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AB2-415F-9C4F-B5D6B9889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422</c:v>
              </c:pt>
              <c:pt idx="1">
                <c:v>474</c:v>
              </c:pt>
              <c:pt idx="2">
                <c:v>288</c:v>
              </c:pt>
              <c:pt idx="3">
                <c:v>55</c:v>
              </c:pt>
              <c:pt idx="4">
                <c:v>109</c:v>
              </c:pt>
              <c:pt idx="5">
                <c:v>892</c:v>
              </c:pt>
              <c:pt idx="6">
                <c:v>203</c:v>
              </c:pt>
              <c:pt idx="7">
                <c:v>2342</c:v>
              </c:pt>
              <c:pt idx="8">
                <c:v>76</c:v>
              </c:pt>
              <c:pt idx="9">
                <c:v>400</c:v>
              </c:pt>
              <c:pt idx="10">
                <c:v>251</c:v>
              </c:pt>
              <c:pt idx="11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39D0-434E-BEB2-4A33384C5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4D-40A8-96F8-116E07AAF3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4D-40A8-96F8-116E07AAF32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54D-40A8-96F8-116E07AAF32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54D-40A8-96F8-116E07AAF328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4D-40A8-96F8-116E07AAF3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4D-40A8-96F8-116E07AAF3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</c:v>
                </c:pt>
                <c:pt idx="1">
                  <c:v>12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4D-40A8-96F8-116E07AAF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A6-4DC4-8FF9-DD587AA8A4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A6-4DC4-8FF9-DD587AA8A4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5A6-4DC4-8FF9-DD587AA8A4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5A6-4DC4-8FF9-DD587AA8A4B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5A6-4DC4-8FF9-DD587AA8A4B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A6-4DC4-8FF9-DD587AA8A4B3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A6-4DC4-8FF9-DD587AA8A4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A6-4DC4-8FF9-DD587AA8A4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A6-4DC4-8FF9-DD587AA8A4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A6-4DC4-8FF9-DD587AA8A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1120</c:v>
              </c:pt>
              <c:pt idx="1">
                <c:v>143</c:v>
              </c:pt>
              <c:pt idx="2">
                <c:v>102</c:v>
              </c:pt>
              <c:pt idx="3">
                <c:v>550</c:v>
              </c:pt>
              <c:pt idx="4">
                <c:v>139</c:v>
              </c:pt>
            </c:numLit>
          </c:val>
          <c:extLst>
            <c:ext xmlns:c16="http://schemas.microsoft.com/office/drawing/2014/chart" uri="{C3380CC4-5D6E-409C-BE32-E72D297353CC}">
              <c16:uniqueId val="{00000000-5AB4-498F-BB0C-156C5FF1A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354</c:v>
              </c:pt>
              <c:pt idx="1">
                <c:v>21</c:v>
              </c:pt>
              <c:pt idx="2">
                <c:v>5</c:v>
              </c:pt>
              <c:pt idx="3">
                <c:v>213</c:v>
              </c:pt>
              <c:pt idx="4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0-03F2-4A11-999F-33DADA300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65</c:v>
              </c:pt>
              <c:pt idx="2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9159-4FA3-9A79-9911D4DAE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93C8-4675-BB34-AA33733B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161</c:v>
              </c:pt>
              <c:pt idx="1">
                <c:v>22</c:v>
              </c:pt>
              <c:pt idx="2">
                <c:v>88</c:v>
              </c:pt>
              <c:pt idx="3">
                <c:v>10</c:v>
              </c:pt>
              <c:pt idx="4">
                <c:v>1</c:v>
              </c:pt>
              <c:pt idx="5">
                <c:v>13</c:v>
              </c:pt>
              <c:pt idx="6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8A38-4B4B-8956-AF69B34B5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</c:v>
              </c:pt>
              <c:pt idx="1">
                <c:v>157</c:v>
              </c:pt>
              <c:pt idx="2">
                <c:v>53</c:v>
              </c:pt>
              <c:pt idx="3">
                <c:v>5</c:v>
              </c:pt>
              <c:pt idx="4">
                <c:v>23</c:v>
              </c:pt>
              <c:pt idx="5">
                <c:v>11</c:v>
              </c:pt>
              <c:pt idx="6">
                <c:v>37</c:v>
              </c:pt>
              <c:pt idx="7">
                <c:v>83</c:v>
              </c:pt>
              <c:pt idx="8">
                <c:v>24</c:v>
              </c:pt>
              <c:pt idx="9">
                <c:v>16</c:v>
              </c:pt>
              <c:pt idx="10">
                <c:v>79</c:v>
              </c:pt>
              <c:pt idx="11">
                <c:v>8</c:v>
              </c:pt>
              <c:pt idx="12">
                <c:v>234</c:v>
              </c:pt>
              <c:pt idx="1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0C50-4ECB-A475-C213C5ECB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D0-4E08-AD4D-17B35C8467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D0-4E08-AD4D-17B35C8467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1848</c:v>
                </c:pt>
                <c:pt idx="1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D0-4E08-AD4D-17B35C846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99</c:v>
              </c:pt>
              <c:pt idx="1">
                <c:v>126</c:v>
              </c:pt>
              <c:pt idx="2">
                <c:v>573</c:v>
              </c:pt>
              <c:pt idx="3">
                <c:v>26</c:v>
              </c:pt>
              <c:pt idx="4">
                <c:v>36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9746-4DC9-9B46-AFE385491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5A-42C5-8F27-49073C3FA3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5A-42C5-8F27-49073C3FA3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14</c:v>
                </c:pt>
                <c:pt idx="1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5A-42C5-8F27-49073C3FA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EF-4CAE-B9BF-7DFD1FD338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EF-4CAE-B9BF-7DFD1FD338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5EF-4CAE-B9BF-7DFD1FD338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5EF-4CAE-B9BF-7DFD1FD3389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EF-4CAE-B9BF-7DFD1FD3389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63</c:v>
                </c:pt>
                <c:pt idx="1">
                  <c:v>38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EF-4CAE-B9BF-7DFD1FD3389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479</c:v>
              </c:pt>
              <c:pt idx="1">
                <c:v>14</c:v>
              </c:pt>
              <c:pt idx="2">
                <c:v>1</c:v>
              </c:pt>
              <c:pt idx="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3E55-4994-BB1E-FE25B354A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100</c:v>
              </c:pt>
              <c:pt idx="1">
                <c:v>2</c:v>
              </c:pt>
              <c:pt idx="2">
                <c:v>1</c:v>
              </c:pt>
              <c:pt idx="3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40A6-4DAA-A9C4-59181DDD3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</c:v>
              </c:pt>
              <c:pt idx="1">
                <c:v>8</c:v>
              </c:pt>
              <c:pt idx="2">
                <c:v>20</c:v>
              </c:pt>
              <c:pt idx="3">
                <c:v>39</c:v>
              </c:pt>
              <c:pt idx="4">
                <c:v>190</c:v>
              </c:pt>
              <c:pt idx="5">
                <c:v>135</c:v>
              </c:pt>
              <c:pt idx="6">
                <c:v>51</c:v>
              </c:pt>
              <c:pt idx="7">
                <c:v>5</c:v>
              </c:pt>
              <c:pt idx="8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6F94-47EB-892A-3D058DE6B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66E-450A-98E6-9B71BA317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74-428E-8F19-EC5A909326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74-428E-8F19-EC5A909326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21</c:v>
                </c:pt>
                <c:pt idx="1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74-428E-8F19-EC5A90932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1D-4FB9-8C7D-1930F233A2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1D-4FB9-8C7D-1930F233A2C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1D-4FB9-8C7D-1930F233A2C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61D-4FB9-8C7D-1930F233A2C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1D-4FB9-8C7D-1930F233A2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391</c:v>
                </c:pt>
                <c:pt idx="1">
                  <c:v>204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1D-4FB9-8C7D-1930F233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1694</c:v>
              </c:pt>
              <c:pt idx="1">
                <c:v>43</c:v>
              </c:pt>
              <c:pt idx="2">
                <c:v>11</c:v>
              </c:pt>
              <c:pt idx="3">
                <c:v>15</c:v>
              </c:pt>
              <c:pt idx="4">
                <c:v>7</c:v>
              </c:pt>
              <c:pt idx="5">
                <c:v>386</c:v>
              </c:pt>
            </c:numLit>
          </c:val>
          <c:extLst>
            <c:ext xmlns:c16="http://schemas.microsoft.com/office/drawing/2014/chart" uri="{C3380CC4-5D6E-409C-BE32-E72D297353CC}">
              <c16:uniqueId val="{00000000-16A2-4F53-AFF0-3E8FADFE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8F-4707-B947-555523A14F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8F-4707-B947-555523A14F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1349</c:v>
                </c:pt>
                <c:pt idx="1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F-4707-B947-555523A14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413</c:v>
              </c:pt>
              <c:pt idx="1">
                <c:v>37</c:v>
              </c:pt>
              <c:pt idx="2">
                <c:v>1</c:v>
              </c:pt>
              <c:pt idx="3">
                <c:v>3</c:v>
              </c:pt>
              <c:pt idx="4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0-C431-413D-9166-D4D138C6B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509-469C-866F-34A37B615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20</c:v>
              </c:pt>
              <c:pt idx="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513E-42BE-95BE-1ECBB34B4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BC9C-4AE9-9A99-A95812E4B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BB3-4F85-A1CA-A470B9F44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A1F3-497A-9CBE-415037CD1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F29-419A-B259-56EA6304A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24</c:v>
              </c:pt>
              <c:pt idx="1">
                <c:v>492</c:v>
              </c:pt>
              <c:pt idx="2">
                <c:v>50</c:v>
              </c:pt>
              <c:pt idx="3">
                <c:v>1</c:v>
              </c:pt>
              <c:pt idx="4">
                <c:v>32</c:v>
              </c:pt>
              <c:pt idx="5">
                <c:v>264</c:v>
              </c:pt>
              <c:pt idx="6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6FB-453A-B6DE-767838A8B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08-4034-BE29-2C183D0C9F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08-4034-BE29-2C183D0C9F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162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08-4034-BE29-2C183D0C9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1209</c:v>
              </c:pt>
              <c:pt idx="2">
                <c:v>17</c:v>
              </c:pt>
              <c:pt idx="3">
                <c:v>46</c:v>
              </c:pt>
              <c:pt idx="4">
                <c:v>962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6854-47DE-B84C-3A11DA11B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1066</c:v>
              </c:pt>
              <c:pt idx="2">
                <c:v>17</c:v>
              </c:pt>
              <c:pt idx="3">
                <c:v>50</c:v>
              </c:pt>
              <c:pt idx="4">
                <c:v>745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57A-4559-8268-C76B22B09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138</c:v>
              </c:pt>
              <c:pt idx="2">
                <c:v>12</c:v>
              </c:pt>
              <c:pt idx="3">
                <c:v>15</c:v>
              </c:pt>
              <c:pt idx="4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66D6-4E5B-A25B-B571B9800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89</c:v>
              </c:pt>
              <c:pt idx="2">
                <c:v>17</c:v>
              </c:pt>
              <c:pt idx="3">
                <c:v>20</c:v>
              </c:pt>
              <c:pt idx="4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2C81-4FB8-87EE-BAF3E9680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F84-40DC-A841-A89F98CCD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AC2-459C-A227-A613F7939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1261</c:v>
              </c:pt>
              <c:pt idx="2">
                <c:v>44</c:v>
              </c:pt>
              <c:pt idx="3">
                <c:v>92</c:v>
              </c:pt>
              <c:pt idx="4">
                <c:v>933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67D-42B6-BDED-03469C739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19</c:v>
              </c:pt>
              <c:pt idx="2">
                <c:v>4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2F28-4522-87EA-4B9E91930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103</c:v>
              </c:pt>
              <c:pt idx="2">
                <c:v>4</c:v>
              </c:pt>
              <c:pt idx="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9030-44A1-A0DE-B5D63C243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8</c:v>
              </c:pt>
              <c:pt idx="2">
                <c:v>1</c:v>
              </c:pt>
              <c:pt idx="3">
                <c:v>5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6F9E-4A3A-ADB0-5EDA89E71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6D-49BA-BF32-FF7B443CEC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6D-49BA-BF32-FF7B443CEC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183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D-49BA-BF32-FF7B443CE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57D-44BA-A37C-2A14A23A9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A8-44BE-8725-24D23EE1E4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A8-44BE-8725-24D23EE1E4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A8-44BE-8725-24D23EE1E4C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A8-44BE-8725-24D23EE1E4C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201</c:v>
                </c:pt>
                <c:pt idx="1">
                  <c:v>0</c:v>
                </c:pt>
                <c:pt idx="2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A8-44BE-8725-24D23EE1E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B8-47BD-BFF7-C68E8FA4AA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B8-47BD-BFF7-C68E8FA4AA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844</c:v>
                </c:pt>
                <c:pt idx="1">
                  <c:v>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B8-47BD-BFF7-C68E8FA4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54A0A996-29E9-4A4E-9C18-01058460B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2DBFBD8-0F14-4C74-81FB-255EB5B2E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8001379-395D-4B4B-9064-F64702958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0F5D004-B55F-49DE-BD8A-E77695CF0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0103E96A-F878-4892-9AC9-CE8E87F01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C0E29C2-2D48-446A-8F76-F32A5CD38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685F41A6-B263-48CC-AA40-165C1A069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DCB3C5D-5D21-425A-AEBB-06BC23CC4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39BAD7D-FCDA-4C1E-A241-51B20DA92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6A808D1-0EF2-47F0-8F66-B688B29AD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885825</xdr:colOff>
      <xdr:row>6</xdr:row>
      <xdr:rowOff>161925</xdr:rowOff>
    </xdr:from>
    <xdr:to>
      <xdr:col>80</xdr:col>
      <xdr:colOff>220980</xdr:colOff>
      <xdr:row>17</xdr:row>
      <xdr:rowOff>78105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559B99A1-7286-4A5A-B1C5-B18021DA9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35B8CF54-DE55-4A66-B856-CCC310A21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F5FB0EB-AB91-4A1F-BE8E-BDCA7BE13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DA8F0BD-B78D-64DE-6CBB-5A87C19B9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327025</xdr:colOff>
      <xdr:row>6</xdr:row>
      <xdr:rowOff>190500</xdr:rowOff>
    </xdr:from>
    <xdr:to>
      <xdr:col>22</xdr:col>
      <xdr:colOff>9525</xdr:colOff>
      <xdr:row>18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3077C555-65A3-2195-9B95-4106D3A41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241300</xdr:colOff>
      <xdr:row>8</xdr:row>
      <xdr:rowOff>28575</xdr:rowOff>
    </xdr:from>
    <xdr:to>
      <xdr:col>54</xdr:col>
      <xdr:colOff>3175</xdr:colOff>
      <xdr:row>17</xdr:row>
      <xdr:rowOff>95250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D32533B-F551-D6A6-F1E6-EDD509638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504825</xdr:colOff>
      <xdr:row>6</xdr:row>
      <xdr:rowOff>241300</xdr:rowOff>
    </xdr:from>
    <xdr:to>
      <xdr:col>60</xdr:col>
      <xdr:colOff>400050</xdr:colOff>
      <xdr:row>16</xdr:row>
      <xdr:rowOff>41275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7FA88F0-3F84-43B3-BD53-45087BD6D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63500</xdr:colOff>
      <xdr:row>8</xdr:row>
      <xdr:rowOff>95250</xdr:rowOff>
    </xdr:from>
    <xdr:to>
      <xdr:col>72</xdr:col>
      <xdr:colOff>209550</xdr:colOff>
      <xdr:row>19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96C5D92-7A33-6B8F-4AE5-B32972464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73025</xdr:colOff>
      <xdr:row>22</xdr:row>
      <xdr:rowOff>82550</xdr:rowOff>
    </xdr:from>
    <xdr:to>
      <xdr:col>73</xdr:col>
      <xdr:colOff>63500</xdr:colOff>
      <xdr:row>35</xdr:row>
      <xdr:rowOff>19050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BDBD5F9E-3BB7-B15A-0A40-04F1CB647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24</xdr:row>
      <xdr:rowOff>9525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A0B357FC-C979-0441-D261-4D1E5D5A5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ED5FCA3-5AE3-59B6-B9E7-DE6862098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4FFBA71-1A52-9F45-2B2E-0A1C380FD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FED53AA7-BC6F-3B6D-B48C-BBD9885F8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184A167-7BA5-FEDA-B1FA-77297400E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22ADDB7D-7E67-702F-231B-4CF962B0E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664F9EB5-2158-7415-5E61-F8BA7B4C1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959218F2-EEB7-025D-A46A-135677854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39171BBF-5EB1-7D44-E2FF-7F8C42FBC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100DC10E-ED90-91EB-E874-6520C1BF1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AC3CDB99-36AB-CFF4-E835-A7C8EBA67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CED161FF-D78D-DA63-D17B-2A0C40BE9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369E91-CE7C-499D-A22D-DB1EF3BF0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52CAE1-ADD5-426F-BFED-78F5DD3C5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C46B19A2-FE3A-539B-BBDC-89F09738C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BA1728D-60E8-3999-781F-90DBE687F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163512</xdr:colOff>
      <xdr:row>9</xdr:row>
      <xdr:rowOff>50800</xdr:rowOff>
    </xdr:from>
    <xdr:to>
      <xdr:col>13</xdr:col>
      <xdr:colOff>1349375</xdr:colOff>
      <xdr:row>23</xdr:row>
      <xdr:rowOff>95250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355C0F1-815E-BC91-508A-10FAB6417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492125</xdr:colOff>
      <xdr:row>8</xdr:row>
      <xdr:rowOff>153986</xdr:rowOff>
    </xdr:from>
    <xdr:to>
      <xdr:col>18</xdr:col>
      <xdr:colOff>282575</xdr:colOff>
      <xdr:row>23</xdr:row>
      <xdr:rowOff>15874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C43A570F-4130-056E-8202-55C23DAF7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9FE461C1-EB06-9E72-0BCD-F9AA4E3D8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F9E64B73-2A06-1AB8-052A-B0A2DB81B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C623C420-EDC8-9509-4BB9-E0771D9A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151861F-ABDC-4875-82E9-D4E61E0EA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B084CF5-5219-4574-A970-E9DF656A5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2FC5FAF-EC06-4E03-C233-FE42AC987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BF5BAF88-3760-E1E1-54B6-D2AAB565B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D6CBF90-7E33-1393-3171-615476266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86EEB287-5859-505D-5324-D9335DDF7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9591561-9376-4D5D-B1D0-39E8C69A0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401A2AD-0E7F-4237-8B3F-DD764ECEF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0BB0D4E-4F00-CC75-561A-34D0B6E76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E5CBFC6F-752D-253F-1974-C8180EB8B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14CE4289-56E4-28AD-CF35-AA4442920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1451566-1DB2-4B44-8079-E2FD504CE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CD5E068-BC84-4748-B2D9-59C025556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CFB0FED9-0DF5-5560-E1E7-E63064EF1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C8BD690-070C-BEB7-13F1-6C8DCDEEA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1493302C-D10B-82AE-8017-11227EB0D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DC184C00-40D4-A62F-6CEA-70FD3F87D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31B1C9A9-5E7E-7063-2FBB-3E9199FE3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75908809-D445-9A2E-C1FF-1E8EBA693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612865B-ADD9-6BCD-693F-6ABB2BE94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A22605E-CF45-65ED-DF60-63B7BEA33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71C5D9F-790B-3277-CE91-2980A4A9D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1F767B5-AD79-F988-44C0-C47281FF6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80FE7A6A-E6AB-0722-C9BE-BE31B7DC9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65F203B5-293E-2CDD-1243-3A28F6896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A1BE29FF-83E1-2BDC-CAFC-8E51FAEDB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C51636D-C2F5-0FEE-CC60-2ED48F361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B628926-8D2E-0267-0363-071AB7680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D4C812A-5237-F6A8-FD58-E724BF4B1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0B86861C-AE87-1ACD-AAC3-FE2E34D5F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>
      <selection activeCell="B12" sqref="B12"/>
    </sheetView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69" t="s">
        <v>1</v>
      </c>
      <c r="B3" s="169"/>
      <c r="C3" s="169"/>
      <c r="D3" s="169"/>
      <c r="E3" s="169"/>
      <c r="F3" s="169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t0qUP3v7Tm3oAt+a6A9fWf3Dbpl6v02BBqQF71PS8oZYSf8tRF29r7ZMlYgCLG88qLla0z/qoOZvw6hHIv4jHg==" saltValue="SSVj6bxEnlxCew95IQm45w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6"/>
      <c r="C5" s="14">
        <v>5</v>
      </c>
      <c r="D5" s="14">
        <v>1</v>
      </c>
      <c r="E5" s="22">
        <v>2</v>
      </c>
    </row>
    <row r="6" spans="1:5" x14ac:dyDescent="0.25">
      <c r="A6" s="21" t="s">
        <v>1185</v>
      </c>
      <c r="B6" s="16"/>
      <c r="C6" s="14">
        <v>19</v>
      </c>
      <c r="D6" s="14">
        <v>11</v>
      </c>
      <c r="E6" s="22">
        <v>11</v>
      </c>
    </row>
    <row r="7" spans="1:5" x14ac:dyDescent="0.25">
      <c r="A7" s="21" t="s">
        <v>1186</v>
      </c>
      <c r="B7" s="16"/>
      <c r="C7" s="14">
        <v>4</v>
      </c>
      <c r="D7" s="14">
        <v>0</v>
      </c>
      <c r="E7" s="22">
        <v>3</v>
      </c>
    </row>
    <row r="8" spans="1:5" x14ac:dyDescent="0.25">
      <c r="A8" s="21" t="s">
        <v>1187</v>
      </c>
      <c r="B8" s="16"/>
      <c r="C8" s="14">
        <v>0</v>
      </c>
      <c r="D8" s="14">
        <v>0</v>
      </c>
      <c r="E8" s="22">
        <v>0</v>
      </c>
    </row>
    <row r="9" spans="1:5" x14ac:dyDescent="0.25">
      <c r="A9" s="21" t="s">
        <v>615</v>
      </c>
      <c r="B9" s="16"/>
      <c r="C9" s="14">
        <v>0</v>
      </c>
      <c r="D9" s="14">
        <v>0</v>
      </c>
      <c r="E9" s="22">
        <v>0</v>
      </c>
    </row>
    <row r="10" spans="1:5" x14ac:dyDescent="0.25">
      <c r="A10" s="21" t="s">
        <v>1188</v>
      </c>
      <c r="B10" s="16"/>
      <c r="C10" s="14">
        <v>2</v>
      </c>
      <c r="D10" s="14">
        <v>0</v>
      </c>
      <c r="E10" s="22">
        <v>2</v>
      </c>
    </row>
    <row r="11" spans="1:5" x14ac:dyDescent="0.25">
      <c r="A11" s="193" t="s">
        <v>956</v>
      </c>
      <c r="B11" s="194"/>
      <c r="C11" s="29">
        <v>30</v>
      </c>
      <c r="D11" s="29">
        <v>12</v>
      </c>
      <c r="E11" s="29">
        <v>18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6"/>
      <c r="C14" s="22">
        <v>8</v>
      </c>
    </row>
    <row r="15" spans="1:5" x14ac:dyDescent="0.25">
      <c r="A15" s="21" t="s">
        <v>1191</v>
      </c>
      <c r="B15" s="16"/>
      <c r="C15" s="22">
        <v>0</v>
      </c>
    </row>
    <row r="16" spans="1:5" x14ac:dyDescent="0.25">
      <c r="A16" s="21" t="s">
        <v>1192</v>
      </c>
      <c r="B16" s="16"/>
      <c r="C16" s="22">
        <v>3</v>
      </c>
    </row>
    <row r="17" spans="1:3" x14ac:dyDescent="0.25">
      <c r="A17" s="193" t="s">
        <v>956</v>
      </c>
      <c r="B17" s="194"/>
      <c r="C17" s="29">
        <v>11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6"/>
      <c r="C21" s="22">
        <v>8</v>
      </c>
    </row>
    <row r="22" spans="1:3" x14ac:dyDescent="0.25">
      <c r="A22" s="21" t="s">
        <v>1185</v>
      </c>
      <c r="B22" s="16"/>
      <c r="C22" s="22">
        <v>24</v>
      </c>
    </row>
    <row r="23" spans="1:3" x14ac:dyDescent="0.25">
      <c r="A23" s="21" t="s">
        <v>1186</v>
      </c>
      <c r="B23" s="16"/>
      <c r="C23" s="22">
        <v>2</v>
      </c>
    </row>
    <row r="24" spans="1:3" x14ac:dyDescent="0.25">
      <c r="A24" s="21" t="s">
        <v>1187</v>
      </c>
      <c r="B24" s="16"/>
      <c r="C24" s="22">
        <v>9</v>
      </c>
    </row>
    <row r="25" spans="1:3" x14ac:dyDescent="0.25">
      <c r="A25" s="21" t="s">
        <v>615</v>
      </c>
      <c r="B25" s="16"/>
      <c r="C25" s="22">
        <v>18</v>
      </c>
    </row>
    <row r="26" spans="1:3" x14ac:dyDescent="0.25">
      <c r="A26" s="21" t="s">
        <v>1188</v>
      </c>
      <c r="B26" s="16"/>
      <c r="C26" s="22">
        <v>70</v>
      </c>
    </row>
    <row r="27" spans="1:3" x14ac:dyDescent="0.25">
      <c r="A27" s="193" t="s">
        <v>956</v>
      </c>
      <c r="B27" s="194"/>
      <c r="C27" s="29">
        <v>131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6"/>
      <c r="C31" s="22">
        <v>1</v>
      </c>
    </row>
    <row r="32" spans="1:3" x14ac:dyDescent="0.25">
      <c r="A32" s="21" t="s">
        <v>1029</v>
      </c>
      <c r="B32" s="16"/>
      <c r="C32" s="22">
        <v>0</v>
      </c>
    </row>
    <row r="33" spans="1:3" x14ac:dyDescent="0.25">
      <c r="A33" s="21" t="s">
        <v>1194</v>
      </c>
      <c r="B33" s="16"/>
      <c r="C33" s="22">
        <v>103</v>
      </c>
    </row>
    <row r="34" spans="1:3" x14ac:dyDescent="0.25">
      <c r="A34" s="21" t="s">
        <v>1127</v>
      </c>
      <c r="B34" s="16"/>
      <c r="C34" s="22">
        <v>4</v>
      </c>
    </row>
    <row r="35" spans="1:3" x14ac:dyDescent="0.25">
      <c r="A35" s="21" t="s">
        <v>1195</v>
      </c>
      <c r="B35" s="16"/>
      <c r="C35" s="22">
        <v>23</v>
      </c>
    </row>
    <row r="36" spans="1:3" x14ac:dyDescent="0.25">
      <c r="A36" s="21" t="s">
        <v>1031</v>
      </c>
      <c r="B36" s="16"/>
      <c r="C36" s="22">
        <v>0</v>
      </c>
    </row>
    <row r="37" spans="1:3" x14ac:dyDescent="0.25">
      <c r="A37" s="21" t="s">
        <v>1032</v>
      </c>
      <c r="B37" s="16"/>
      <c r="C37" s="22">
        <v>0</v>
      </c>
    </row>
    <row r="38" spans="1:3" x14ac:dyDescent="0.25">
      <c r="A38" s="21" t="s">
        <v>1090</v>
      </c>
      <c r="B38" s="16"/>
      <c r="C38" s="22">
        <v>0</v>
      </c>
    </row>
    <row r="39" spans="1:3" x14ac:dyDescent="0.25">
      <c r="A39" s="21" t="s">
        <v>1091</v>
      </c>
      <c r="B39" s="16"/>
      <c r="C39" s="22">
        <v>0</v>
      </c>
    </row>
    <row r="40" spans="1:3" x14ac:dyDescent="0.25">
      <c r="A40" s="193" t="s">
        <v>956</v>
      </c>
      <c r="B40" s="194"/>
      <c r="C40" s="29">
        <v>131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6"/>
      <c r="C44" s="22">
        <v>0</v>
      </c>
    </row>
    <row r="45" spans="1:3" x14ac:dyDescent="0.25">
      <c r="A45" s="21" t="s">
        <v>1185</v>
      </c>
      <c r="B45" s="16"/>
      <c r="C45" s="22">
        <v>10</v>
      </c>
    </row>
    <row r="46" spans="1:3" x14ac:dyDescent="0.25">
      <c r="A46" s="21" t="s">
        <v>1186</v>
      </c>
      <c r="B46" s="16"/>
      <c r="C46" s="22">
        <v>0</v>
      </c>
    </row>
    <row r="47" spans="1:3" x14ac:dyDescent="0.25">
      <c r="A47" s="21" t="s">
        <v>1187</v>
      </c>
      <c r="B47" s="16"/>
      <c r="C47" s="22">
        <v>2</v>
      </c>
    </row>
    <row r="48" spans="1:3" x14ac:dyDescent="0.25">
      <c r="A48" s="21" t="s">
        <v>615</v>
      </c>
      <c r="B48" s="16"/>
      <c r="C48" s="22">
        <v>5</v>
      </c>
    </row>
    <row r="49" spans="1:3" x14ac:dyDescent="0.25">
      <c r="A49" s="21" t="s">
        <v>1188</v>
      </c>
      <c r="B49" s="16"/>
      <c r="C49" s="22">
        <v>10</v>
      </c>
    </row>
    <row r="50" spans="1:3" x14ac:dyDescent="0.25">
      <c r="A50" s="193" t="s">
        <v>956</v>
      </c>
      <c r="B50" s="194"/>
      <c r="C50" s="29">
        <v>27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0" t="s">
        <v>1184</v>
      </c>
      <c r="B53" s="13" t="s">
        <v>81</v>
      </c>
      <c r="C53" s="22">
        <v>2</v>
      </c>
    </row>
    <row r="54" spans="1:3" x14ac:dyDescent="0.25">
      <c r="A54" s="172"/>
      <c r="B54" s="13" t="s">
        <v>82</v>
      </c>
      <c r="C54" s="22">
        <v>2</v>
      </c>
    </row>
    <row r="55" spans="1:3" x14ac:dyDescent="0.25">
      <c r="A55" s="170" t="s">
        <v>1185</v>
      </c>
      <c r="B55" s="13" t="s">
        <v>81</v>
      </c>
      <c r="C55" s="22">
        <v>8</v>
      </c>
    </row>
    <row r="56" spans="1:3" x14ac:dyDescent="0.25">
      <c r="A56" s="172"/>
      <c r="B56" s="13" t="s">
        <v>82</v>
      </c>
      <c r="C56" s="22">
        <v>3</v>
      </c>
    </row>
    <row r="57" spans="1:3" x14ac:dyDescent="0.25">
      <c r="A57" s="170" t="s">
        <v>1186</v>
      </c>
      <c r="B57" s="13" t="s">
        <v>81</v>
      </c>
      <c r="C57" s="22">
        <v>0</v>
      </c>
    </row>
    <row r="58" spans="1:3" x14ac:dyDescent="0.25">
      <c r="A58" s="172"/>
      <c r="B58" s="13" t="s">
        <v>82</v>
      </c>
      <c r="C58" s="22">
        <v>0</v>
      </c>
    </row>
    <row r="59" spans="1:3" x14ac:dyDescent="0.25">
      <c r="A59" s="170" t="s">
        <v>1187</v>
      </c>
      <c r="B59" s="13" t="s">
        <v>81</v>
      </c>
      <c r="C59" s="22">
        <v>1</v>
      </c>
    </row>
    <row r="60" spans="1:3" x14ac:dyDescent="0.25">
      <c r="A60" s="172"/>
      <c r="B60" s="13" t="s">
        <v>82</v>
      </c>
      <c r="C60" s="22">
        <v>0</v>
      </c>
    </row>
    <row r="61" spans="1:3" x14ac:dyDescent="0.25">
      <c r="A61" s="170" t="s">
        <v>615</v>
      </c>
      <c r="B61" s="13" t="s">
        <v>81</v>
      </c>
      <c r="C61" s="22">
        <v>5</v>
      </c>
    </row>
    <row r="62" spans="1:3" x14ac:dyDescent="0.25">
      <c r="A62" s="172"/>
      <c r="B62" s="13" t="s">
        <v>82</v>
      </c>
      <c r="C62" s="22">
        <v>1</v>
      </c>
    </row>
    <row r="63" spans="1:3" x14ac:dyDescent="0.25">
      <c r="A63" s="170" t="s">
        <v>1188</v>
      </c>
      <c r="B63" s="13" t="s">
        <v>81</v>
      </c>
      <c r="C63" s="22">
        <v>7</v>
      </c>
    </row>
    <row r="64" spans="1:3" x14ac:dyDescent="0.25">
      <c r="A64" s="172"/>
      <c r="B64" s="13" t="s">
        <v>82</v>
      </c>
      <c r="C64" s="22">
        <v>2</v>
      </c>
    </row>
    <row r="65" spans="1:3" x14ac:dyDescent="0.25">
      <c r="A65" s="193" t="s">
        <v>956</v>
      </c>
      <c r="B65" s="194"/>
      <c r="C65" s="29">
        <v>31</v>
      </c>
    </row>
    <row r="66" spans="1:3" x14ac:dyDescent="0.25">
      <c r="A66" s="6"/>
    </row>
  </sheetData>
  <sheetProtection algorithmName="SHA-512" hashValue="zDmHg9RXoR0DkW3Bx8SbkGQwusVrZsK7Q5GWZtCTkBjgjIzZcYeBc93r+3UQ4faOaUuybFCcX8m5WPDJ8CflJg==" saltValue="rcEHXyVNGalHYZPZRVmci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1" t="s">
        <v>1199</v>
      </c>
    </row>
    <row r="4" spans="1:6" ht="22.5" x14ac:dyDescent="0.25">
      <c r="A4" s="32" t="s">
        <v>14</v>
      </c>
      <c r="B4" s="32" t="s">
        <v>15</v>
      </c>
      <c r="C4" s="38" t="s">
        <v>1200</v>
      </c>
      <c r="D4" s="38" t="s">
        <v>65</v>
      </c>
      <c r="E4" s="38" t="s">
        <v>1037</v>
      </c>
      <c r="F4" s="38" t="s">
        <v>1201</v>
      </c>
    </row>
    <row r="5" spans="1:6" ht="22.5" x14ac:dyDescent="0.25">
      <c r="A5" s="185" t="s">
        <v>1202</v>
      </c>
      <c r="B5" s="35" t="s">
        <v>1203</v>
      </c>
      <c r="C5" s="41">
        <v>15</v>
      </c>
      <c r="D5" s="41">
        <v>1</v>
      </c>
      <c r="E5" s="41">
        <v>1</v>
      </c>
      <c r="F5" s="36">
        <v>0</v>
      </c>
    </row>
    <row r="6" spans="1:6" x14ac:dyDescent="0.25">
      <c r="A6" s="187"/>
      <c r="B6" s="35" t="s">
        <v>1204</v>
      </c>
      <c r="C6" s="41">
        <v>0</v>
      </c>
      <c r="D6" s="41">
        <v>0</v>
      </c>
      <c r="E6" s="41">
        <v>1</v>
      </c>
      <c r="F6" s="36">
        <v>0</v>
      </c>
    </row>
    <row r="7" spans="1:6" x14ac:dyDescent="0.25">
      <c r="A7" s="34" t="s">
        <v>1205</v>
      </c>
      <c r="B7" s="35" t="s">
        <v>1206</v>
      </c>
      <c r="C7" s="41">
        <v>0</v>
      </c>
      <c r="D7" s="41">
        <v>1</v>
      </c>
      <c r="E7" s="41">
        <v>0</v>
      </c>
      <c r="F7" s="36">
        <v>0</v>
      </c>
    </row>
    <row r="8" spans="1:6" ht="22.5" x14ac:dyDescent="0.25">
      <c r="A8" s="185" t="s">
        <v>1207</v>
      </c>
      <c r="B8" s="35" t="s">
        <v>1208</v>
      </c>
      <c r="C8" s="41">
        <v>3</v>
      </c>
      <c r="D8" s="41">
        <v>7</v>
      </c>
      <c r="E8" s="41">
        <v>7</v>
      </c>
      <c r="F8" s="36">
        <v>1</v>
      </c>
    </row>
    <row r="9" spans="1:6" x14ac:dyDescent="0.25">
      <c r="A9" s="186"/>
      <c r="B9" s="35" t="s">
        <v>1209</v>
      </c>
      <c r="C9" s="41">
        <v>6</v>
      </c>
      <c r="D9" s="41">
        <v>0</v>
      </c>
      <c r="E9" s="41">
        <v>0</v>
      </c>
      <c r="F9" s="36">
        <v>0</v>
      </c>
    </row>
    <row r="10" spans="1:6" ht="22.5" x14ac:dyDescent="0.25">
      <c r="A10" s="187"/>
      <c r="B10" s="35" t="s">
        <v>1210</v>
      </c>
      <c r="C10" s="41">
        <v>23</v>
      </c>
      <c r="D10" s="41">
        <v>1</v>
      </c>
      <c r="E10" s="41">
        <v>18</v>
      </c>
      <c r="F10" s="36">
        <v>0</v>
      </c>
    </row>
    <row r="11" spans="1:6" ht="22.5" x14ac:dyDescent="0.25">
      <c r="A11" s="185" t="s">
        <v>1211</v>
      </c>
      <c r="B11" s="35" t="s">
        <v>1212</v>
      </c>
      <c r="C11" s="41">
        <v>2</v>
      </c>
      <c r="D11" s="41">
        <v>0</v>
      </c>
      <c r="E11" s="41">
        <v>0</v>
      </c>
      <c r="F11" s="36">
        <v>0</v>
      </c>
    </row>
    <row r="12" spans="1:6" x14ac:dyDescent="0.25">
      <c r="A12" s="186"/>
      <c r="B12" s="35" t="s">
        <v>1213</v>
      </c>
      <c r="C12" s="41">
        <v>0</v>
      </c>
      <c r="D12" s="41">
        <v>0</v>
      </c>
      <c r="E12" s="41">
        <v>0</v>
      </c>
      <c r="F12" s="36">
        <v>0</v>
      </c>
    </row>
    <row r="13" spans="1:6" ht="22.5" x14ac:dyDescent="0.25">
      <c r="A13" s="187"/>
      <c r="B13" s="35" t="s">
        <v>1214</v>
      </c>
      <c r="C13" s="41">
        <v>2</v>
      </c>
      <c r="D13" s="41">
        <v>2</v>
      </c>
      <c r="E13" s="41">
        <v>4</v>
      </c>
      <c r="F13" s="36">
        <v>0</v>
      </c>
    </row>
    <row r="14" spans="1:6" ht="22.5" x14ac:dyDescent="0.25">
      <c r="A14" s="34" t="s">
        <v>1215</v>
      </c>
      <c r="B14" s="35" t="s">
        <v>1216</v>
      </c>
      <c r="C14" s="41">
        <v>4</v>
      </c>
      <c r="D14" s="41">
        <v>0</v>
      </c>
      <c r="E14" s="41">
        <v>0</v>
      </c>
      <c r="F14" s="36">
        <v>0</v>
      </c>
    </row>
    <row r="15" spans="1:6" x14ac:dyDescent="0.25">
      <c r="A15" s="185" t="s">
        <v>1217</v>
      </c>
      <c r="B15" s="35" t="s">
        <v>1218</v>
      </c>
      <c r="C15" s="41">
        <v>1029</v>
      </c>
      <c r="D15" s="41">
        <v>67</v>
      </c>
      <c r="E15" s="41">
        <v>117</v>
      </c>
      <c r="F15" s="36">
        <v>0</v>
      </c>
    </row>
    <row r="16" spans="1:6" x14ac:dyDescent="0.25">
      <c r="A16" s="186"/>
      <c r="B16" s="35" t="s">
        <v>1219</v>
      </c>
      <c r="C16" s="41">
        <v>4</v>
      </c>
      <c r="D16" s="41">
        <v>0</v>
      </c>
      <c r="E16" s="41">
        <v>0</v>
      </c>
      <c r="F16" s="36">
        <v>0</v>
      </c>
    </row>
    <row r="17" spans="1:6" x14ac:dyDescent="0.25">
      <c r="A17" s="186"/>
      <c r="B17" s="35" t="s">
        <v>1220</v>
      </c>
      <c r="C17" s="41">
        <v>0</v>
      </c>
      <c r="D17" s="41">
        <v>0</v>
      </c>
      <c r="E17" s="41">
        <v>1</v>
      </c>
      <c r="F17" s="36">
        <v>0</v>
      </c>
    </row>
    <row r="18" spans="1:6" x14ac:dyDescent="0.25">
      <c r="A18" s="186"/>
      <c r="B18" s="35" t="s">
        <v>1221</v>
      </c>
      <c r="C18" s="41">
        <v>0</v>
      </c>
      <c r="D18" s="41">
        <v>0</v>
      </c>
      <c r="E18" s="41">
        <v>0</v>
      </c>
      <c r="F18" s="36">
        <v>0</v>
      </c>
    </row>
    <row r="19" spans="1:6" ht="22.5" x14ac:dyDescent="0.25">
      <c r="A19" s="187"/>
      <c r="B19" s="35" t="s">
        <v>1222</v>
      </c>
      <c r="C19" s="41">
        <v>0</v>
      </c>
      <c r="D19" s="41">
        <v>0</v>
      </c>
      <c r="E19" s="41">
        <v>2</v>
      </c>
      <c r="F19" s="36">
        <v>0</v>
      </c>
    </row>
    <row r="20" spans="1:6" x14ac:dyDescent="0.25">
      <c r="A20" s="34" t="s">
        <v>1223</v>
      </c>
      <c r="B20" s="35" t="s">
        <v>1224</v>
      </c>
      <c r="C20" s="41">
        <v>0</v>
      </c>
      <c r="D20" s="41">
        <v>0</v>
      </c>
      <c r="E20" s="41">
        <v>4</v>
      </c>
      <c r="F20" s="36">
        <v>0</v>
      </c>
    </row>
    <row r="21" spans="1:6" x14ac:dyDescent="0.25">
      <c r="A21" s="34" t="s">
        <v>1225</v>
      </c>
      <c r="B21" s="35" t="s">
        <v>1226</v>
      </c>
      <c r="C21" s="41">
        <v>0</v>
      </c>
      <c r="D21" s="41">
        <v>0</v>
      </c>
      <c r="E21" s="41">
        <v>0</v>
      </c>
      <c r="F21" s="36">
        <v>0</v>
      </c>
    </row>
    <row r="22" spans="1:6" x14ac:dyDescent="0.25">
      <c r="A22" s="183" t="s">
        <v>956</v>
      </c>
      <c r="B22" s="184"/>
      <c r="C22" s="42">
        <v>1088</v>
      </c>
      <c r="D22" s="42">
        <v>79</v>
      </c>
      <c r="E22" s="42">
        <v>155</v>
      </c>
      <c r="F22" s="42">
        <v>1</v>
      </c>
    </row>
    <row r="23" spans="1:6" x14ac:dyDescent="0.25">
      <c r="A23" s="31" t="s">
        <v>1059</v>
      </c>
    </row>
    <row r="24" spans="1:6" x14ac:dyDescent="0.25">
      <c r="A24" s="32" t="s">
        <v>14</v>
      </c>
      <c r="B24" s="32" t="s">
        <v>15</v>
      </c>
      <c r="C24" s="33" t="s">
        <v>3</v>
      </c>
    </row>
    <row r="25" spans="1:6" x14ac:dyDescent="0.25">
      <c r="A25" s="39" t="s">
        <v>104</v>
      </c>
      <c r="B25" s="16"/>
      <c r="C25" s="36">
        <v>1</v>
      </c>
    </row>
    <row r="26" spans="1:6" x14ac:dyDescent="0.25">
      <c r="A26" s="39" t="s">
        <v>114</v>
      </c>
      <c r="B26" s="16"/>
      <c r="C26" s="36">
        <v>2</v>
      </c>
    </row>
    <row r="27" spans="1:6" x14ac:dyDescent="0.25">
      <c r="A27" s="39" t="s">
        <v>1060</v>
      </c>
      <c r="B27" s="16"/>
      <c r="C27" s="36">
        <v>0</v>
      </c>
    </row>
    <row r="28" spans="1:6" x14ac:dyDescent="0.25">
      <c r="A28" s="183" t="s">
        <v>956</v>
      </c>
      <c r="B28" s="184"/>
      <c r="C28" s="42">
        <v>3</v>
      </c>
    </row>
    <row r="29" spans="1:6" x14ac:dyDescent="0.25">
      <c r="A29" s="3"/>
    </row>
    <row r="30" spans="1:6" x14ac:dyDescent="0.25">
      <c r="A30" s="31" t="s">
        <v>1227</v>
      </c>
    </row>
    <row r="31" spans="1:6" x14ac:dyDescent="0.25">
      <c r="A31" s="32" t="s">
        <v>14</v>
      </c>
      <c r="B31" s="32" t="s">
        <v>15</v>
      </c>
      <c r="C31" s="33" t="s">
        <v>3</v>
      </c>
    </row>
    <row r="32" spans="1:6" x14ac:dyDescent="0.25">
      <c r="A32" s="39" t="s">
        <v>1228</v>
      </c>
      <c r="B32" s="16"/>
      <c r="C32" s="36">
        <v>14</v>
      </c>
    </row>
    <row r="33" spans="1:3" x14ac:dyDescent="0.25">
      <c r="A33" s="39" t="s">
        <v>1229</v>
      </c>
      <c r="B33" s="16"/>
      <c r="C33" s="36">
        <v>68</v>
      </c>
    </row>
    <row r="34" spans="1:3" x14ac:dyDescent="0.25">
      <c r="A34" s="39" t="s">
        <v>82</v>
      </c>
      <c r="B34" s="16"/>
      <c r="C34" s="36">
        <v>45</v>
      </c>
    </row>
    <row r="35" spans="1:3" x14ac:dyDescent="0.25">
      <c r="A35" s="183" t="s">
        <v>956</v>
      </c>
      <c r="B35" s="184"/>
      <c r="C35" s="42">
        <v>127</v>
      </c>
    </row>
    <row r="36" spans="1:3" x14ac:dyDescent="0.25">
      <c r="A36" s="3"/>
    </row>
    <row r="37" spans="1:3" x14ac:dyDescent="0.25">
      <c r="A37" s="31" t="s">
        <v>1230</v>
      </c>
    </row>
    <row r="38" spans="1:3" x14ac:dyDescent="0.25">
      <c r="A38" s="32" t="s">
        <v>14</v>
      </c>
      <c r="B38" s="32" t="s">
        <v>15</v>
      </c>
      <c r="C38" s="33" t="s">
        <v>3</v>
      </c>
    </row>
    <row r="39" spans="1:3" x14ac:dyDescent="0.25">
      <c r="A39" s="39" t="s">
        <v>1231</v>
      </c>
      <c r="B39" s="16"/>
      <c r="C39" s="36">
        <v>255</v>
      </c>
    </row>
    <row r="40" spans="1:3" x14ac:dyDescent="0.25">
      <c r="A40" s="39" t="s">
        <v>1232</v>
      </c>
      <c r="B40" s="16"/>
      <c r="C40" s="36">
        <v>150</v>
      </c>
    </row>
    <row r="41" spans="1:3" x14ac:dyDescent="0.25">
      <c r="A41" s="183" t="s">
        <v>956</v>
      </c>
      <c r="B41" s="184"/>
      <c r="C41" s="42">
        <v>405</v>
      </c>
    </row>
    <row r="42" spans="1:3" x14ac:dyDescent="0.25">
      <c r="A42" s="6"/>
    </row>
  </sheetData>
  <sheetProtection algorithmName="SHA-512" hashValue="5HyroXo3UTfsP3KQhGvyzSL19Choc6BGJno1u+jtjjNWnxfgRzg0tspd5YkneDmZIMj4FDkAXjgZog2pyAF4aQ==" saltValue="qEuhDcw624UasdHY0EUla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8554687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5" t="s">
        <v>1234</v>
      </c>
    </row>
    <row r="4" spans="1:5" x14ac:dyDescent="0.25">
      <c r="A4" s="43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3" t="s">
        <v>1235</v>
      </c>
      <c r="B5" s="13" t="s">
        <v>1236</v>
      </c>
      <c r="C5" s="14">
        <v>2100</v>
      </c>
      <c r="D5" s="14">
        <v>2098</v>
      </c>
      <c r="E5" s="15">
        <v>9.5328884652049601E-4</v>
      </c>
    </row>
    <row r="6" spans="1:5" x14ac:dyDescent="0.25">
      <c r="A6" s="174"/>
      <c r="B6" s="13" t="s">
        <v>1237</v>
      </c>
      <c r="C6" s="14">
        <v>526</v>
      </c>
      <c r="D6" s="14">
        <v>488</v>
      </c>
      <c r="E6" s="15">
        <v>7.7868852459016397E-2</v>
      </c>
    </row>
    <row r="7" spans="1:5" x14ac:dyDescent="0.25">
      <c r="A7" s="175"/>
      <c r="B7" s="13" t="s">
        <v>1238</v>
      </c>
      <c r="C7" s="14">
        <v>459</v>
      </c>
      <c r="D7" s="14">
        <v>463</v>
      </c>
      <c r="E7" s="15">
        <v>-8.6393088552915807E-3</v>
      </c>
    </row>
    <row r="8" spans="1:5" x14ac:dyDescent="0.25">
      <c r="A8" s="3"/>
    </row>
    <row r="9" spans="1:5" x14ac:dyDescent="0.25">
      <c r="A9" s="45" t="s">
        <v>1239</v>
      </c>
    </row>
    <row r="10" spans="1:5" x14ac:dyDescent="0.25">
      <c r="A10" s="43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3" t="s">
        <v>1240</v>
      </c>
      <c r="B11" s="13" t="s">
        <v>1241</v>
      </c>
      <c r="C11" s="14">
        <v>0</v>
      </c>
      <c r="D11" s="14">
        <v>0</v>
      </c>
      <c r="E11" s="15">
        <v>0</v>
      </c>
    </row>
    <row r="12" spans="1:5" x14ac:dyDescent="0.25">
      <c r="A12" s="174"/>
      <c r="B12" s="13" t="s">
        <v>1242</v>
      </c>
      <c r="C12" s="14">
        <v>119</v>
      </c>
      <c r="D12" s="14">
        <v>111</v>
      </c>
      <c r="E12" s="15">
        <v>7.2072072072072099E-2</v>
      </c>
    </row>
    <row r="13" spans="1:5" x14ac:dyDescent="0.25">
      <c r="A13" s="174"/>
      <c r="B13" s="13" t="s">
        <v>1243</v>
      </c>
      <c r="C13" s="14">
        <v>568</v>
      </c>
      <c r="D13" s="14">
        <v>554</v>
      </c>
      <c r="E13" s="15">
        <v>2.5270758122743701E-2</v>
      </c>
    </row>
    <row r="14" spans="1:5" x14ac:dyDescent="0.25">
      <c r="A14" s="174"/>
      <c r="B14" s="13" t="s">
        <v>1244</v>
      </c>
      <c r="C14" s="14">
        <v>95</v>
      </c>
      <c r="D14" s="14">
        <v>85</v>
      </c>
      <c r="E14" s="15">
        <v>0.11764705882352899</v>
      </c>
    </row>
    <row r="15" spans="1:5" x14ac:dyDescent="0.25">
      <c r="A15" s="174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4"/>
      <c r="B16" s="13" t="s">
        <v>1246</v>
      </c>
      <c r="C16" s="14">
        <v>5</v>
      </c>
      <c r="D16" s="14">
        <v>16</v>
      </c>
      <c r="E16" s="15">
        <v>-0.6875</v>
      </c>
    </row>
    <row r="17" spans="1:5" x14ac:dyDescent="0.25">
      <c r="A17" s="174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4"/>
      <c r="B18" s="13" t="s">
        <v>1248</v>
      </c>
      <c r="C18" s="14">
        <v>273</v>
      </c>
      <c r="D18" s="14">
        <v>140</v>
      </c>
      <c r="E18" s="15">
        <v>0.95</v>
      </c>
    </row>
    <row r="19" spans="1:5" x14ac:dyDescent="0.25">
      <c r="A19" s="175"/>
      <c r="B19" s="13" t="s">
        <v>1249</v>
      </c>
      <c r="C19" s="14">
        <v>1</v>
      </c>
      <c r="D19" s="14">
        <v>0</v>
      </c>
      <c r="E19" s="15">
        <v>1</v>
      </c>
    </row>
    <row r="20" spans="1:5" x14ac:dyDescent="0.25">
      <c r="A20" s="3"/>
    </row>
    <row r="21" spans="1:5" x14ac:dyDescent="0.25">
      <c r="A21" s="45" t="s">
        <v>1250</v>
      </c>
    </row>
    <row r="22" spans="1:5" x14ac:dyDescent="0.25">
      <c r="A22" s="43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3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4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25">
      <c r="A25" s="174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5"/>
      <c r="B26" s="13" t="s">
        <v>1254</v>
      </c>
      <c r="C26" s="14">
        <v>1</v>
      </c>
      <c r="D26" s="14">
        <v>0</v>
      </c>
      <c r="E26" s="15">
        <v>1</v>
      </c>
    </row>
    <row r="27" spans="1:5" x14ac:dyDescent="0.25">
      <c r="A27" s="3"/>
    </row>
    <row r="28" spans="1:5" x14ac:dyDescent="0.25">
      <c r="A28" s="45" t="s">
        <v>1255</v>
      </c>
    </row>
    <row r="29" spans="1:5" x14ac:dyDescent="0.25">
      <c r="A29" s="43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3" t="s">
        <v>1256</v>
      </c>
      <c r="B30" s="13" t="s">
        <v>1257</v>
      </c>
      <c r="C30" s="14">
        <v>0</v>
      </c>
      <c r="D30" s="14">
        <v>0</v>
      </c>
      <c r="E30" s="15">
        <v>0</v>
      </c>
    </row>
    <row r="31" spans="1:5" x14ac:dyDescent="0.25">
      <c r="A31" s="174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25">
      <c r="A32" s="175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25">
      <c r="A33" s="6"/>
    </row>
  </sheetData>
  <sheetProtection algorithmName="SHA-512" hashValue="9M1i/LgeTAA+7H+paF2YFrrYd0QyNf6W1jD1ZcOdQJko84m3PLpG8wwq7j8rKspJYOZ+d6z26lrIEVpScZ6KWQ==" saltValue="DkOiZZe7BM1h5j4AfHu2O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1260</v>
      </c>
    </row>
    <row r="3" spans="1:5" x14ac:dyDescent="0.25">
      <c r="A3" s="45" t="s">
        <v>1261</v>
      </c>
    </row>
    <row r="4" spans="1:5" x14ac:dyDescent="0.25">
      <c r="A4" s="43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3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25">
      <c r="A6" s="174"/>
      <c r="B6" s="13" t="s">
        <v>1264</v>
      </c>
      <c r="C6" s="14">
        <v>0</v>
      </c>
      <c r="D6" s="14">
        <v>0</v>
      </c>
      <c r="E6" s="15">
        <v>0</v>
      </c>
    </row>
    <row r="7" spans="1:5" x14ac:dyDescent="0.25">
      <c r="A7" s="174"/>
      <c r="B7" s="13" t="s">
        <v>1265</v>
      </c>
      <c r="C7" s="14">
        <v>2</v>
      </c>
      <c r="D7" s="14">
        <v>1</v>
      </c>
      <c r="E7" s="15">
        <v>1</v>
      </c>
    </row>
    <row r="8" spans="1:5" x14ac:dyDescent="0.25">
      <c r="A8" s="174"/>
      <c r="B8" s="13" t="s">
        <v>1266</v>
      </c>
      <c r="C8" s="14">
        <v>27</v>
      </c>
      <c r="D8" s="14">
        <v>19</v>
      </c>
      <c r="E8" s="15">
        <v>0.42105263157894701</v>
      </c>
    </row>
    <row r="9" spans="1:5" x14ac:dyDescent="0.25">
      <c r="A9" s="174"/>
      <c r="B9" s="13" t="s">
        <v>1267</v>
      </c>
      <c r="C9" s="14">
        <v>4</v>
      </c>
      <c r="D9" s="14">
        <v>3</v>
      </c>
      <c r="E9" s="15">
        <v>0.33333333333333298</v>
      </c>
    </row>
    <row r="10" spans="1:5" x14ac:dyDescent="0.25">
      <c r="A10" s="174"/>
      <c r="B10" s="13" t="s">
        <v>1268</v>
      </c>
      <c r="C10" s="14">
        <v>2</v>
      </c>
      <c r="D10" s="14">
        <v>0</v>
      </c>
      <c r="E10" s="15">
        <v>2</v>
      </c>
    </row>
    <row r="11" spans="1:5" x14ac:dyDescent="0.25">
      <c r="A11" s="174"/>
      <c r="B11" s="13" t="s">
        <v>1269</v>
      </c>
      <c r="C11" s="14">
        <v>31</v>
      </c>
      <c r="D11" s="14">
        <v>15</v>
      </c>
      <c r="E11" s="15">
        <v>1.06666666666667</v>
      </c>
    </row>
    <row r="12" spans="1:5" x14ac:dyDescent="0.25">
      <c r="A12" s="174"/>
      <c r="B12" s="13" t="s">
        <v>1270</v>
      </c>
      <c r="C12" s="14">
        <v>5</v>
      </c>
      <c r="D12" s="14">
        <v>1</v>
      </c>
      <c r="E12" s="15">
        <v>4</v>
      </c>
    </row>
    <row r="13" spans="1:5" x14ac:dyDescent="0.25">
      <c r="A13" s="174"/>
      <c r="B13" s="13" t="s">
        <v>1271</v>
      </c>
      <c r="C13" s="14">
        <v>1</v>
      </c>
      <c r="D13" s="14">
        <v>1</v>
      </c>
      <c r="E13" s="15">
        <v>0</v>
      </c>
    </row>
    <row r="14" spans="1:5" x14ac:dyDescent="0.25">
      <c r="A14" s="174"/>
      <c r="B14" s="13" t="s">
        <v>1272</v>
      </c>
      <c r="C14" s="14">
        <v>14</v>
      </c>
      <c r="D14" s="14">
        <v>18</v>
      </c>
      <c r="E14" s="15">
        <v>-0.22222222222222199</v>
      </c>
    </row>
    <row r="15" spans="1:5" x14ac:dyDescent="0.25">
      <c r="A15" s="174"/>
      <c r="B15" s="13" t="s">
        <v>1273</v>
      </c>
      <c r="C15" s="14">
        <v>1</v>
      </c>
      <c r="D15" s="14">
        <v>4</v>
      </c>
      <c r="E15" s="15">
        <v>-0.75</v>
      </c>
    </row>
    <row r="16" spans="1:5" x14ac:dyDescent="0.25">
      <c r="A16" s="175"/>
      <c r="B16" s="13" t="s">
        <v>111</v>
      </c>
      <c r="C16" s="14">
        <v>81</v>
      </c>
      <c r="D16" s="14">
        <v>30</v>
      </c>
      <c r="E16" s="15">
        <v>1.7</v>
      </c>
    </row>
    <row r="17" spans="1:1" x14ac:dyDescent="0.25">
      <c r="A17" s="6"/>
    </row>
  </sheetData>
  <sheetProtection algorithmName="SHA-512" hashValue="ktqqM5rtkc413SFL3KBqwDAIrJJRgYnMUi1upaezNm8oQmFmTXdk0QU9XpPsVGHnlbl4/NZ1RxWB0tUNqly+Vw==" saltValue="JFSvzsjhMjhbKSgiQft9O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1274</v>
      </c>
    </row>
    <row r="3" spans="1:5" x14ac:dyDescent="0.25">
      <c r="A3" s="31" t="s">
        <v>1275</v>
      </c>
    </row>
    <row r="4" spans="1:5" x14ac:dyDescent="0.25">
      <c r="A4" s="32" t="s">
        <v>14</v>
      </c>
      <c r="B4" s="32" t="s">
        <v>15</v>
      </c>
      <c r="C4" s="46" t="s">
        <v>3</v>
      </c>
      <c r="D4" s="46" t="s">
        <v>16</v>
      </c>
      <c r="E4" s="33" t="s">
        <v>17</v>
      </c>
    </row>
    <row r="5" spans="1:5" x14ac:dyDescent="0.25">
      <c r="A5" s="34" t="s">
        <v>1276</v>
      </c>
      <c r="B5" s="40" t="s">
        <v>1277</v>
      </c>
      <c r="C5" s="41">
        <v>8</v>
      </c>
      <c r="D5" s="41">
        <v>3</v>
      </c>
      <c r="E5" s="47">
        <v>1.6666666666666701</v>
      </c>
    </row>
    <row r="6" spans="1:5" x14ac:dyDescent="0.25">
      <c r="A6" s="34" t="s">
        <v>1278</v>
      </c>
      <c r="B6" s="40" t="s">
        <v>1279</v>
      </c>
      <c r="C6" s="41">
        <v>100</v>
      </c>
      <c r="D6" s="41">
        <v>72</v>
      </c>
      <c r="E6" s="47">
        <v>0.38888888888888901</v>
      </c>
    </row>
    <row r="7" spans="1:5" ht="22.5" x14ac:dyDescent="0.25">
      <c r="A7" s="34" t="s">
        <v>1280</v>
      </c>
      <c r="B7" s="40" t="s">
        <v>1281</v>
      </c>
      <c r="C7" s="41">
        <v>20</v>
      </c>
      <c r="D7" s="41">
        <v>124</v>
      </c>
      <c r="E7" s="47">
        <v>-0.83870967741935498</v>
      </c>
    </row>
    <row r="8" spans="1:5" ht="22.5" x14ac:dyDescent="0.25">
      <c r="A8" s="34" t="s">
        <v>1282</v>
      </c>
      <c r="B8" s="40" t="s">
        <v>1283</v>
      </c>
      <c r="C8" s="41">
        <v>1</v>
      </c>
      <c r="D8" s="41">
        <v>12</v>
      </c>
      <c r="E8" s="47">
        <v>-0.91666666666666696</v>
      </c>
    </row>
    <row r="9" spans="1:5" ht="22.5" x14ac:dyDescent="0.25">
      <c r="A9" s="34" t="s">
        <v>1284</v>
      </c>
      <c r="B9" s="40" t="s">
        <v>1285</v>
      </c>
      <c r="C9" s="41">
        <v>15</v>
      </c>
      <c r="D9" s="41">
        <v>41</v>
      </c>
      <c r="E9" s="47">
        <v>-0.63414634146341498</v>
      </c>
    </row>
    <row r="10" spans="1:5" ht="22.5" x14ac:dyDescent="0.25">
      <c r="A10" s="34" t="s">
        <v>1286</v>
      </c>
      <c r="B10" s="40" t="s">
        <v>1287</v>
      </c>
      <c r="C10" s="41">
        <v>0</v>
      </c>
      <c r="D10" s="41">
        <v>2</v>
      </c>
      <c r="E10" s="47">
        <v>-1</v>
      </c>
    </row>
    <row r="11" spans="1:5" ht="22.5" x14ac:dyDescent="0.25">
      <c r="A11" s="34" t="s">
        <v>1288</v>
      </c>
      <c r="B11" s="16"/>
      <c r="C11" s="41">
        <v>6</v>
      </c>
      <c r="D11" s="41">
        <v>30</v>
      </c>
      <c r="E11" s="47">
        <v>-0.8</v>
      </c>
    </row>
    <row r="12" spans="1:5" x14ac:dyDescent="0.25">
      <c r="A12" s="34" t="s">
        <v>1289</v>
      </c>
      <c r="B12" s="16"/>
      <c r="C12" s="41">
        <v>791</v>
      </c>
      <c r="D12" s="41">
        <v>503</v>
      </c>
      <c r="E12" s="47">
        <v>0.57256461232604405</v>
      </c>
    </row>
    <row r="13" spans="1:5" x14ac:dyDescent="0.25">
      <c r="A13" s="185" t="s">
        <v>1290</v>
      </c>
      <c r="B13" s="40" t="s">
        <v>1291</v>
      </c>
      <c r="C13" s="41">
        <v>36</v>
      </c>
      <c r="D13" s="41">
        <v>38</v>
      </c>
      <c r="E13" s="47">
        <v>-5.2631578947368397E-2</v>
      </c>
    </row>
    <row r="14" spans="1:5" x14ac:dyDescent="0.25">
      <c r="A14" s="187"/>
      <c r="B14" s="40" t="s">
        <v>1292</v>
      </c>
      <c r="C14" s="41">
        <v>0</v>
      </c>
      <c r="D14" s="41">
        <v>0</v>
      </c>
      <c r="E14" s="47">
        <v>0</v>
      </c>
    </row>
    <row r="15" spans="1:5" x14ac:dyDescent="0.25">
      <c r="A15" s="31" t="s">
        <v>1293</v>
      </c>
    </row>
    <row r="16" spans="1:5" x14ac:dyDescent="0.25">
      <c r="A16" s="32" t="s">
        <v>14</v>
      </c>
      <c r="B16" s="32" t="s">
        <v>15</v>
      </c>
      <c r="C16" s="48" t="s">
        <v>118</v>
      </c>
      <c r="D16" s="48" t="s">
        <v>161</v>
      </c>
      <c r="E16" s="49" t="s">
        <v>197</v>
      </c>
    </row>
    <row r="17" spans="1:5" x14ac:dyDescent="0.25">
      <c r="A17" s="188" t="s">
        <v>1294</v>
      </c>
      <c r="B17" s="40" t="s">
        <v>1295</v>
      </c>
      <c r="C17" s="41">
        <v>0</v>
      </c>
      <c r="D17" s="41">
        <v>0</v>
      </c>
      <c r="E17" s="36">
        <v>0</v>
      </c>
    </row>
    <row r="18" spans="1:5" x14ac:dyDescent="0.25">
      <c r="A18" s="189"/>
      <c r="B18" s="40" t="s">
        <v>1296</v>
      </c>
      <c r="C18" s="41">
        <v>244</v>
      </c>
      <c r="D18" s="41">
        <v>355</v>
      </c>
      <c r="E18" s="36">
        <v>45</v>
      </c>
    </row>
    <row r="19" spans="1:5" x14ac:dyDescent="0.25">
      <c r="A19" s="189"/>
      <c r="B19" s="40" t="s">
        <v>1297</v>
      </c>
      <c r="C19" s="41">
        <v>0</v>
      </c>
      <c r="D19" s="41">
        <v>0</v>
      </c>
      <c r="E19" s="36">
        <v>0</v>
      </c>
    </row>
    <row r="20" spans="1:5" x14ac:dyDescent="0.25">
      <c r="A20" s="189"/>
      <c r="B20" s="40" t="s">
        <v>1298</v>
      </c>
      <c r="C20" s="41">
        <v>0</v>
      </c>
      <c r="D20" s="41">
        <v>0</v>
      </c>
      <c r="E20" s="36">
        <v>0</v>
      </c>
    </row>
    <row r="21" spans="1:5" x14ac:dyDescent="0.25">
      <c r="A21" s="189"/>
      <c r="B21" s="40" t="s">
        <v>1299</v>
      </c>
      <c r="C21" s="41">
        <v>0</v>
      </c>
      <c r="D21" s="41">
        <v>0</v>
      </c>
      <c r="E21" s="36">
        <v>0</v>
      </c>
    </row>
    <row r="22" spans="1:5" x14ac:dyDescent="0.25">
      <c r="A22" s="189"/>
      <c r="B22" s="40" t="s">
        <v>980</v>
      </c>
      <c r="C22" s="41">
        <v>2241</v>
      </c>
      <c r="D22" s="41">
        <v>8355</v>
      </c>
      <c r="E22" s="36">
        <v>0</v>
      </c>
    </row>
    <row r="23" spans="1:5" x14ac:dyDescent="0.25">
      <c r="A23" s="189"/>
      <c r="B23" s="40" t="s">
        <v>1300</v>
      </c>
      <c r="C23" s="41">
        <v>27</v>
      </c>
      <c r="D23" s="41">
        <v>68</v>
      </c>
      <c r="E23" s="36">
        <v>0</v>
      </c>
    </row>
    <row r="24" spans="1:5" x14ac:dyDescent="0.25">
      <c r="A24" s="189"/>
      <c r="B24" s="40" t="s">
        <v>1301</v>
      </c>
      <c r="C24" s="41">
        <v>15</v>
      </c>
      <c r="D24" s="41">
        <v>9</v>
      </c>
      <c r="E24" s="36">
        <v>0</v>
      </c>
    </row>
    <row r="25" spans="1:5" x14ac:dyDescent="0.25">
      <c r="A25" s="189"/>
      <c r="B25" s="40" t="s">
        <v>1302</v>
      </c>
      <c r="C25" s="41">
        <v>14</v>
      </c>
      <c r="D25" s="41">
        <v>27</v>
      </c>
      <c r="E25" s="36">
        <v>5</v>
      </c>
    </row>
    <row r="26" spans="1:5" x14ac:dyDescent="0.25">
      <c r="A26" s="189"/>
      <c r="B26" s="40" t="s">
        <v>1303</v>
      </c>
      <c r="C26" s="41">
        <v>391</v>
      </c>
      <c r="D26" s="41">
        <v>1671</v>
      </c>
      <c r="E26" s="36">
        <v>6</v>
      </c>
    </row>
    <row r="27" spans="1:5" x14ac:dyDescent="0.25">
      <c r="A27" s="189"/>
      <c r="B27" s="40" t="s">
        <v>1304</v>
      </c>
      <c r="C27" s="41">
        <v>23</v>
      </c>
      <c r="D27" s="41">
        <v>0</v>
      </c>
      <c r="E27" s="36">
        <v>1</v>
      </c>
    </row>
    <row r="28" spans="1:5" x14ac:dyDescent="0.25">
      <c r="A28" s="189"/>
      <c r="B28" s="40" t="s">
        <v>1305</v>
      </c>
      <c r="C28" s="41">
        <v>1059</v>
      </c>
      <c r="D28" s="41">
        <v>604</v>
      </c>
      <c r="E28" s="36">
        <v>210</v>
      </c>
    </row>
    <row r="29" spans="1:5" x14ac:dyDescent="0.25">
      <c r="A29" s="189"/>
      <c r="B29" s="40" t="s">
        <v>1306</v>
      </c>
      <c r="C29" s="41">
        <v>369</v>
      </c>
      <c r="D29" s="41">
        <v>169</v>
      </c>
      <c r="E29" s="36">
        <v>154</v>
      </c>
    </row>
    <row r="30" spans="1:5" x14ac:dyDescent="0.25">
      <c r="A30" s="190"/>
      <c r="B30" s="40" t="s">
        <v>1307</v>
      </c>
      <c r="C30" s="41">
        <v>2</v>
      </c>
      <c r="D30" s="41">
        <v>6</v>
      </c>
      <c r="E30" s="36">
        <v>1</v>
      </c>
    </row>
    <row r="31" spans="1:5" x14ac:dyDescent="0.25">
      <c r="A31" s="6"/>
    </row>
  </sheetData>
  <sheetProtection algorithmName="SHA-512" hashValue="cPliHzJhIL9Vl2AQv29gVPwNitdY7jVpln5MdBSiqwDMJxyRBej5Cck72A/EowWB3CslMnFMBB5sJxrgKo81eQ==" saltValue="jKRMbBrECAWM3O/xspjSC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805DA-8D5A-46F5-ADBF-36EF44352382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202" t="s">
        <v>1430</v>
      </c>
      <c r="D1" s="202"/>
      <c r="E1" s="202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5"/>
      <c r="AA2" s="195"/>
      <c r="AB2" s="195"/>
      <c r="AC2" s="195"/>
      <c r="AH2" s="195"/>
      <c r="AI2" s="195"/>
      <c r="AJ2" s="195"/>
      <c r="AK2" s="195"/>
      <c r="AV2" s="201"/>
      <c r="AW2" s="201"/>
      <c r="AX2" s="201"/>
      <c r="AY2" s="201"/>
      <c r="AZ2" s="201"/>
      <c r="BA2" s="201"/>
      <c r="BK2" s="201" t="s">
        <v>1431</v>
      </c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CL2" s="101"/>
    </row>
    <row r="3" spans="1:93" s="100" customFormat="1" ht="11.25" x14ac:dyDescent="0.25">
      <c r="Z3" s="195" t="s">
        <v>1432</v>
      </c>
      <c r="AA3" s="195"/>
      <c r="AB3" s="195"/>
      <c r="AC3" s="195"/>
      <c r="AH3" s="195" t="s">
        <v>1433</v>
      </c>
      <c r="AI3" s="195"/>
      <c r="AJ3" s="195"/>
      <c r="AK3" s="195"/>
      <c r="AV3" s="201" t="s">
        <v>1059</v>
      </c>
      <c r="AW3" s="201"/>
      <c r="AX3" s="201"/>
      <c r="AY3" s="201"/>
      <c r="AZ3" s="201"/>
      <c r="BA3" s="201"/>
      <c r="CL3" s="101"/>
    </row>
    <row r="4" spans="1:93" s="102" customFormat="1" ht="21.75" customHeight="1" x14ac:dyDescent="0.25">
      <c r="C4" s="195" t="s">
        <v>13</v>
      </c>
      <c r="D4" s="195"/>
      <c r="E4" s="195"/>
      <c r="I4" s="195" t="s">
        <v>40</v>
      </c>
      <c r="J4" s="195"/>
      <c r="K4" s="195"/>
      <c r="L4" s="195"/>
      <c r="M4" s="195"/>
      <c r="Q4" s="195" t="s">
        <v>1434</v>
      </c>
      <c r="R4" s="195"/>
      <c r="S4" s="195"/>
      <c r="T4" s="195"/>
      <c r="U4" s="195"/>
      <c r="V4" s="195"/>
      <c r="AP4" s="195" t="s">
        <v>1435</v>
      </c>
      <c r="AQ4" s="195"/>
      <c r="AR4" s="195"/>
      <c r="BE4" s="195" t="s">
        <v>1059</v>
      </c>
      <c r="BF4" s="195"/>
      <c r="BG4" s="195"/>
      <c r="BK4" s="196" t="s">
        <v>1436</v>
      </c>
      <c r="BL4" s="197" t="s">
        <v>1437</v>
      </c>
      <c r="BM4" s="197" t="s">
        <v>1438</v>
      </c>
      <c r="BN4" s="197" t="s">
        <v>174</v>
      </c>
      <c r="BO4" s="197" t="s">
        <v>1439</v>
      </c>
      <c r="BP4" s="197" t="s">
        <v>1440</v>
      </c>
      <c r="BQ4" s="197" t="s">
        <v>1441</v>
      </c>
      <c r="BR4" s="197" t="s">
        <v>209</v>
      </c>
      <c r="BS4" s="198" t="s">
        <v>1442</v>
      </c>
      <c r="BT4" s="198" t="s">
        <v>1443</v>
      </c>
      <c r="BU4" s="198" t="s">
        <v>289</v>
      </c>
      <c r="BV4" s="199"/>
      <c r="BY4" s="200" t="s">
        <v>168</v>
      </c>
      <c r="BZ4" s="200"/>
      <c r="CA4" s="200"/>
      <c r="CF4" s="195" t="s">
        <v>1444</v>
      </c>
      <c r="CG4" s="195"/>
      <c r="CL4" s="195" t="s">
        <v>48</v>
      </c>
      <c r="CM4" s="195"/>
      <c r="CN4" s="195"/>
      <c r="CO4" s="195"/>
    </row>
    <row r="5" spans="1:93" s="102" customFormat="1" ht="14.25" customHeight="1" x14ac:dyDescent="0.25">
      <c r="Z5" s="106" t="s">
        <v>1445</v>
      </c>
      <c r="AA5" s="107" t="s">
        <v>1446</v>
      </c>
      <c r="AB5" s="107" t="s">
        <v>81</v>
      </c>
      <c r="AC5" s="108" t="s">
        <v>81</v>
      </c>
      <c r="AH5" s="106" t="s">
        <v>1445</v>
      </c>
      <c r="AI5" s="107" t="s">
        <v>1446</v>
      </c>
      <c r="AJ5" s="107" t="s">
        <v>81</v>
      </c>
      <c r="AK5" s="108" t="s">
        <v>81</v>
      </c>
      <c r="AV5" s="196" t="s">
        <v>1447</v>
      </c>
      <c r="AW5" s="197" t="s">
        <v>1448</v>
      </c>
      <c r="AX5" s="197" t="s">
        <v>1449</v>
      </c>
      <c r="AY5" s="197" t="s">
        <v>109</v>
      </c>
      <c r="AZ5" s="197" t="s">
        <v>110</v>
      </c>
      <c r="BA5" s="198" t="s">
        <v>111</v>
      </c>
      <c r="BK5" s="196"/>
      <c r="BL5" s="197"/>
      <c r="BM5" s="197"/>
      <c r="BN5" s="197"/>
      <c r="BO5" s="197"/>
      <c r="BP5" s="197"/>
      <c r="BQ5" s="197"/>
      <c r="BR5" s="197"/>
      <c r="BS5" s="198"/>
      <c r="BT5" s="198"/>
      <c r="BU5" s="198"/>
      <c r="BV5" s="199"/>
    </row>
    <row r="6" spans="1:93" s="102" customFormat="1" ht="14.25" customHeight="1" x14ac:dyDescent="0.25">
      <c r="C6" s="109" t="s">
        <v>20</v>
      </c>
      <c r="D6" s="110" t="s">
        <v>1450</v>
      </c>
      <c r="E6" s="109" t="s">
        <v>24</v>
      </c>
      <c r="I6" s="111" t="s">
        <v>49</v>
      </c>
      <c r="J6" s="110" t="s">
        <v>1451</v>
      </c>
      <c r="K6" s="110" t="s">
        <v>63</v>
      </c>
      <c r="L6" s="110" t="s">
        <v>65</v>
      </c>
      <c r="M6" s="112" t="s">
        <v>1452</v>
      </c>
      <c r="N6" s="113" t="s">
        <v>1453</v>
      </c>
      <c r="O6" s="113"/>
      <c r="Q6" s="111" t="s">
        <v>1454</v>
      </c>
      <c r="R6" s="110" t="s">
        <v>1455</v>
      </c>
      <c r="S6" s="110" t="s">
        <v>1456</v>
      </c>
      <c r="T6" s="110" t="s">
        <v>1031</v>
      </c>
      <c r="U6" s="110" t="s">
        <v>1457</v>
      </c>
      <c r="V6" s="112" t="s">
        <v>1351</v>
      </c>
      <c r="Z6" s="114" t="s">
        <v>1458</v>
      </c>
      <c r="AA6" s="115" t="s">
        <v>1458</v>
      </c>
      <c r="AB6" s="115" t="s">
        <v>1459</v>
      </c>
      <c r="AC6" s="116" t="s">
        <v>1460</v>
      </c>
      <c r="AH6" s="114" t="s">
        <v>1458</v>
      </c>
      <c r="AI6" s="115" t="s">
        <v>1458</v>
      </c>
      <c r="AJ6" s="115" t="s">
        <v>1459</v>
      </c>
      <c r="AK6" s="116" t="s">
        <v>1460</v>
      </c>
      <c r="AP6" s="111" t="s">
        <v>1461</v>
      </c>
      <c r="AQ6" s="110" t="s">
        <v>100</v>
      </c>
      <c r="AR6" s="112" t="s">
        <v>1462</v>
      </c>
      <c r="AV6" s="196"/>
      <c r="AW6" s="197"/>
      <c r="AX6" s="197"/>
      <c r="AY6" s="197"/>
      <c r="AZ6" s="197"/>
      <c r="BA6" s="198"/>
      <c r="BE6" s="111" t="s">
        <v>113</v>
      </c>
      <c r="BF6" s="110" t="s">
        <v>114</v>
      </c>
      <c r="BG6" s="112" t="s">
        <v>1463</v>
      </c>
      <c r="BK6" s="196"/>
      <c r="BL6" s="197"/>
      <c r="BM6" s="197"/>
      <c r="BN6" s="197"/>
      <c r="BO6" s="197"/>
      <c r="BP6" s="197"/>
      <c r="BQ6" s="197"/>
      <c r="BR6" s="197"/>
      <c r="BS6" s="198"/>
      <c r="BT6" s="198"/>
      <c r="BU6" s="198"/>
      <c r="BV6" s="199"/>
      <c r="BY6" s="111" t="s">
        <v>1436</v>
      </c>
      <c r="BZ6" s="110" t="s">
        <v>1464</v>
      </c>
      <c r="CA6" s="112" t="s">
        <v>111</v>
      </c>
      <c r="CF6" s="111" t="s">
        <v>1465</v>
      </c>
      <c r="CG6" s="112" t="s">
        <v>1466</v>
      </c>
      <c r="CM6" s="111" t="s">
        <v>49</v>
      </c>
      <c r="CN6" s="112" t="s">
        <v>50</v>
      </c>
    </row>
    <row r="7" spans="1:93" s="117" customFormat="1" ht="21" customHeight="1" x14ac:dyDescent="0.25">
      <c r="C7" s="118">
        <f>DatosGenerales!C8</f>
        <v>32458</v>
      </c>
      <c r="D7" s="119">
        <f>SUM(DatosGenerales!C15:C19)</f>
        <v>5481</v>
      </c>
      <c r="E7" s="118">
        <f>SUM(DatosGenerales!C12:C14)</f>
        <v>25393</v>
      </c>
      <c r="I7" s="120">
        <f>DatosGenerales!C31</f>
        <v>4047</v>
      </c>
      <c r="J7" s="119">
        <f>DatosGenerales!C32</f>
        <v>404</v>
      </c>
      <c r="K7" s="118">
        <f>SUM(DatosGenerales!C33:C34)</f>
        <v>195</v>
      </c>
      <c r="L7" s="119">
        <f>DatosGenerales!C36</f>
        <v>2840</v>
      </c>
      <c r="M7" s="118">
        <f>DatosGenerales!C95</f>
        <v>2505</v>
      </c>
      <c r="N7" s="121">
        <f>L7-M7</f>
        <v>335</v>
      </c>
      <c r="O7" s="121"/>
      <c r="Q7" s="120">
        <f>DatosGenerales!C36</f>
        <v>2840</v>
      </c>
      <c r="R7" s="119">
        <f>DatosGenerales!C49</f>
        <v>2251</v>
      </c>
      <c r="S7" s="119">
        <f>DatosGenerales!C50</f>
        <v>129</v>
      </c>
      <c r="T7" s="119">
        <f>DatosGenerales!C62</f>
        <v>47</v>
      </c>
      <c r="U7" s="119">
        <f>DatosGenerales!C78</f>
        <v>5</v>
      </c>
      <c r="V7" s="122">
        <f>SUM(Q7:U7)</f>
        <v>5272</v>
      </c>
      <c r="Z7" s="120">
        <f>SUM(DatosGenerales!C106,DatosGenerales!C107,DatosGenerales!C109)</f>
        <v>1848</v>
      </c>
      <c r="AA7" s="119">
        <f>SUM(DatosGenerales!C108,DatosGenerales!C110)</f>
        <v>449</v>
      </c>
      <c r="AB7" s="119">
        <f>DatosGenerales!C106</f>
        <v>1349</v>
      </c>
      <c r="AC7" s="122">
        <f>DatosGenerales!C107</f>
        <v>404</v>
      </c>
      <c r="AH7" s="120">
        <f>SUM(DatosGenerales!C115,DatosGenerales!C116,DatosGenerales!C118)</f>
        <v>183</v>
      </c>
      <c r="AI7" s="119">
        <f>SUM(DatosGenerales!C117,DatosGenerales!C119)</f>
        <v>41</v>
      </c>
      <c r="AJ7" s="119">
        <f>DatosGenerales!C115</f>
        <v>162</v>
      </c>
      <c r="AK7" s="122">
        <f>DatosGenerales!C116</f>
        <v>16</v>
      </c>
      <c r="AP7" s="120">
        <f>SUM(DatosGenerales!C135:C136)</f>
        <v>201</v>
      </c>
      <c r="AQ7" s="119">
        <f>SUM(DatosGenerales!C137:C138)</f>
        <v>0</v>
      </c>
      <c r="AR7" s="122">
        <f>SUM(DatosGenerales!C139:C140)</f>
        <v>239</v>
      </c>
      <c r="AV7" s="120">
        <f>DatosGenerales!C145</f>
        <v>15</v>
      </c>
      <c r="AW7" s="119">
        <f>DatosGenerales!C146</f>
        <v>52</v>
      </c>
      <c r="AX7" s="119">
        <f>DatosGenerales!C147</f>
        <v>22</v>
      </c>
      <c r="AY7" s="119">
        <f>DatosGenerales!C148</f>
        <v>32</v>
      </c>
      <c r="AZ7" s="119">
        <f>DatosGenerales!C149</f>
        <v>76</v>
      </c>
      <c r="BA7" s="122">
        <f>DatosGenerales!C150</f>
        <v>3</v>
      </c>
      <c r="BE7" s="120">
        <f>DatosGenerales!C151</f>
        <v>91</v>
      </c>
      <c r="BF7" s="119">
        <f>DatosGenerales!C152</f>
        <v>120</v>
      </c>
      <c r="BG7" s="122">
        <f>DatosGenerales!C154</f>
        <v>40</v>
      </c>
      <c r="BK7" s="120">
        <f>SUM(DatosGenerales!C297:C311)</f>
        <v>3360</v>
      </c>
      <c r="BL7" s="119">
        <f>SUM(DatosGenerales!C294:C296)</f>
        <v>45</v>
      </c>
      <c r="BM7" s="119">
        <f>SUM(DatosGenerales!C312:C344)</f>
        <v>672</v>
      </c>
      <c r="BN7" s="119">
        <f>SUM(DatosGenerales!C289)</f>
        <v>15</v>
      </c>
      <c r="BO7" s="119">
        <f>SUM(DatosGenerales!C356:C364)</f>
        <v>41</v>
      </c>
      <c r="BP7" s="119">
        <f>SUM(DatosGenerales!C286:C288)</f>
        <v>14</v>
      </c>
      <c r="BQ7" s="119">
        <f>SUM(DatosGenerales!C345:C355)</f>
        <v>11</v>
      </c>
      <c r="BR7" s="119">
        <f>SUM(DatosGenerales!C290:C292)</f>
        <v>58</v>
      </c>
      <c r="BS7" s="122">
        <f>SUM(DatosGenerales!C283:C285)</f>
        <v>909</v>
      </c>
      <c r="BT7" s="122">
        <f>SUM(DatosGenerales!C293)</f>
        <v>0</v>
      </c>
      <c r="BU7" s="122">
        <f>SUM(DatosGenerales!C365:C377)</f>
        <v>143</v>
      </c>
      <c r="BY7" s="120">
        <f>DatosGenerales!C246</f>
        <v>3</v>
      </c>
      <c r="BZ7" s="119">
        <f>DatosGenerales!C247</f>
        <v>6</v>
      </c>
      <c r="CA7" s="122">
        <f>DatosGenerales!C248</f>
        <v>19</v>
      </c>
      <c r="CF7" s="120">
        <f>DatosDiscapacidad!C5</f>
        <v>8</v>
      </c>
      <c r="CG7" s="122">
        <f>DatosDiscapacidad!C11</f>
        <v>6</v>
      </c>
      <c r="CM7" s="120">
        <f>DatosGenerales!C40</f>
        <v>7316</v>
      </c>
      <c r="CN7" s="122">
        <f>DatosGenerales!C41</f>
        <v>3832</v>
      </c>
    </row>
    <row r="8" spans="1:93" x14ac:dyDescent="0.25">
      <c r="B8" s="123"/>
    </row>
    <row r="11" spans="1:93" x14ac:dyDescent="0.25">
      <c r="R11" s="98" t="s">
        <v>1467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98" t="s">
        <v>1468</v>
      </c>
    </row>
    <row r="22" spans="19:93" x14ac:dyDescent="0.2">
      <c r="BK22" s="125" t="s">
        <v>1469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2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1470</v>
      </c>
      <c r="BO38" s="132">
        <v>13</v>
      </c>
    </row>
    <row r="41" spans="62:67" x14ac:dyDescent="0.2">
      <c r="BK41" s="125" t="s">
        <v>1471</v>
      </c>
    </row>
    <row r="51" spans="63:74" x14ac:dyDescent="0.25">
      <c r="BK51" s="129" t="s">
        <v>1472</v>
      </c>
      <c r="BL51" s="129" t="s">
        <v>1472</v>
      </c>
      <c r="BM51" s="128"/>
    </row>
    <row r="52" spans="63:74" x14ac:dyDescent="0.25">
      <c r="BK52" s="129" t="s">
        <v>1473</v>
      </c>
      <c r="BL52" s="129" t="s">
        <v>1474</v>
      </c>
      <c r="BM52" s="129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30">
        <f>SUM(DatosGenerales!C310,DatosGenerales!C299,DatosGenerales!C308)</f>
        <v>844</v>
      </c>
      <c r="BL53" s="130">
        <f>SUM(DatosGenerales!C311,DatosGenerales!C300,DatosGenerales!C309)</f>
        <v>1034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1475</v>
      </c>
    </row>
    <row r="65" spans="63:71" x14ac:dyDescent="0.25">
      <c r="BK65" s="129" t="s">
        <v>1476</v>
      </c>
      <c r="BL65" s="129" t="s">
        <v>1477</v>
      </c>
      <c r="BM65" s="129" t="s">
        <v>1478</v>
      </c>
      <c r="BN65" s="129"/>
    </row>
    <row r="66" spans="63:71" x14ac:dyDescent="0.25">
      <c r="BK66" s="130">
        <f>SUM(DatosGenerales!C310:C311)</f>
        <v>18</v>
      </c>
      <c r="BL66" s="130">
        <f>SUM(DatosGenerales!C299:C300)</f>
        <v>971</v>
      </c>
      <c r="BM66" s="130">
        <f>SUM(DatosGenerales!C308:C309)</f>
        <v>889</v>
      </c>
      <c r="BN66" s="130"/>
      <c r="BO66" s="117"/>
      <c r="BP66" s="117"/>
      <c r="BQ66" s="117"/>
      <c r="BR66" s="117"/>
      <c r="BS66" s="117"/>
    </row>
  </sheetData>
  <sheetProtection algorithmName="SHA-512" hashValue="VyQ6Ba+AAHe5asAk1122IwNbO4yF0QLPoH7a29OJaWpMhph0lcmSLcySX55ZjFS+YUTLzv2wIVqGt9mzZnc+wQ==" saltValue="GVa3rybAcMNyNlF3nHz5xA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E9056-85F7-4C76-B432-3105D0649D22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1479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1480</v>
      </c>
      <c r="H3" s="125" t="s">
        <v>1481</v>
      </c>
      <c r="M3" s="125" t="s">
        <v>1482</v>
      </c>
      <c r="R3" s="125" t="s">
        <v>1483</v>
      </c>
      <c r="W3" s="125" t="s">
        <v>1484</v>
      </c>
      <c r="AB3" s="125" t="s">
        <v>1485</v>
      </c>
      <c r="AG3" s="125" t="s">
        <v>1486</v>
      </c>
      <c r="AL3" s="125" t="s">
        <v>1487</v>
      </c>
      <c r="AQ3" s="125" t="s">
        <v>1488</v>
      </c>
      <c r="AV3" s="125" t="s">
        <v>1489</v>
      </c>
      <c r="BA3" s="125" t="s">
        <v>1490</v>
      </c>
      <c r="BF3" s="125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1470</v>
      </c>
      <c r="D25" s="132">
        <v>100</v>
      </c>
      <c r="H25" s="131" t="s">
        <v>1470</v>
      </c>
      <c r="I25" s="132">
        <v>50</v>
      </c>
      <c r="M25" s="131" t="s">
        <v>1470</v>
      </c>
      <c r="N25" s="132">
        <v>10</v>
      </c>
      <c r="R25" s="131" t="s">
        <v>1470</v>
      </c>
      <c r="S25" s="132">
        <v>50</v>
      </c>
      <c r="W25" s="131" t="s">
        <v>1470</v>
      </c>
      <c r="X25" s="132">
        <v>50</v>
      </c>
      <c r="AB25" s="131" t="s">
        <v>1470</v>
      </c>
      <c r="AC25" s="132">
        <v>0</v>
      </c>
      <c r="AG25" s="131" t="s">
        <v>1470</v>
      </c>
      <c r="AH25" s="132">
        <v>0</v>
      </c>
      <c r="AL25" s="131" t="s">
        <v>1470</v>
      </c>
      <c r="AM25" s="132">
        <v>0</v>
      </c>
      <c r="AQ25" s="131" t="s">
        <v>1470</v>
      </c>
      <c r="AR25" s="132">
        <v>0</v>
      </c>
      <c r="AV25" s="131" t="s">
        <v>1470</v>
      </c>
      <c r="AW25" s="132">
        <v>10</v>
      </c>
      <c r="BA25" s="131" t="s">
        <v>1470</v>
      </c>
      <c r="BB25" s="132">
        <v>0</v>
      </c>
      <c r="BF25" s="131" t="s">
        <v>1470</v>
      </c>
      <c r="BG25" s="132">
        <v>50</v>
      </c>
    </row>
  </sheetData>
  <sheetProtection algorithmName="SHA-512" hashValue="SL+cfnyP5n9EJi2PlYJqZ4y364ZQyF1xZB35hCvWzGxIz7+6FFV0ugdBQqu9mFh/UFP/WjcXWIeMoH+yH6YGSw==" saltValue="gD3syFHzicHOPi0LFjDVK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86894-99F6-4AAE-9FB3-5B2015D53477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4" t="s">
        <v>1492</v>
      </c>
      <c r="D1" s="204"/>
      <c r="E1" s="204"/>
      <c r="F1" s="204"/>
      <c r="G1" s="204"/>
      <c r="H1" s="204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5" t="s">
        <v>1003</v>
      </c>
      <c r="D4" s="195"/>
      <c r="E4" s="195"/>
      <c r="F4" s="195"/>
      <c r="G4" s="195"/>
      <c r="H4" s="195"/>
      <c r="I4" s="98"/>
      <c r="L4" s="195" t="s">
        <v>1227</v>
      </c>
      <c r="M4" s="195"/>
      <c r="N4" s="195"/>
      <c r="O4" s="195"/>
      <c r="P4" s="195"/>
      <c r="T4" s="195" t="s">
        <v>978</v>
      </c>
      <c r="U4" s="195"/>
      <c r="V4" s="195"/>
      <c r="W4" s="195"/>
      <c r="X4" s="195"/>
      <c r="Y4" s="195"/>
      <c r="Z4" s="195"/>
      <c r="AA4" s="195"/>
      <c r="AE4" s="195" t="s">
        <v>1493</v>
      </c>
      <c r="AF4" s="195"/>
      <c r="AG4" s="195"/>
      <c r="AH4" s="195"/>
      <c r="AI4" s="195"/>
      <c r="AJ4" s="195"/>
      <c r="AK4" s="195"/>
      <c r="AL4" s="195"/>
      <c r="AP4" s="195" t="s">
        <v>1356</v>
      </c>
      <c r="AQ4" s="195"/>
      <c r="AR4" s="195"/>
      <c r="AS4" s="195"/>
      <c r="AT4" s="195"/>
      <c r="AU4" s="195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5" t="s">
        <v>82</v>
      </c>
      <c r="M6" s="206" t="s">
        <v>1494</v>
      </c>
      <c r="N6" s="206" t="s">
        <v>1495</v>
      </c>
      <c r="O6" s="207" t="s">
        <v>1000</v>
      </c>
      <c r="P6" s="207"/>
      <c r="AC6" s="100"/>
      <c r="AN6" s="100"/>
    </row>
    <row r="7" spans="1:50" s="102" customFormat="1" ht="20.85" customHeight="1" x14ac:dyDescent="0.25">
      <c r="C7" s="203" t="s">
        <v>245</v>
      </c>
      <c r="D7" s="109" t="s">
        <v>20</v>
      </c>
      <c r="E7" s="105" t="s">
        <v>1004</v>
      </c>
      <c r="F7" s="105" t="s">
        <v>1005</v>
      </c>
      <c r="G7" s="112" t="s">
        <v>1006</v>
      </c>
      <c r="H7" s="112" t="s">
        <v>1007</v>
      </c>
      <c r="I7" s="98"/>
      <c r="L7" s="205"/>
      <c r="M7" s="206"/>
      <c r="N7" s="206"/>
      <c r="O7" s="110" t="s">
        <v>1001</v>
      </c>
      <c r="P7" s="112" t="s">
        <v>1002</v>
      </c>
      <c r="S7" s="137" t="s">
        <v>979</v>
      </c>
      <c r="T7" s="104" t="s">
        <v>980</v>
      </c>
      <c r="U7" s="104" t="s">
        <v>1496</v>
      </c>
      <c r="V7" s="104" t="s">
        <v>986</v>
      </c>
      <c r="W7" s="104" t="s">
        <v>987</v>
      </c>
      <c r="X7" s="104" t="s">
        <v>988</v>
      </c>
      <c r="Y7" s="104" t="s">
        <v>1497</v>
      </c>
      <c r="Z7" s="104" t="s">
        <v>989</v>
      </c>
      <c r="AA7" s="137" t="s">
        <v>977</v>
      </c>
      <c r="AE7" s="103" t="s">
        <v>960</v>
      </c>
      <c r="AF7" s="104" t="s">
        <v>334</v>
      </c>
      <c r="AG7" s="104" t="s">
        <v>961</v>
      </c>
      <c r="AH7" s="104" t="s">
        <v>962</v>
      </c>
      <c r="AI7" s="104" t="s">
        <v>963</v>
      </c>
      <c r="AJ7" s="137" t="s">
        <v>964</v>
      </c>
      <c r="AK7" s="104" t="s">
        <v>965</v>
      </c>
      <c r="AL7" s="104" t="s">
        <v>518</v>
      </c>
      <c r="AM7" s="137" t="s">
        <v>966</v>
      </c>
      <c r="AP7" s="103" t="s">
        <v>1357</v>
      </c>
      <c r="AQ7" s="104" t="s">
        <v>1358</v>
      </c>
      <c r="AR7" s="104" t="s">
        <v>1359</v>
      </c>
      <c r="AS7" s="104" t="s">
        <v>1360</v>
      </c>
      <c r="AT7" s="104" t="s">
        <v>1021</v>
      </c>
      <c r="AU7" s="137" t="s">
        <v>1361</v>
      </c>
      <c r="AW7" s="138" t="s">
        <v>1357</v>
      </c>
      <c r="AX7" s="139">
        <f>DatosMenores!C69</f>
        <v>99</v>
      </c>
    </row>
    <row r="8" spans="1:50" s="117" customFormat="1" ht="14.85" customHeight="1" x14ac:dyDescent="0.25">
      <c r="C8" s="203"/>
      <c r="D8" s="119">
        <f>DatosMenores!C56</f>
        <v>1120</v>
      </c>
      <c r="E8" s="119">
        <f>DatosMenores!C57</f>
        <v>143</v>
      </c>
      <c r="F8" s="119">
        <f>DatosMenores!C58</f>
        <v>102</v>
      </c>
      <c r="G8" s="119">
        <f>DatosMenores!C59</f>
        <v>550</v>
      </c>
      <c r="H8" s="118">
        <f>DatosMenores!C60</f>
        <v>139</v>
      </c>
      <c r="I8" s="98"/>
      <c r="L8" s="118">
        <f>DatosMenores!C48</f>
        <v>12</v>
      </c>
      <c r="M8" s="119">
        <f>DatosMenores!C49</f>
        <v>65</v>
      </c>
      <c r="N8" s="119">
        <f>DatosMenores!C50</f>
        <v>134</v>
      </c>
      <c r="O8" s="119">
        <f>DatosMenores!C51</f>
        <v>18</v>
      </c>
      <c r="P8" s="118">
        <f>DatosMenores!C52</f>
        <v>0</v>
      </c>
      <c r="S8" s="118">
        <f>DatosMenores!C28</f>
        <v>161</v>
      </c>
      <c r="T8" s="119">
        <f>SUM(DatosMenores!C29:C32)</f>
        <v>22</v>
      </c>
      <c r="U8" s="119">
        <f>DatosMenores!C33</f>
        <v>0</v>
      </c>
      <c r="V8" s="119">
        <f>DatosMenores!C34</f>
        <v>88</v>
      </c>
      <c r="W8" s="119">
        <f>DatosMenores!C35</f>
        <v>10</v>
      </c>
      <c r="X8" s="119">
        <f>DatosMenores!C36</f>
        <v>0</v>
      </c>
      <c r="Y8" s="119">
        <f>DatosMenores!C38</f>
        <v>1</v>
      </c>
      <c r="Z8" s="119">
        <f>DatosMenores!C37</f>
        <v>13</v>
      </c>
      <c r="AA8" s="118">
        <f>DatosMenores!C39</f>
        <v>55</v>
      </c>
      <c r="AC8" s="100"/>
      <c r="AE8" s="120">
        <f>DatosMenores!C5</f>
        <v>1</v>
      </c>
      <c r="AF8" s="119">
        <f>DatosMenores!C6</f>
        <v>157</v>
      </c>
      <c r="AG8" s="119">
        <f>DatosMenores!C7</f>
        <v>53</v>
      </c>
      <c r="AH8" s="119">
        <f>DatosMenores!C8</f>
        <v>5</v>
      </c>
      <c r="AI8" s="119">
        <f>DatosMenores!C9</f>
        <v>23</v>
      </c>
      <c r="AJ8" s="118">
        <f>DatosMenores!C10</f>
        <v>11</v>
      </c>
      <c r="AK8" s="119">
        <f>DatosMenores!C11</f>
        <v>37</v>
      </c>
      <c r="AL8" s="119">
        <f>DatosMenores!C12</f>
        <v>83</v>
      </c>
      <c r="AM8" s="118">
        <f>DatosMenores!C13</f>
        <v>24</v>
      </c>
      <c r="AN8" s="100"/>
      <c r="AP8" s="120">
        <f>DatosMenores!C69</f>
        <v>99</v>
      </c>
      <c r="AQ8" s="120">
        <f>DatosMenores!C70</f>
        <v>126</v>
      </c>
      <c r="AR8" s="119">
        <f>DatosMenores!C71</f>
        <v>573</v>
      </c>
      <c r="AS8" s="119">
        <f>DatosMenores!C74</f>
        <v>0</v>
      </c>
      <c r="AT8" s="119">
        <f>DatosMenores!C75</f>
        <v>36</v>
      </c>
      <c r="AU8" s="118">
        <f>DatosMenores!C76</f>
        <v>0</v>
      </c>
      <c r="AW8" s="138" t="s">
        <v>1358</v>
      </c>
      <c r="AX8" s="139">
        <f>DatosMenores!C70</f>
        <v>126</v>
      </c>
    </row>
    <row r="9" spans="1:50" ht="14.85" customHeight="1" x14ac:dyDescent="0.25">
      <c r="B9" s="123"/>
      <c r="C9" s="203" t="s">
        <v>1008</v>
      </c>
      <c r="D9" s="109" t="s">
        <v>1009</v>
      </c>
      <c r="E9" s="110" t="s">
        <v>1010</v>
      </c>
      <c r="F9" s="112" t="s">
        <v>1011</v>
      </c>
      <c r="G9" s="112" t="s">
        <v>1012</v>
      </c>
      <c r="H9" s="112" t="s">
        <v>1007</v>
      </c>
      <c r="AC9" s="102"/>
      <c r="AE9" s="140"/>
      <c r="AN9" s="102"/>
      <c r="AQ9" s="141"/>
      <c r="AR9" s="142"/>
      <c r="AW9" s="138" t="s">
        <v>1359</v>
      </c>
      <c r="AX9" s="139">
        <f>DatosMenores!C71</f>
        <v>573</v>
      </c>
    </row>
    <row r="10" spans="1:50" ht="29.85" customHeight="1" x14ac:dyDescent="0.25">
      <c r="C10" s="203"/>
      <c r="D10" s="118">
        <f>DatosMenores!C61</f>
        <v>354</v>
      </c>
      <c r="E10" s="119">
        <f>DatosMenores!C62</f>
        <v>21</v>
      </c>
      <c r="F10" s="122">
        <f>DatosMenores!C63</f>
        <v>5</v>
      </c>
      <c r="G10" s="122">
        <f>DatosMenores!C64</f>
        <v>213</v>
      </c>
      <c r="H10" s="122">
        <f>DatosMenores!C65</f>
        <v>207</v>
      </c>
      <c r="AE10" s="103" t="s">
        <v>967</v>
      </c>
      <c r="AF10" s="104" t="s">
        <v>651</v>
      </c>
      <c r="AG10" s="104" t="s">
        <v>968</v>
      </c>
      <c r="AH10" s="104" t="s">
        <v>1498</v>
      </c>
      <c r="AI10" s="104" t="s">
        <v>970</v>
      </c>
      <c r="AJ10" s="104" t="s">
        <v>972</v>
      </c>
      <c r="AK10" s="104" t="s">
        <v>973</v>
      </c>
      <c r="AL10" s="137" t="s">
        <v>111</v>
      </c>
      <c r="AP10" s="103" t="s">
        <v>265</v>
      </c>
      <c r="AQ10" s="104" t="s">
        <v>1362</v>
      </c>
      <c r="AR10" s="104" t="s">
        <v>1363</v>
      </c>
      <c r="AS10" s="103" t="s">
        <v>1499</v>
      </c>
      <c r="AT10" s="137" t="s">
        <v>1500</v>
      </c>
      <c r="AW10" s="138" t="s">
        <v>1499</v>
      </c>
      <c r="AX10" s="139">
        <f>DatosMenores!C72</f>
        <v>0</v>
      </c>
    </row>
    <row r="11" spans="1:50" ht="14.85" customHeight="1" x14ac:dyDescent="0.25">
      <c r="AE11" s="120">
        <f>DatosMenores!C14</f>
        <v>0</v>
      </c>
      <c r="AF11" s="119">
        <f>DatosMenores!C15</f>
        <v>0</v>
      </c>
      <c r="AG11" s="119">
        <f>DatosMenores!C16</f>
        <v>16</v>
      </c>
      <c r="AH11" s="119">
        <f>DatosMenores!C17</f>
        <v>79</v>
      </c>
      <c r="AI11" s="119">
        <f>DatosMenores!C18</f>
        <v>8</v>
      </c>
      <c r="AJ11" s="119">
        <f>DatosMenores!C20</f>
        <v>13</v>
      </c>
      <c r="AK11" s="119">
        <f>DatosMenores!C21</f>
        <v>0</v>
      </c>
      <c r="AL11" s="118">
        <f>DatosMenores!C19</f>
        <v>234</v>
      </c>
      <c r="AP11" s="120">
        <f>DatosMenores!C78</f>
        <v>0</v>
      </c>
      <c r="AQ11" s="119">
        <f>DatosMenores!C77</f>
        <v>15</v>
      </c>
      <c r="AR11" s="119">
        <f>DatosMenores!C79</f>
        <v>0</v>
      </c>
      <c r="AS11" s="120">
        <f>DatosMenores!C72</f>
        <v>0</v>
      </c>
      <c r="AT11" s="118">
        <f>DatosMenores!C73</f>
        <v>26</v>
      </c>
      <c r="AW11" s="138" t="s">
        <v>1500</v>
      </c>
      <c r="AX11" s="139">
        <f>DatosMenores!C73</f>
        <v>26</v>
      </c>
    </row>
    <row r="12" spans="1:50" ht="12.75" customHeight="1" x14ac:dyDescent="0.25">
      <c r="AW12" s="138" t="s">
        <v>1360</v>
      </c>
      <c r="AX12" s="139">
        <f>DatosMenores!C74</f>
        <v>0</v>
      </c>
    </row>
    <row r="13" spans="1:50" ht="12.75" customHeight="1" x14ac:dyDescent="0.25">
      <c r="AW13" s="138" t="s">
        <v>1021</v>
      </c>
      <c r="AX13" s="139">
        <f>DatosMenores!C75</f>
        <v>36</v>
      </c>
    </row>
    <row r="14" spans="1:50" ht="12.75" customHeight="1" x14ac:dyDescent="0.25">
      <c r="AW14" s="138" t="s">
        <v>1361</v>
      </c>
      <c r="AX14" s="139">
        <f>DatosMenores!C76</f>
        <v>0</v>
      </c>
    </row>
    <row r="15" spans="1:50" ht="12.75" customHeight="1" x14ac:dyDescent="0.25">
      <c r="AW15" s="138" t="s">
        <v>1362</v>
      </c>
      <c r="AX15" s="139">
        <f>DatosMenores!C77</f>
        <v>15</v>
      </c>
    </row>
    <row r="16" spans="1:50" ht="12.75" customHeight="1" x14ac:dyDescent="0.25">
      <c r="AW16" s="138" t="s">
        <v>265</v>
      </c>
      <c r="AX16" s="139">
        <f>DatosMenores!C78</f>
        <v>0</v>
      </c>
    </row>
    <row r="17" spans="49:50" ht="12.75" customHeight="1" x14ac:dyDescent="0.25">
      <c r="AW17" s="138" t="s">
        <v>1363</v>
      </c>
      <c r="AX17" s="139">
        <f>DatosMenores!C79</f>
        <v>0</v>
      </c>
    </row>
  </sheetData>
  <sheetProtection algorithmName="SHA-512" hashValue="YomAjnsGparsgTgM5cmsBQRSOrT0MJelCzPjTHNvUZfQNnLgSgLt1rKxkJ5breWqn2a8Hne67CeGC8yEr5tk5g==" saltValue="hG5bERb+ticTy8k21iMGU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630FE-8F6B-4B59-A23F-39AFA96A81B9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8" t="s">
        <v>1501</v>
      </c>
      <c r="D1" s="208"/>
      <c r="E1" s="208"/>
      <c r="F1" s="208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9" t="s">
        <v>1502</v>
      </c>
      <c r="D3" s="209"/>
      <c r="F3" s="209" t="s">
        <v>1227</v>
      </c>
      <c r="G3" s="209"/>
      <c r="H3" s="150"/>
      <c r="I3" s="151"/>
      <c r="J3" s="151"/>
      <c r="K3" s="151" t="s">
        <v>1503</v>
      </c>
      <c r="L3" s="151"/>
      <c r="M3" s="151"/>
      <c r="N3" s="151"/>
      <c r="O3" s="151"/>
      <c r="P3" s="151" t="s">
        <v>1504</v>
      </c>
      <c r="Q3" s="151"/>
      <c r="R3" s="151"/>
      <c r="S3" s="151"/>
      <c r="T3" s="151"/>
      <c r="U3" s="151" t="s">
        <v>1505</v>
      </c>
      <c r="V3" s="151"/>
      <c r="W3" s="151"/>
      <c r="X3" s="151"/>
      <c r="Y3" s="151"/>
      <c r="Z3" s="151" t="s">
        <v>205</v>
      </c>
      <c r="AA3" s="151"/>
      <c r="AB3" s="151"/>
      <c r="AC3" s="151"/>
      <c r="AD3" s="151" t="s">
        <v>1506</v>
      </c>
    </row>
    <row r="4" spans="1:30" x14ac:dyDescent="0.2">
      <c r="C4" s="152" t="s">
        <v>1507</v>
      </c>
      <c r="D4" s="153">
        <f>DatosViolenciaDoméstica!C5</f>
        <v>9</v>
      </c>
      <c r="F4" s="152" t="s">
        <v>1508</v>
      </c>
      <c r="G4" s="154">
        <f>DatosViolenciaDoméstica!E67</f>
        <v>102</v>
      </c>
      <c r="H4" s="155"/>
    </row>
    <row r="5" spans="1:30" x14ac:dyDescent="0.2">
      <c r="C5" s="152" t="s">
        <v>13</v>
      </c>
      <c r="D5" s="153">
        <f>DatosViolenciaDoméstica!C6</f>
        <v>700</v>
      </c>
      <c r="F5" s="152" t="s">
        <v>1509</v>
      </c>
      <c r="G5" s="156">
        <f>DatosViolenciaDoméstica!F67</f>
        <v>32</v>
      </c>
      <c r="H5" s="155"/>
    </row>
    <row r="6" spans="1:30" x14ac:dyDescent="0.2">
      <c r="C6" s="152" t="s">
        <v>1510</v>
      </c>
      <c r="D6" s="153">
        <f>DatosViolenciaDoméstica!C7</f>
        <v>80</v>
      </c>
    </row>
    <row r="7" spans="1:30" x14ac:dyDescent="0.2">
      <c r="C7" s="152" t="s">
        <v>60</v>
      </c>
      <c r="D7" s="153">
        <f>DatosViolenciaDoméstica!C8</f>
        <v>2</v>
      </c>
    </row>
    <row r="8" spans="1:30" x14ac:dyDescent="0.2">
      <c r="C8" s="152" t="s">
        <v>1511</v>
      </c>
      <c r="D8" s="153">
        <f>DatosViolenciaDoméstica!C9</f>
        <v>2</v>
      </c>
    </row>
    <row r="9" spans="1:30" x14ac:dyDescent="0.2">
      <c r="C9" s="152" t="s">
        <v>1512</v>
      </c>
      <c r="D9" s="153">
        <f>SUM(DatosViolenciaDoméstica!C10:C11)</f>
        <v>0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59"/>
      <c r="J25" s="159"/>
      <c r="K25" s="160" t="s">
        <v>1470</v>
      </c>
      <c r="L25" s="161">
        <v>0</v>
      </c>
      <c r="M25" s="159"/>
      <c r="N25" s="159"/>
      <c r="O25" s="159"/>
      <c r="P25" s="160" t="s">
        <v>1470</v>
      </c>
      <c r="Q25" s="161">
        <v>0</v>
      </c>
      <c r="R25" s="159"/>
      <c r="S25" s="159"/>
      <c r="T25" s="159"/>
      <c r="U25" s="160" t="s">
        <v>1470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1470</v>
      </c>
      <c r="AF25" s="161">
        <v>0</v>
      </c>
    </row>
  </sheetData>
  <sheetProtection algorithmName="SHA-512" hashValue="AmFi8CGIph9SJnhFbwoyeQXybVv2of7vyIRaL6z29Bb5I9GvDEKOpb6DQZO6XSBLvxGxYQUBAEPsBWlz20R+YQ==" saltValue="6CAm2WGFhK//xC9GP3V7k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C4F4-E291-4A54-8989-A1BD4CE9657F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8" t="s">
        <v>1513</v>
      </c>
      <c r="D1" s="208"/>
      <c r="E1" s="208"/>
      <c r="F1" s="208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9" t="s">
        <v>1502</v>
      </c>
      <c r="D3" s="209"/>
      <c r="F3" s="209" t="s">
        <v>1227</v>
      </c>
      <c r="G3" s="209"/>
      <c r="H3" s="150"/>
      <c r="I3" s="151"/>
      <c r="J3" s="151"/>
      <c r="K3" s="151" t="s">
        <v>1503</v>
      </c>
      <c r="L3" s="151"/>
      <c r="M3" s="151"/>
      <c r="N3" s="151"/>
      <c r="O3" s="151"/>
      <c r="P3" s="151" t="s">
        <v>1504</v>
      </c>
      <c r="Q3" s="151"/>
      <c r="R3" s="151"/>
      <c r="S3" s="151"/>
      <c r="T3" s="151"/>
      <c r="U3" s="151" t="s">
        <v>1505</v>
      </c>
      <c r="V3" s="151"/>
      <c r="W3" s="151"/>
      <c r="X3" s="151"/>
      <c r="Y3" s="151"/>
      <c r="Z3" s="151" t="s">
        <v>205</v>
      </c>
      <c r="AA3" s="151"/>
      <c r="AB3" s="151"/>
      <c r="AC3" s="151"/>
      <c r="AD3" s="151" t="s">
        <v>1506</v>
      </c>
    </row>
    <row r="4" spans="1:30" x14ac:dyDescent="0.2">
      <c r="C4" s="152" t="s">
        <v>13</v>
      </c>
      <c r="D4" s="153">
        <f>DatosViolenciaGénero!C7</f>
        <v>2060</v>
      </c>
      <c r="F4" s="152" t="s">
        <v>1508</v>
      </c>
      <c r="G4" s="154">
        <f>DatosViolenciaGénero!E82</f>
        <v>253</v>
      </c>
      <c r="H4" s="155"/>
    </row>
    <row r="5" spans="1:30" x14ac:dyDescent="0.2">
      <c r="C5" s="152" t="s">
        <v>40</v>
      </c>
      <c r="D5" s="153">
        <f>DatosViolenciaGénero!C5</f>
        <v>1293</v>
      </c>
      <c r="F5" s="152" t="s">
        <v>1509</v>
      </c>
      <c r="G5" s="154">
        <f>DatosViolenciaGénero!F82</f>
        <v>363</v>
      </c>
      <c r="H5" s="155"/>
    </row>
    <row r="6" spans="1:30" x14ac:dyDescent="0.2">
      <c r="C6" s="152" t="s">
        <v>1510</v>
      </c>
      <c r="D6" s="162">
        <f>DatosViolenciaGénero!C8</f>
        <v>211</v>
      </c>
    </row>
    <row r="7" spans="1:30" x14ac:dyDescent="0.2">
      <c r="C7" s="152" t="s">
        <v>60</v>
      </c>
      <c r="D7" s="162">
        <f>DatosViolenciaGénero!C9</f>
        <v>11</v>
      </c>
    </row>
    <row r="8" spans="1:30" x14ac:dyDescent="0.2">
      <c r="C8" s="152" t="s">
        <v>1514</v>
      </c>
      <c r="D8" s="153">
        <f>DatosViolenciaGénero!C11</f>
        <v>1</v>
      </c>
    </row>
    <row r="9" spans="1:30" x14ac:dyDescent="0.2">
      <c r="C9" s="152" t="s">
        <v>1515</v>
      </c>
      <c r="D9" s="153">
        <f>DatosViolenciaGénero!C12</f>
        <v>1</v>
      </c>
    </row>
    <row r="10" spans="1:30" x14ac:dyDescent="0.2">
      <c r="C10" s="152" t="s">
        <v>1507</v>
      </c>
      <c r="D10" s="162">
        <f>DatosViolenciaGénero!C6</f>
        <v>153</v>
      </c>
    </row>
    <row r="11" spans="1:30" x14ac:dyDescent="0.2">
      <c r="C11" s="152" t="s">
        <v>1511</v>
      </c>
      <c r="D11" s="162">
        <f>DatosViolenciaGénero!C10</f>
        <v>8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59"/>
      <c r="J25" s="159"/>
      <c r="K25" s="160" t="s">
        <v>1470</v>
      </c>
      <c r="L25" s="161">
        <v>0</v>
      </c>
      <c r="M25" s="159"/>
      <c r="N25" s="159"/>
      <c r="O25" s="159"/>
      <c r="P25" s="160" t="s">
        <v>1470</v>
      </c>
      <c r="Q25" s="161">
        <v>0</v>
      </c>
      <c r="R25" s="159"/>
      <c r="S25" s="159"/>
      <c r="T25" s="159"/>
      <c r="U25" s="160" t="s">
        <v>1470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1470</v>
      </c>
      <c r="AF25" s="161">
        <v>0</v>
      </c>
    </row>
  </sheetData>
  <sheetProtection algorithmName="SHA-512" hashValue="r7BvPAX7IS5zqryVFEywoei+mqokmVBnXXeNa6MGx24m5QNdcmNCJgX8MYbs+6/JWqd8qzP5ND9U/E/clvp0dA==" saltValue="f7kj/anqMRdAtInwSxTDR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3" t="s">
        <v>18</v>
      </c>
      <c r="B7" s="13" t="s">
        <v>19</v>
      </c>
      <c r="C7" s="14">
        <v>12438</v>
      </c>
      <c r="D7" s="14">
        <v>11385</v>
      </c>
      <c r="E7" s="15">
        <v>9.2490118577075106E-2</v>
      </c>
    </row>
    <row r="8" spans="1:5" x14ac:dyDescent="0.25">
      <c r="A8" s="174"/>
      <c r="B8" s="13" t="s">
        <v>20</v>
      </c>
      <c r="C8" s="14">
        <v>32458</v>
      </c>
      <c r="D8" s="14">
        <v>31921</v>
      </c>
      <c r="E8" s="15">
        <v>1.6822781241189199E-2</v>
      </c>
    </row>
    <row r="9" spans="1:5" x14ac:dyDescent="0.25">
      <c r="A9" s="174"/>
      <c r="B9" s="13" t="s">
        <v>21</v>
      </c>
      <c r="C9" s="14">
        <v>31329</v>
      </c>
      <c r="D9" s="14">
        <v>31015</v>
      </c>
      <c r="E9" s="15">
        <v>1.01241334837982E-2</v>
      </c>
    </row>
    <row r="10" spans="1:5" x14ac:dyDescent="0.25">
      <c r="A10" s="174"/>
      <c r="B10" s="13" t="s">
        <v>22</v>
      </c>
      <c r="C10" s="14">
        <v>501</v>
      </c>
      <c r="D10" s="14">
        <v>497</v>
      </c>
      <c r="E10" s="15">
        <v>8.0482897384305807E-3</v>
      </c>
    </row>
    <row r="11" spans="1:5" x14ac:dyDescent="0.25">
      <c r="A11" s="175"/>
      <c r="B11" s="13" t="s">
        <v>23</v>
      </c>
      <c r="C11" s="14">
        <v>13500</v>
      </c>
      <c r="D11" s="14">
        <v>11716</v>
      </c>
      <c r="E11" s="15">
        <v>0.15227039945373799</v>
      </c>
    </row>
    <row r="12" spans="1:5" x14ac:dyDescent="0.25">
      <c r="A12" s="173" t="s">
        <v>24</v>
      </c>
      <c r="B12" s="13" t="s">
        <v>25</v>
      </c>
      <c r="C12" s="14">
        <v>9833</v>
      </c>
      <c r="D12" s="14">
        <v>9993</v>
      </c>
      <c r="E12" s="15">
        <v>-1.6011207845491801E-2</v>
      </c>
    </row>
    <row r="13" spans="1:5" x14ac:dyDescent="0.25">
      <c r="A13" s="174"/>
      <c r="B13" s="13" t="s">
        <v>26</v>
      </c>
      <c r="C13" s="14">
        <v>2597</v>
      </c>
      <c r="D13" s="14">
        <v>3129</v>
      </c>
      <c r="E13" s="15">
        <v>-0.17002237136465301</v>
      </c>
    </row>
    <row r="14" spans="1:5" x14ac:dyDescent="0.25">
      <c r="A14" s="175"/>
      <c r="B14" s="13" t="s">
        <v>27</v>
      </c>
      <c r="C14" s="14">
        <v>12963</v>
      </c>
      <c r="D14" s="14">
        <v>12304</v>
      </c>
      <c r="E14" s="15">
        <v>5.35598179453836E-2</v>
      </c>
    </row>
    <row r="15" spans="1:5" x14ac:dyDescent="0.25">
      <c r="A15" s="173" t="s">
        <v>28</v>
      </c>
      <c r="B15" s="13" t="s">
        <v>29</v>
      </c>
      <c r="C15" s="14">
        <v>2109</v>
      </c>
      <c r="D15" s="14">
        <v>2082</v>
      </c>
      <c r="E15" s="15">
        <v>1.29682997118156E-2</v>
      </c>
    </row>
    <row r="16" spans="1:5" x14ac:dyDescent="0.25">
      <c r="A16" s="174"/>
      <c r="B16" s="13" t="s">
        <v>30</v>
      </c>
      <c r="C16" s="14">
        <v>2863</v>
      </c>
      <c r="D16" s="14">
        <v>2908</v>
      </c>
      <c r="E16" s="15">
        <v>-1.5474552957359E-2</v>
      </c>
    </row>
    <row r="17" spans="1:5" x14ac:dyDescent="0.25">
      <c r="A17" s="174"/>
      <c r="B17" s="13" t="s">
        <v>31</v>
      </c>
      <c r="C17" s="14">
        <v>47</v>
      </c>
      <c r="D17" s="14">
        <v>47</v>
      </c>
      <c r="E17" s="15">
        <v>0</v>
      </c>
    </row>
    <row r="18" spans="1:5" x14ac:dyDescent="0.25">
      <c r="A18" s="174"/>
      <c r="B18" s="13" t="s">
        <v>32</v>
      </c>
      <c r="C18" s="14">
        <v>6</v>
      </c>
      <c r="D18" s="14">
        <v>5</v>
      </c>
      <c r="E18" s="15">
        <v>0.2</v>
      </c>
    </row>
    <row r="19" spans="1:5" x14ac:dyDescent="0.25">
      <c r="A19" s="175"/>
      <c r="B19" s="13" t="s">
        <v>33</v>
      </c>
      <c r="C19" s="14">
        <v>456</v>
      </c>
      <c r="D19" s="14">
        <v>449</v>
      </c>
      <c r="E19" s="15">
        <v>1.5590200445434301E-2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7"/>
      <c r="D23" s="17"/>
      <c r="E23" s="15">
        <v>0</v>
      </c>
    </row>
    <row r="24" spans="1:5" x14ac:dyDescent="0.25">
      <c r="A24" s="12" t="s">
        <v>36</v>
      </c>
      <c r="B24" s="16"/>
      <c r="C24" s="17"/>
      <c r="D24" s="17"/>
      <c r="E24" s="15">
        <v>0</v>
      </c>
    </row>
    <row r="25" spans="1:5" x14ac:dyDescent="0.25">
      <c r="A25" s="12" t="s">
        <v>37</v>
      </c>
      <c r="B25" s="16"/>
      <c r="C25" s="14">
        <v>1609</v>
      </c>
      <c r="D25" s="14">
        <v>1311</v>
      </c>
      <c r="E25" s="15">
        <v>0.22730739893211299</v>
      </c>
    </row>
    <row r="26" spans="1:5" x14ac:dyDescent="0.25">
      <c r="A26" s="12" t="s">
        <v>38</v>
      </c>
      <c r="B26" s="16"/>
      <c r="C26" s="14">
        <v>1786</v>
      </c>
      <c r="D26" s="14">
        <v>1518</v>
      </c>
      <c r="E26" s="15">
        <v>0.17654808959156801</v>
      </c>
    </row>
    <row r="27" spans="1:5" x14ac:dyDescent="0.25">
      <c r="A27" s="12" t="s">
        <v>39</v>
      </c>
      <c r="B27" s="16"/>
      <c r="C27" s="14">
        <v>246</v>
      </c>
      <c r="D27" s="14">
        <v>177</v>
      </c>
      <c r="E27" s="15">
        <v>0.38983050847457601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4047</v>
      </c>
      <c r="D31" s="14">
        <v>4031</v>
      </c>
      <c r="E31" s="15">
        <v>3.9692384023815403E-3</v>
      </c>
    </row>
    <row r="32" spans="1:5" x14ac:dyDescent="0.25">
      <c r="A32" s="173" t="s">
        <v>42</v>
      </c>
      <c r="B32" s="13" t="s">
        <v>43</v>
      </c>
      <c r="C32" s="14">
        <v>404</v>
      </c>
      <c r="D32" s="14">
        <v>398</v>
      </c>
      <c r="E32" s="15">
        <v>1.5075376884422099E-2</v>
      </c>
    </row>
    <row r="33" spans="1:5" x14ac:dyDescent="0.25">
      <c r="A33" s="174"/>
      <c r="B33" s="13" t="s">
        <v>44</v>
      </c>
      <c r="C33" s="14">
        <v>189</v>
      </c>
      <c r="D33" s="14">
        <v>153</v>
      </c>
      <c r="E33" s="15">
        <v>0.23529411764705899</v>
      </c>
    </row>
    <row r="34" spans="1:5" x14ac:dyDescent="0.25">
      <c r="A34" s="174"/>
      <c r="B34" s="13" t="s">
        <v>45</v>
      </c>
      <c r="C34" s="14">
        <v>6</v>
      </c>
      <c r="D34" s="14">
        <v>6</v>
      </c>
      <c r="E34" s="15">
        <v>0</v>
      </c>
    </row>
    <row r="35" spans="1:5" x14ac:dyDescent="0.25">
      <c r="A35" s="174"/>
      <c r="B35" s="13" t="s">
        <v>46</v>
      </c>
      <c r="C35" s="14">
        <v>255</v>
      </c>
      <c r="D35" s="14">
        <v>218</v>
      </c>
      <c r="E35" s="15">
        <v>0.16972477064220201</v>
      </c>
    </row>
    <row r="36" spans="1:5" x14ac:dyDescent="0.25">
      <c r="A36" s="175"/>
      <c r="B36" s="13" t="s">
        <v>47</v>
      </c>
      <c r="C36" s="14">
        <v>2840</v>
      </c>
      <c r="D36" s="14">
        <v>3072</v>
      </c>
      <c r="E36" s="15">
        <v>-7.5520833333333301E-2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7316</v>
      </c>
      <c r="D40" s="14">
        <v>7289</v>
      </c>
      <c r="E40" s="15">
        <v>3.7042118260392398E-3</v>
      </c>
    </row>
    <row r="41" spans="1:5" x14ac:dyDescent="0.25">
      <c r="A41" s="12" t="s">
        <v>50</v>
      </c>
      <c r="B41" s="16"/>
      <c r="C41" s="14">
        <v>3832</v>
      </c>
      <c r="D41" s="14">
        <v>3770</v>
      </c>
      <c r="E41" s="15">
        <v>1.64456233421751E-2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3" t="s">
        <v>52</v>
      </c>
      <c r="B45" s="13" t="s">
        <v>19</v>
      </c>
      <c r="C45" s="14">
        <v>1548</v>
      </c>
      <c r="D45" s="14">
        <v>1544</v>
      </c>
      <c r="E45" s="15">
        <v>2.5906735751295299E-3</v>
      </c>
    </row>
    <row r="46" spans="1:5" x14ac:dyDescent="0.25">
      <c r="A46" s="174"/>
      <c r="B46" s="13" t="s">
        <v>53</v>
      </c>
      <c r="C46" s="14">
        <v>143</v>
      </c>
      <c r="D46" s="14">
        <v>135</v>
      </c>
      <c r="E46" s="15">
        <v>5.9259259259259303E-2</v>
      </c>
    </row>
    <row r="47" spans="1:5" x14ac:dyDescent="0.25">
      <c r="A47" s="174"/>
      <c r="B47" s="13" t="s">
        <v>54</v>
      </c>
      <c r="C47" s="14">
        <v>2863</v>
      </c>
      <c r="D47" s="14">
        <v>2908</v>
      </c>
      <c r="E47" s="15">
        <v>-1.5474552957359E-2</v>
      </c>
    </row>
    <row r="48" spans="1:5" x14ac:dyDescent="0.25">
      <c r="A48" s="175"/>
      <c r="B48" s="13" t="s">
        <v>23</v>
      </c>
      <c r="C48" s="14">
        <v>1023</v>
      </c>
      <c r="D48" s="14">
        <v>991</v>
      </c>
      <c r="E48" s="15">
        <v>3.2290615539858701E-2</v>
      </c>
    </row>
    <row r="49" spans="1:5" x14ac:dyDescent="0.25">
      <c r="A49" s="173" t="s">
        <v>55</v>
      </c>
      <c r="B49" s="13" t="s">
        <v>56</v>
      </c>
      <c r="C49" s="14">
        <v>2251</v>
      </c>
      <c r="D49" s="14">
        <v>2387</v>
      </c>
      <c r="E49" s="15">
        <v>-5.6975282781734402E-2</v>
      </c>
    </row>
    <row r="50" spans="1:5" x14ac:dyDescent="0.25">
      <c r="A50" s="174"/>
      <c r="B50" s="13" t="s">
        <v>57</v>
      </c>
      <c r="C50" s="14">
        <v>129</v>
      </c>
      <c r="D50" s="14">
        <v>184</v>
      </c>
      <c r="E50" s="15">
        <v>-0.29891304347826098</v>
      </c>
    </row>
    <row r="51" spans="1:5" x14ac:dyDescent="0.25">
      <c r="A51" s="174"/>
      <c r="B51" s="13" t="s">
        <v>58</v>
      </c>
      <c r="C51" s="14">
        <v>194</v>
      </c>
      <c r="D51" s="14">
        <v>233</v>
      </c>
      <c r="E51" s="15">
        <v>-0.16738197424892701</v>
      </c>
    </row>
    <row r="52" spans="1:5" x14ac:dyDescent="0.25">
      <c r="A52" s="175"/>
      <c r="B52" s="13" t="s">
        <v>59</v>
      </c>
      <c r="C52" s="14">
        <v>55</v>
      </c>
      <c r="D52" s="14">
        <v>65</v>
      </c>
      <c r="E52" s="15">
        <v>-0.15384615384615399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3" t="s">
        <v>61</v>
      </c>
      <c r="B56" s="13" t="s">
        <v>54</v>
      </c>
      <c r="C56" s="14">
        <v>60</v>
      </c>
      <c r="D56" s="14">
        <v>57</v>
      </c>
      <c r="E56" s="15">
        <v>5.2631578947368397E-2</v>
      </c>
    </row>
    <row r="57" spans="1:5" x14ac:dyDescent="0.25">
      <c r="A57" s="174"/>
      <c r="B57" s="13" t="s">
        <v>53</v>
      </c>
      <c r="C57" s="14">
        <v>1</v>
      </c>
      <c r="D57" s="14">
        <v>0</v>
      </c>
      <c r="E57" s="15">
        <v>0</v>
      </c>
    </row>
    <row r="58" spans="1:5" x14ac:dyDescent="0.25">
      <c r="A58" s="174"/>
      <c r="B58" s="13" t="s">
        <v>19</v>
      </c>
      <c r="C58" s="14">
        <v>51</v>
      </c>
      <c r="D58" s="14">
        <v>44</v>
      </c>
      <c r="E58" s="15">
        <v>0.15909090909090901</v>
      </c>
    </row>
    <row r="59" spans="1:5" x14ac:dyDescent="0.25">
      <c r="A59" s="174"/>
      <c r="B59" s="13" t="s">
        <v>23</v>
      </c>
      <c r="C59" s="14">
        <v>49</v>
      </c>
      <c r="D59" s="14">
        <v>53</v>
      </c>
      <c r="E59" s="15">
        <v>-7.5471698113207503E-2</v>
      </c>
    </row>
    <row r="60" spans="1:5" x14ac:dyDescent="0.25">
      <c r="A60" s="174"/>
      <c r="B60" s="13" t="s">
        <v>62</v>
      </c>
      <c r="C60" s="14">
        <v>42</v>
      </c>
      <c r="D60" s="14">
        <v>36</v>
      </c>
      <c r="E60" s="15">
        <v>0.16666666666666699</v>
      </c>
    </row>
    <row r="61" spans="1:5" x14ac:dyDescent="0.25">
      <c r="A61" s="175"/>
      <c r="B61" s="13" t="s">
        <v>63</v>
      </c>
      <c r="C61" s="14">
        <v>0</v>
      </c>
      <c r="D61" s="14">
        <v>1</v>
      </c>
      <c r="E61" s="15">
        <v>-1</v>
      </c>
    </row>
    <row r="62" spans="1:5" x14ac:dyDescent="0.25">
      <c r="A62" s="173" t="s">
        <v>64</v>
      </c>
      <c r="B62" s="13" t="s">
        <v>65</v>
      </c>
      <c r="C62" s="14">
        <v>47</v>
      </c>
      <c r="D62" s="14">
        <v>31</v>
      </c>
      <c r="E62" s="15">
        <v>0.51612903225806495</v>
      </c>
    </row>
    <row r="63" spans="1:5" x14ac:dyDescent="0.25">
      <c r="A63" s="174"/>
      <c r="B63" s="13" t="s">
        <v>58</v>
      </c>
      <c r="C63" s="14">
        <v>4</v>
      </c>
      <c r="D63" s="14">
        <v>11</v>
      </c>
      <c r="E63" s="15">
        <v>-0.63636363636363602</v>
      </c>
    </row>
    <row r="64" spans="1:5" x14ac:dyDescent="0.25">
      <c r="A64" s="175"/>
      <c r="B64" s="13" t="s">
        <v>66</v>
      </c>
      <c r="C64" s="14">
        <v>1</v>
      </c>
      <c r="D64" s="14">
        <v>0</v>
      </c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7"/>
      <c r="D68" s="17"/>
      <c r="E68" s="15">
        <v>0</v>
      </c>
    </row>
    <row r="69" spans="1:5" x14ac:dyDescent="0.25">
      <c r="A69" s="12" t="s">
        <v>36</v>
      </c>
      <c r="B69" s="16"/>
      <c r="C69" s="17"/>
      <c r="D69" s="17"/>
      <c r="E69" s="15">
        <v>0</v>
      </c>
    </row>
    <row r="70" spans="1:5" x14ac:dyDescent="0.25">
      <c r="A70" s="12" t="s">
        <v>37</v>
      </c>
      <c r="B70" s="16"/>
      <c r="C70" s="14">
        <v>9</v>
      </c>
      <c r="D70" s="14">
        <v>13</v>
      </c>
      <c r="E70" s="15">
        <v>-0.30769230769230799</v>
      </c>
    </row>
    <row r="71" spans="1:5" x14ac:dyDescent="0.25">
      <c r="A71" s="12" t="s">
        <v>38</v>
      </c>
      <c r="B71" s="16"/>
      <c r="C71" s="14">
        <v>14</v>
      </c>
      <c r="D71" s="14">
        <v>21</v>
      </c>
      <c r="E71" s="15">
        <v>-0.33333333333333298</v>
      </c>
    </row>
    <row r="72" spans="1:5" x14ac:dyDescent="0.25">
      <c r="A72" s="12" t="s">
        <v>39</v>
      </c>
      <c r="B72" s="16"/>
      <c r="C72" s="14">
        <v>0</v>
      </c>
      <c r="D72" s="14">
        <v>2</v>
      </c>
      <c r="E72" s="15">
        <v>-1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6"/>
      <c r="B76" s="13" t="s">
        <v>49</v>
      </c>
      <c r="C76" s="14">
        <v>5</v>
      </c>
      <c r="D76" s="14">
        <v>8</v>
      </c>
      <c r="E76" s="15">
        <v>-0.375</v>
      </c>
    </row>
    <row r="77" spans="1:5" x14ac:dyDescent="0.25">
      <c r="A77" s="177"/>
      <c r="B77" s="13" t="s">
        <v>58</v>
      </c>
      <c r="C77" s="14">
        <v>0</v>
      </c>
      <c r="D77" s="14">
        <v>3</v>
      </c>
      <c r="E77" s="15">
        <v>-1</v>
      </c>
    </row>
    <row r="78" spans="1:5" x14ac:dyDescent="0.25">
      <c r="A78" s="177"/>
      <c r="B78" s="13" t="s">
        <v>65</v>
      </c>
      <c r="C78" s="14">
        <v>5</v>
      </c>
      <c r="D78" s="14">
        <v>6</v>
      </c>
      <c r="E78" s="15">
        <v>-0.16666666666666699</v>
      </c>
    </row>
    <row r="79" spans="1:5" x14ac:dyDescent="0.25">
      <c r="A79" s="177"/>
      <c r="B79" s="13" t="s">
        <v>69</v>
      </c>
      <c r="C79" s="14">
        <v>6</v>
      </c>
      <c r="D79" s="14">
        <v>7</v>
      </c>
      <c r="E79" s="15">
        <v>-0.14285714285714299</v>
      </c>
    </row>
    <row r="80" spans="1:5" x14ac:dyDescent="0.25">
      <c r="A80" s="178"/>
      <c r="B80" s="13" t="s">
        <v>70</v>
      </c>
      <c r="C80" s="14">
        <v>0</v>
      </c>
      <c r="D80" s="14">
        <v>0</v>
      </c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3" t="s">
        <v>72</v>
      </c>
      <c r="B84" s="13" t="s">
        <v>73</v>
      </c>
      <c r="C84" s="14">
        <v>3832</v>
      </c>
      <c r="D84" s="14">
        <v>3770</v>
      </c>
      <c r="E84" s="15">
        <v>1.64456233421751E-2</v>
      </c>
    </row>
    <row r="85" spans="1:5" x14ac:dyDescent="0.25">
      <c r="A85" s="175"/>
      <c r="B85" s="13" t="s">
        <v>74</v>
      </c>
      <c r="C85" s="14">
        <v>1637</v>
      </c>
      <c r="D85" s="14">
        <v>1296</v>
      </c>
      <c r="E85" s="15">
        <v>0.26311728395061701</v>
      </c>
    </row>
    <row r="86" spans="1:5" x14ac:dyDescent="0.25">
      <c r="A86" s="173" t="s">
        <v>75</v>
      </c>
      <c r="B86" s="13" t="s">
        <v>73</v>
      </c>
      <c r="C86" s="14">
        <v>2288</v>
      </c>
      <c r="D86" s="14">
        <v>2389</v>
      </c>
      <c r="E86" s="15">
        <v>-4.227710339054E-2</v>
      </c>
    </row>
    <row r="87" spans="1:5" x14ac:dyDescent="0.25">
      <c r="A87" s="175"/>
      <c r="B87" s="13" t="s">
        <v>74</v>
      </c>
      <c r="C87" s="14">
        <v>1628</v>
      </c>
      <c r="D87" s="14">
        <v>1353</v>
      </c>
      <c r="E87" s="15">
        <v>0.203252032520325</v>
      </c>
    </row>
    <row r="88" spans="1:5" x14ac:dyDescent="0.25">
      <c r="A88" s="173" t="s">
        <v>76</v>
      </c>
      <c r="B88" s="13" t="s">
        <v>73</v>
      </c>
      <c r="C88" s="14">
        <v>235</v>
      </c>
      <c r="D88" s="14">
        <v>221</v>
      </c>
      <c r="E88" s="15">
        <v>6.3348416289592799E-2</v>
      </c>
    </row>
    <row r="89" spans="1:5" x14ac:dyDescent="0.25">
      <c r="A89" s="175"/>
      <c r="B89" s="13" t="s">
        <v>74</v>
      </c>
      <c r="C89" s="14">
        <v>218</v>
      </c>
      <c r="D89" s="14">
        <v>223</v>
      </c>
      <c r="E89" s="15">
        <v>-2.2421524663677101E-2</v>
      </c>
    </row>
    <row r="90" spans="1:5" x14ac:dyDescent="0.25">
      <c r="A90" s="173" t="s">
        <v>77</v>
      </c>
      <c r="B90" s="13" t="s">
        <v>73</v>
      </c>
      <c r="C90" s="17"/>
      <c r="D90" s="17"/>
      <c r="E90" s="15">
        <v>0</v>
      </c>
    </row>
    <row r="91" spans="1:5" x14ac:dyDescent="0.25">
      <c r="A91" s="175"/>
      <c r="B91" s="13" t="s">
        <v>74</v>
      </c>
      <c r="C91" s="17"/>
      <c r="D91" s="17"/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6"/>
      <c r="C95" s="14">
        <v>2505</v>
      </c>
      <c r="D95" s="14">
        <v>2625</v>
      </c>
      <c r="E95" s="15">
        <v>-4.57142857142857E-2</v>
      </c>
    </row>
    <row r="96" spans="1:5" x14ac:dyDescent="0.25">
      <c r="A96" s="12" t="s">
        <v>79</v>
      </c>
      <c r="B96" s="16"/>
      <c r="C96" s="14">
        <v>0</v>
      </c>
      <c r="D96" s="14">
        <v>1</v>
      </c>
      <c r="E96" s="15">
        <v>-1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1876</v>
      </c>
      <c r="D100" s="14">
        <v>1718</v>
      </c>
      <c r="E100" s="15">
        <v>9.1967403958090804E-2</v>
      </c>
    </row>
    <row r="101" spans="1:5" x14ac:dyDescent="0.25">
      <c r="A101" s="12" t="s">
        <v>82</v>
      </c>
      <c r="B101" s="16"/>
      <c r="C101" s="14">
        <v>1741</v>
      </c>
      <c r="D101" s="14">
        <v>1873</v>
      </c>
      <c r="E101" s="15">
        <v>-7.0475173518419601E-2</v>
      </c>
    </row>
    <row r="102" spans="1:5" x14ac:dyDescent="0.25">
      <c r="A102" s="12" t="s">
        <v>79</v>
      </c>
      <c r="B102" s="16"/>
      <c r="C102" s="14">
        <v>13</v>
      </c>
      <c r="D102" s="14">
        <v>34</v>
      </c>
      <c r="E102" s="15">
        <v>-0.61764705882352899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3" t="s">
        <v>81</v>
      </c>
      <c r="B106" s="13" t="s">
        <v>84</v>
      </c>
      <c r="C106" s="14">
        <v>1349</v>
      </c>
      <c r="D106" s="14">
        <v>1361</v>
      </c>
      <c r="E106" s="15">
        <v>-8.8170462894930201E-3</v>
      </c>
    </row>
    <row r="107" spans="1:5" x14ac:dyDescent="0.25">
      <c r="A107" s="174"/>
      <c r="B107" s="13" t="s">
        <v>85</v>
      </c>
      <c r="C107" s="14">
        <v>404</v>
      </c>
      <c r="D107" s="14">
        <v>407</v>
      </c>
      <c r="E107" s="15">
        <v>-7.3710073710073704E-3</v>
      </c>
    </row>
    <row r="108" spans="1:5" x14ac:dyDescent="0.25">
      <c r="A108" s="175"/>
      <c r="B108" s="13" t="s">
        <v>86</v>
      </c>
      <c r="C108" s="14">
        <v>243</v>
      </c>
      <c r="D108" s="14">
        <v>277</v>
      </c>
      <c r="E108" s="15">
        <v>-0.122743682310469</v>
      </c>
    </row>
    <row r="109" spans="1:5" x14ac:dyDescent="0.25">
      <c r="A109" s="173" t="s">
        <v>82</v>
      </c>
      <c r="B109" s="13" t="s">
        <v>87</v>
      </c>
      <c r="C109" s="14">
        <v>95</v>
      </c>
      <c r="D109" s="14">
        <v>138</v>
      </c>
      <c r="E109" s="15">
        <v>-0.311594202898551</v>
      </c>
    </row>
    <row r="110" spans="1:5" x14ac:dyDescent="0.25">
      <c r="A110" s="175"/>
      <c r="B110" s="13" t="s">
        <v>86</v>
      </c>
      <c r="C110" s="14">
        <v>206</v>
      </c>
      <c r="D110" s="14">
        <v>188</v>
      </c>
      <c r="E110" s="15">
        <v>9.5744680851063801E-2</v>
      </c>
    </row>
    <row r="111" spans="1:5" x14ac:dyDescent="0.25">
      <c r="A111" s="12" t="s">
        <v>79</v>
      </c>
      <c r="B111" s="16"/>
      <c r="C111" s="14">
        <v>36</v>
      </c>
      <c r="D111" s="14">
        <v>48</v>
      </c>
      <c r="E111" s="15">
        <v>-0.25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3" t="s">
        <v>81</v>
      </c>
      <c r="B115" s="13" t="s">
        <v>84</v>
      </c>
      <c r="C115" s="14">
        <v>162</v>
      </c>
      <c r="D115" s="14">
        <v>138</v>
      </c>
      <c r="E115" s="15">
        <v>0.173913043478261</v>
      </c>
    </row>
    <row r="116" spans="1:5" x14ac:dyDescent="0.25">
      <c r="A116" s="174"/>
      <c r="B116" s="13" t="s">
        <v>85</v>
      </c>
      <c r="C116" s="14">
        <v>16</v>
      </c>
      <c r="D116" s="14">
        <v>23</v>
      </c>
      <c r="E116" s="15">
        <v>-0.30434782608695599</v>
      </c>
    </row>
    <row r="117" spans="1:5" x14ac:dyDescent="0.25">
      <c r="A117" s="175"/>
      <c r="B117" s="13" t="s">
        <v>86</v>
      </c>
      <c r="C117" s="14">
        <v>25</v>
      </c>
      <c r="D117" s="14">
        <v>47</v>
      </c>
      <c r="E117" s="15">
        <v>-0.46808510638297901</v>
      </c>
    </row>
    <row r="118" spans="1:5" x14ac:dyDescent="0.25">
      <c r="A118" s="173" t="s">
        <v>82</v>
      </c>
      <c r="B118" s="13" t="s">
        <v>87</v>
      </c>
      <c r="C118" s="14">
        <v>5</v>
      </c>
      <c r="D118" s="14">
        <v>7</v>
      </c>
      <c r="E118" s="15">
        <v>-0.28571428571428598</v>
      </c>
    </row>
    <row r="119" spans="1:5" x14ac:dyDescent="0.25">
      <c r="A119" s="175"/>
      <c r="B119" s="13" t="s">
        <v>86</v>
      </c>
      <c r="C119" s="14">
        <v>16</v>
      </c>
      <c r="D119" s="14">
        <v>14</v>
      </c>
      <c r="E119" s="15">
        <v>0.14285714285714299</v>
      </c>
    </row>
    <row r="120" spans="1:5" x14ac:dyDescent="0.25">
      <c r="A120" s="12" t="s">
        <v>79</v>
      </c>
      <c r="B120" s="16"/>
      <c r="C120" s="14">
        <v>10</v>
      </c>
      <c r="D120" s="14">
        <v>36</v>
      </c>
      <c r="E120" s="15">
        <v>-0.72222222222222199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3" t="s">
        <v>90</v>
      </c>
      <c r="B124" s="13" t="s">
        <v>91</v>
      </c>
      <c r="C124" s="17"/>
      <c r="D124" s="17"/>
      <c r="E124" s="15">
        <v>0</v>
      </c>
    </row>
    <row r="125" spans="1:5" x14ac:dyDescent="0.25">
      <c r="A125" s="175"/>
      <c r="B125" s="13" t="s">
        <v>92</v>
      </c>
      <c r="C125" s="17"/>
      <c r="D125" s="17"/>
      <c r="E125" s="15">
        <v>0</v>
      </c>
    </row>
    <row r="126" spans="1:5" x14ac:dyDescent="0.25">
      <c r="A126" s="173" t="s">
        <v>93</v>
      </c>
      <c r="B126" s="13" t="s">
        <v>91</v>
      </c>
      <c r="C126" s="14">
        <v>177</v>
      </c>
      <c r="D126" s="14">
        <v>1018</v>
      </c>
      <c r="E126" s="15">
        <v>-0.82612966601178806</v>
      </c>
    </row>
    <row r="127" spans="1:5" x14ac:dyDescent="0.25">
      <c r="A127" s="175"/>
      <c r="B127" s="13" t="s">
        <v>92</v>
      </c>
      <c r="C127" s="14">
        <v>1583</v>
      </c>
      <c r="D127" s="14">
        <v>1943</v>
      </c>
      <c r="E127" s="15">
        <v>-0.185280494081317</v>
      </c>
    </row>
    <row r="128" spans="1:5" x14ac:dyDescent="0.25">
      <c r="A128" s="173" t="s">
        <v>94</v>
      </c>
      <c r="B128" s="13" t="s">
        <v>91</v>
      </c>
      <c r="C128" s="14">
        <v>9635</v>
      </c>
      <c r="D128" s="14">
        <v>7837</v>
      </c>
      <c r="E128" s="15">
        <v>0.22942452469057001</v>
      </c>
    </row>
    <row r="129" spans="1:5" x14ac:dyDescent="0.25">
      <c r="A129" s="175"/>
      <c r="B129" s="13" t="s">
        <v>92</v>
      </c>
      <c r="C129" s="14">
        <v>20738</v>
      </c>
      <c r="D129" s="14">
        <v>15025</v>
      </c>
      <c r="E129" s="15">
        <v>0.38023294509151401</v>
      </c>
    </row>
    <row r="130" spans="1:5" x14ac:dyDescent="0.25">
      <c r="A130" s="173" t="s">
        <v>95</v>
      </c>
      <c r="B130" s="13" t="s">
        <v>91</v>
      </c>
      <c r="C130" s="14">
        <v>2227</v>
      </c>
      <c r="D130" s="14">
        <v>1018</v>
      </c>
      <c r="E130" s="15">
        <v>1.18762278978389</v>
      </c>
    </row>
    <row r="131" spans="1:5" x14ac:dyDescent="0.25">
      <c r="A131" s="175"/>
      <c r="B131" s="13" t="s">
        <v>92</v>
      </c>
      <c r="C131" s="14">
        <v>4126</v>
      </c>
      <c r="D131" s="14">
        <v>1943</v>
      </c>
      <c r="E131" s="15">
        <v>1.12352032938755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3" t="s">
        <v>97</v>
      </c>
      <c r="B135" s="13" t="s">
        <v>98</v>
      </c>
      <c r="C135" s="14">
        <v>173</v>
      </c>
      <c r="D135" s="14">
        <v>205</v>
      </c>
      <c r="E135" s="15">
        <v>-0.15609756097561001</v>
      </c>
    </row>
    <row r="136" spans="1:5" x14ac:dyDescent="0.25">
      <c r="A136" s="175"/>
      <c r="B136" s="13" t="s">
        <v>99</v>
      </c>
      <c r="C136" s="14">
        <v>28</v>
      </c>
      <c r="D136" s="14">
        <v>18</v>
      </c>
      <c r="E136" s="15">
        <v>0.55555555555555503</v>
      </c>
    </row>
    <row r="137" spans="1:5" x14ac:dyDescent="0.25">
      <c r="A137" s="173" t="s">
        <v>100</v>
      </c>
      <c r="B137" s="13" t="s">
        <v>98</v>
      </c>
      <c r="C137" s="14">
        <v>0</v>
      </c>
      <c r="D137" s="14">
        <v>0</v>
      </c>
      <c r="E137" s="15">
        <v>0</v>
      </c>
    </row>
    <row r="138" spans="1:5" x14ac:dyDescent="0.25">
      <c r="A138" s="175"/>
      <c r="B138" s="13" t="s">
        <v>99</v>
      </c>
      <c r="C138" s="14">
        <v>0</v>
      </c>
      <c r="D138" s="14">
        <v>1</v>
      </c>
      <c r="E138" s="15">
        <v>-1</v>
      </c>
    </row>
    <row r="139" spans="1:5" x14ac:dyDescent="0.25">
      <c r="A139" s="173" t="s">
        <v>101</v>
      </c>
      <c r="B139" s="13" t="s">
        <v>98</v>
      </c>
      <c r="C139" s="14">
        <v>229</v>
      </c>
      <c r="D139" s="14">
        <v>214</v>
      </c>
      <c r="E139" s="15">
        <v>7.00934579439252E-2</v>
      </c>
    </row>
    <row r="140" spans="1:5" x14ac:dyDescent="0.25">
      <c r="A140" s="175"/>
      <c r="B140" s="13" t="s">
        <v>102</v>
      </c>
      <c r="C140" s="14">
        <v>10</v>
      </c>
      <c r="D140" s="14">
        <v>9</v>
      </c>
      <c r="E140" s="15">
        <v>0.11111111111111099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200</v>
      </c>
      <c r="D144" s="14">
        <v>302</v>
      </c>
      <c r="E144" s="15">
        <v>-0.33774834437086099</v>
      </c>
    </row>
    <row r="145" spans="1:5" x14ac:dyDescent="0.25">
      <c r="A145" s="173" t="s">
        <v>105</v>
      </c>
      <c r="B145" s="13" t="s">
        <v>106</v>
      </c>
      <c r="C145" s="14">
        <v>15</v>
      </c>
      <c r="D145" s="14">
        <v>19</v>
      </c>
      <c r="E145" s="15">
        <v>-0.21052631578947401</v>
      </c>
    </row>
    <row r="146" spans="1:5" x14ac:dyDescent="0.25">
      <c r="A146" s="174"/>
      <c r="B146" s="13" t="s">
        <v>107</v>
      </c>
      <c r="C146" s="14">
        <v>52</v>
      </c>
      <c r="D146" s="14">
        <v>69</v>
      </c>
      <c r="E146" s="15">
        <v>-0.24637681159420299</v>
      </c>
    </row>
    <row r="147" spans="1:5" x14ac:dyDescent="0.25">
      <c r="A147" s="174"/>
      <c r="B147" s="13" t="s">
        <v>108</v>
      </c>
      <c r="C147" s="14">
        <v>22</v>
      </c>
      <c r="D147" s="14">
        <v>36</v>
      </c>
      <c r="E147" s="15">
        <v>-0.38888888888888901</v>
      </c>
    </row>
    <row r="148" spans="1:5" x14ac:dyDescent="0.25">
      <c r="A148" s="174"/>
      <c r="B148" s="13" t="s">
        <v>109</v>
      </c>
      <c r="C148" s="14">
        <v>32</v>
      </c>
      <c r="D148" s="14">
        <v>32</v>
      </c>
      <c r="E148" s="15">
        <v>0</v>
      </c>
    </row>
    <row r="149" spans="1:5" x14ac:dyDescent="0.25">
      <c r="A149" s="174"/>
      <c r="B149" s="13" t="s">
        <v>110</v>
      </c>
      <c r="C149" s="14">
        <v>76</v>
      </c>
      <c r="D149" s="14">
        <v>139</v>
      </c>
      <c r="E149" s="15">
        <v>-0.45323741007194202</v>
      </c>
    </row>
    <row r="150" spans="1:5" x14ac:dyDescent="0.25">
      <c r="A150" s="175"/>
      <c r="B150" s="13" t="s">
        <v>111</v>
      </c>
      <c r="C150" s="14">
        <v>3</v>
      </c>
      <c r="D150" s="14">
        <v>7</v>
      </c>
      <c r="E150" s="15">
        <v>-0.57142857142857095</v>
      </c>
    </row>
    <row r="151" spans="1:5" x14ac:dyDescent="0.25">
      <c r="A151" s="173" t="s">
        <v>112</v>
      </c>
      <c r="B151" s="13" t="s">
        <v>113</v>
      </c>
      <c r="C151" s="14">
        <v>91</v>
      </c>
      <c r="D151" s="14">
        <v>93</v>
      </c>
      <c r="E151" s="15">
        <v>-2.1505376344085999E-2</v>
      </c>
    </row>
    <row r="152" spans="1:5" x14ac:dyDescent="0.25">
      <c r="A152" s="175"/>
      <c r="B152" s="13" t="s">
        <v>114</v>
      </c>
      <c r="C152" s="14">
        <v>120</v>
      </c>
      <c r="D152" s="14">
        <v>207</v>
      </c>
      <c r="E152" s="15">
        <v>-0.42028985507246402</v>
      </c>
    </row>
    <row r="153" spans="1:5" x14ac:dyDescent="0.25">
      <c r="A153" s="173" t="s">
        <v>115</v>
      </c>
      <c r="B153" s="13" t="s">
        <v>19</v>
      </c>
      <c r="C153" s="14">
        <v>50</v>
      </c>
      <c r="D153" s="14">
        <v>45</v>
      </c>
      <c r="E153" s="15">
        <v>0.11111111111111099</v>
      </c>
    </row>
    <row r="154" spans="1:5" x14ac:dyDescent="0.25">
      <c r="A154" s="175"/>
      <c r="B154" s="13" t="s">
        <v>23</v>
      </c>
      <c r="C154" s="14">
        <v>40</v>
      </c>
      <c r="D154" s="14">
        <v>48</v>
      </c>
      <c r="E154" s="15">
        <v>-0.16666666666666699</v>
      </c>
    </row>
    <row r="155" spans="1:5" x14ac:dyDescent="0.25">
      <c r="A155" s="12" t="s">
        <v>116</v>
      </c>
      <c r="B155" s="16"/>
      <c r="C155" s="14">
        <v>0</v>
      </c>
      <c r="D155" s="17"/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3" t="s">
        <v>118</v>
      </c>
      <c r="B159" s="13" t="s">
        <v>119</v>
      </c>
      <c r="C159" s="14">
        <v>655</v>
      </c>
      <c r="D159" s="14">
        <v>786</v>
      </c>
      <c r="E159" s="15">
        <v>-0.16666666666666699</v>
      </c>
    </row>
    <row r="160" spans="1:5" x14ac:dyDescent="0.25">
      <c r="A160" s="174"/>
      <c r="B160" s="13" t="s">
        <v>120</v>
      </c>
      <c r="C160" s="14">
        <v>334</v>
      </c>
      <c r="D160" s="14">
        <v>245</v>
      </c>
      <c r="E160" s="15">
        <v>0.36326530612244901</v>
      </c>
    </row>
    <row r="161" spans="1:5" x14ac:dyDescent="0.25">
      <c r="A161" s="174"/>
      <c r="B161" s="13" t="s">
        <v>121</v>
      </c>
      <c r="C161" s="14">
        <v>320</v>
      </c>
      <c r="D161" s="14">
        <v>307</v>
      </c>
      <c r="E161" s="15">
        <v>4.2345276872964202E-2</v>
      </c>
    </row>
    <row r="162" spans="1:5" x14ac:dyDescent="0.25">
      <c r="A162" s="174"/>
      <c r="B162" s="13" t="s">
        <v>122</v>
      </c>
      <c r="C162" s="14">
        <v>51</v>
      </c>
      <c r="D162" s="14">
        <v>59</v>
      </c>
      <c r="E162" s="15">
        <v>-0.13559322033898299</v>
      </c>
    </row>
    <row r="163" spans="1:5" x14ac:dyDescent="0.25">
      <c r="A163" s="174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25">
      <c r="A164" s="174"/>
      <c r="B164" s="13" t="s">
        <v>124</v>
      </c>
      <c r="C164" s="14">
        <v>0</v>
      </c>
      <c r="D164" s="14">
        <v>2</v>
      </c>
      <c r="E164" s="15">
        <v>-1</v>
      </c>
    </row>
    <row r="165" spans="1:5" x14ac:dyDescent="0.25">
      <c r="A165" s="174"/>
      <c r="B165" s="13" t="s">
        <v>125</v>
      </c>
      <c r="C165" s="14">
        <v>1122</v>
      </c>
      <c r="D165" s="14">
        <v>848</v>
      </c>
      <c r="E165" s="15">
        <v>0.32311320754716999</v>
      </c>
    </row>
    <row r="166" spans="1:5" x14ac:dyDescent="0.25">
      <c r="A166" s="174"/>
      <c r="B166" s="13" t="s">
        <v>126</v>
      </c>
      <c r="C166" s="14">
        <v>1</v>
      </c>
      <c r="D166" s="14">
        <v>1</v>
      </c>
      <c r="E166" s="15">
        <v>0</v>
      </c>
    </row>
    <row r="167" spans="1:5" x14ac:dyDescent="0.25">
      <c r="A167" s="174"/>
      <c r="B167" s="13" t="s">
        <v>127</v>
      </c>
      <c r="C167" s="14">
        <v>121</v>
      </c>
      <c r="D167" s="14">
        <v>195</v>
      </c>
      <c r="E167" s="15">
        <v>-0.37948717948717903</v>
      </c>
    </row>
    <row r="168" spans="1:5" x14ac:dyDescent="0.25">
      <c r="A168" s="174"/>
      <c r="B168" s="13" t="s">
        <v>128</v>
      </c>
      <c r="C168" s="14">
        <v>732</v>
      </c>
      <c r="D168" s="14">
        <v>575</v>
      </c>
      <c r="E168" s="15">
        <v>0.273043478260869</v>
      </c>
    </row>
    <row r="169" spans="1:5" x14ac:dyDescent="0.25">
      <c r="A169" s="174"/>
      <c r="B169" s="13" t="s">
        <v>129</v>
      </c>
      <c r="C169" s="14">
        <v>76</v>
      </c>
      <c r="D169" s="14">
        <v>32</v>
      </c>
      <c r="E169" s="15">
        <v>1.375</v>
      </c>
    </row>
    <row r="170" spans="1:5" x14ac:dyDescent="0.25">
      <c r="A170" s="174"/>
      <c r="B170" s="13" t="s">
        <v>130</v>
      </c>
      <c r="C170" s="14">
        <v>559</v>
      </c>
      <c r="D170" s="14">
        <v>244</v>
      </c>
      <c r="E170" s="15">
        <v>1.2909836065573801</v>
      </c>
    </row>
    <row r="171" spans="1:5" x14ac:dyDescent="0.25">
      <c r="A171" s="174"/>
      <c r="B171" s="13" t="s">
        <v>131</v>
      </c>
      <c r="C171" s="14">
        <v>1</v>
      </c>
      <c r="D171" s="14">
        <v>0</v>
      </c>
      <c r="E171" s="15">
        <v>0</v>
      </c>
    </row>
    <row r="172" spans="1:5" x14ac:dyDescent="0.25">
      <c r="A172" s="174"/>
      <c r="B172" s="13" t="s">
        <v>132</v>
      </c>
      <c r="C172" s="14">
        <v>1</v>
      </c>
      <c r="D172" s="14">
        <v>16</v>
      </c>
      <c r="E172" s="15">
        <v>-0.9375</v>
      </c>
    </row>
    <row r="173" spans="1:5" x14ac:dyDescent="0.25">
      <c r="A173" s="174"/>
      <c r="B173" s="13" t="s">
        <v>133</v>
      </c>
      <c r="C173" s="14">
        <v>8</v>
      </c>
      <c r="D173" s="14">
        <v>6</v>
      </c>
      <c r="E173" s="15">
        <v>0.33333333333333298</v>
      </c>
    </row>
    <row r="174" spans="1:5" x14ac:dyDescent="0.25">
      <c r="A174" s="174"/>
      <c r="B174" s="13" t="s">
        <v>134</v>
      </c>
      <c r="C174" s="14">
        <v>0</v>
      </c>
      <c r="D174" s="14">
        <v>0</v>
      </c>
      <c r="E174" s="15">
        <v>0</v>
      </c>
    </row>
    <row r="175" spans="1:5" x14ac:dyDescent="0.25">
      <c r="A175" s="174"/>
      <c r="B175" s="13" t="s">
        <v>135</v>
      </c>
      <c r="C175" s="14">
        <v>3</v>
      </c>
      <c r="D175" s="14">
        <v>5</v>
      </c>
      <c r="E175" s="15">
        <v>-0.4</v>
      </c>
    </row>
    <row r="176" spans="1:5" x14ac:dyDescent="0.25">
      <c r="A176" s="174"/>
      <c r="B176" s="13" t="s">
        <v>136</v>
      </c>
      <c r="C176" s="14">
        <v>0</v>
      </c>
      <c r="D176" s="14">
        <v>874</v>
      </c>
      <c r="E176" s="15">
        <v>-1</v>
      </c>
    </row>
    <row r="177" spans="1:5" x14ac:dyDescent="0.25">
      <c r="A177" s="174"/>
      <c r="B177" s="13" t="s">
        <v>137</v>
      </c>
      <c r="C177" s="14">
        <v>1</v>
      </c>
      <c r="D177" s="14">
        <v>1202</v>
      </c>
      <c r="E177" s="15">
        <v>-0.99916805324459201</v>
      </c>
    </row>
    <row r="178" spans="1:5" x14ac:dyDescent="0.25">
      <c r="A178" s="174"/>
      <c r="B178" s="13" t="s">
        <v>138</v>
      </c>
      <c r="C178" s="17"/>
      <c r="D178" s="14">
        <v>521</v>
      </c>
      <c r="E178" s="15">
        <v>0</v>
      </c>
    </row>
    <row r="179" spans="1:5" x14ac:dyDescent="0.25">
      <c r="A179" s="174"/>
      <c r="B179" s="13" t="s">
        <v>139</v>
      </c>
      <c r="C179" s="14">
        <v>542</v>
      </c>
      <c r="D179" s="14">
        <v>287</v>
      </c>
      <c r="E179" s="15">
        <v>0.888501742160279</v>
      </c>
    </row>
    <row r="180" spans="1:5" x14ac:dyDescent="0.25">
      <c r="A180" s="174"/>
      <c r="B180" s="13" t="s">
        <v>140</v>
      </c>
      <c r="C180" s="14">
        <v>320</v>
      </c>
      <c r="D180" s="14">
        <v>172</v>
      </c>
      <c r="E180" s="15">
        <v>0.86046511627906996</v>
      </c>
    </row>
    <row r="181" spans="1:5" x14ac:dyDescent="0.25">
      <c r="A181" s="174"/>
      <c r="B181" s="13" t="s">
        <v>141</v>
      </c>
      <c r="C181" s="14">
        <v>11</v>
      </c>
      <c r="D181" s="14">
        <v>10</v>
      </c>
      <c r="E181" s="15">
        <v>0.1</v>
      </c>
    </row>
    <row r="182" spans="1:5" x14ac:dyDescent="0.25">
      <c r="A182" s="174"/>
      <c r="B182" s="13" t="s">
        <v>142</v>
      </c>
      <c r="C182" s="14">
        <v>3</v>
      </c>
      <c r="D182" s="14">
        <v>0</v>
      </c>
      <c r="E182" s="15">
        <v>0</v>
      </c>
    </row>
    <row r="183" spans="1:5" x14ac:dyDescent="0.25">
      <c r="A183" s="174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25">
      <c r="A184" s="174"/>
      <c r="B184" s="13" t="s">
        <v>144</v>
      </c>
      <c r="C184" s="14">
        <v>2</v>
      </c>
      <c r="D184" s="14">
        <v>0</v>
      </c>
      <c r="E184" s="15">
        <v>0</v>
      </c>
    </row>
    <row r="185" spans="1:5" x14ac:dyDescent="0.25">
      <c r="A185" s="174"/>
      <c r="B185" s="13" t="s">
        <v>145</v>
      </c>
      <c r="C185" s="14">
        <v>0</v>
      </c>
      <c r="D185" s="14">
        <v>0</v>
      </c>
      <c r="E185" s="15">
        <v>0</v>
      </c>
    </row>
    <row r="186" spans="1:5" x14ac:dyDescent="0.25">
      <c r="A186" s="174"/>
      <c r="B186" s="13" t="s">
        <v>146</v>
      </c>
      <c r="C186" s="14">
        <v>3</v>
      </c>
      <c r="D186" s="14">
        <v>14</v>
      </c>
      <c r="E186" s="15">
        <v>-0.78571428571428603</v>
      </c>
    </row>
    <row r="187" spans="1:5" x14ac:dyDescent="0.25">
      <c r="A187" s="174"/>
      <c r="B187" s="13" t="s">
        <v>147</v>
      </c>
      <c r="C187" s="14">
        <v>0</v>
      </c>
      <c r="D187" s="14">
        <v>59</v>
      </c>
      <c r="E187" s="15">
        <v>-1</v>
      </c>
    </row>
    <row r="188" spans="1:5" x14ac:dyDescent="0.25">
      <c r="A188" s="174"/>
      <c r="B188" s="13" t="s">
        <v>148</v>
      </c>
      <c r="C188" s="14">
        <v>0</v>
      </c>
      <c r="D188" s="14">
        <v>0</v>
      </c>
      <c r="E188" s="15">
        <v>0</v>
      </c>
    </row>
    <row r="189" spans="1:5" x14ac:dyDescent="0.25">
      <c r="A189" s="174"/>
      <c r="B189" s="13" t="s">
        <v>149</v>
      </c>
      <c r="C189" s="14">
        <v>0</v>
      </c>
      <c r="D189" s="14">
        <v>0</v>
      </c>
      <c r="E189" s="15">
        <v>0</v>
      </c>
    </row>
    <row r="190" spans="1:5" x14ac:dyDescent="0.25">
      <c r="A190" s="174"/>
      <c r="B190" s="13" t="s">
        <v>150</v>
      </c>
      <c r="C190" s="14">
        <v>46</v>
      </c>
      <c r="D190" s="14">
        <v>33</v>
      </c>
      <c r="E190" s="15">
        <v>0.39393939393939398</v>
      </c>
    </row>
    <row r="191" spans="1:5" x14ac:dyDescent="0.25">
      <c r="A191" s="174"/>
      <c r="B191" s="13" t="s">
        <v>151</v>
      </c>
      <c r="C191" s="14">
        <v>98</v>
      </c>
      <c r="D191" s="14">
        <v>61</v>
      </c>
      <c r="E191" s="15">
        <v>0.60655737704918</v>
      </c>
    </row>
    <row r="192" spans="1:5" x14ac:dyDescent="0.25">
      <c r="A192" s="174"/>
      <c r="B192" s="13" t="s">
        <v>152</v>
      </c>
      <c r="C192" s="14">
        <v>0</v>
      </c>
      <c r="D192" s="14">
        <v>48</v>
      </c>
      <c r="E192" s="15">
        <v>-1</v>
      </c>
    </row>
    <row r="193" spans="1:5" x14ac:dyDescent="0.25">
      <c r="A193" s="174"/>
      <c r="B193" s="13" t="s">
        <v>153</v>
      </c>
      <c r="C193" s="14">
        <v>47</v>
      </c>
      <c r="D193" s="14">
        <v>1562</v>
      </c>
      <c r="E193" s="15">
        <v>-0.96991037131882196</v>
      </c>
    </row>
    <row r="194" spans="1:5" x14ac:dyDescent="0.25">
      <c r="A194" s="174"/>
      <c r="B194" s="13" t="s">
        <v>154</v>
      </c>
      <c r="C194" s="14">
        <v>0</v>
      </c>
      <c r="D194" s="14">
        <v>0</v>
      </c>
      <c r="E194" s="15">
        <v>0</v>
      </c>
    </row>
    <row r="195" spans="1:5" x14ac:dyDescent="0.25">
      <c r="A195" s="174"/>
      <c r="B195" s="13" t="s">
        <v>155</v>
      </c>
      <c r="C195" s="14">
        <v>0</v>
      </c>
      <c r="D195" s="14">
        <v>48</v>
      </c>
      <c r="E195" s="15">
        <v>-1</v>
      </c>
    </row>
    <row r="196" spans="1:5" x14ac:dyDescent="0.25">
      <c r="A196" s="174"/>
      <c r="B196" s="13" t="s">
        <v>156</v>
      </c>
      <c r="C196" s="14">
        <v>7</v>
      </c>
      <c r="D196" s="14">
        <v>2</v>
      </c>
      <c r="E196" s="15">
        <v>2.5</v>
      </c>
    </row>
    <row r="197" spans="1:5" x14ac:dyDescent="0.25">
      <c r="A197" s="174"/>
      <c r="B197" s="13" t="s">
        <v>157</v>
      </c>
      <c r="C197" s="14">
        <v>0</v>
      </c>
      <c r="D197" s="14">
        <v>427</v>
      </c>
      <c r="E197" s="15">
        <v>-1</v>
      </c>
    </row>
    <row r="198" spans="1:5" x14ac:dyDescent="0.25">
      <c r="A198" s="174"/>
      <c r="B198" s="13" t="s">
        <v>158</v>
      </c>
      <c r="C198" s="14">
        <v>0</v>
      </c>
      <c r="D198" s="14">
        <v>0</v>
      </c>
      <c r="E198" s="15">
        <v>0</v>
      </c>
    </row>
    <row r="199" spans="1:5" x14ac:dyDescent="0.25">
      <c r="A199" s="174"/>
      <c r="B199" s="13" t="s">
        <v>159</v>
      </c>
      <c r="C199" s="14">
        <v>0</v>
      </c>
      <c r="D199" s="14">
        <v>0</v>
      </c>
      <c r="E199" s="15">
        <v>0</v>
      </c>
    </row>
    <row r="200" spans="1:5" x14ac:dyDescent="0.25">
      <c r="A200" s="175"/>
      <c r="B200" s="13" t="s">
        <v>160</v>
      </c>
      <c r="C200" s="14">
        <v>0</v>
      </c>
      <c r="D200" s="14">
        <v>1</v>
      </c>
      <c r="E200" s="15">
        <v>-1</v>
      </c>
    </row>
    <row r="201" spans="1:5" x14ac:dyDescent="0.25">
      <c r="A201" s="173" t="s">
        <v>161</v>
      </c>
      <c r="B201" s="13" t="s">
        <v>162</v>
      </c>
      <c r="C201" s="14">
        <v>1397</v>
      </c>
      <c r="D201" s="14">
        <v>1859</v>
      </c>
      <c r="E201" s="15">
        <v>-0.24852071005917201</v>
      </c>
    </row>
    <row r="202" spans="1:5" x14ac:dyDescent="0.25">
      <c r="A202" s="174"/>
      <c r="B202" s="13" t="s">
        <v>120</v>
      </c>
      <c r="C202" s="14">
        <v>474</v>
      </c>
      <c r="D202" s="14">
        <v>489</v>
      </c>
      <c r="E202" s="15">
        <v>-3.0674846625766899E-2</v>
      </c>
    </row>
    <row r="203" spans="1:5" x14ac:dyDescent="0.25">
      <c r="A203" s="174"/>
      <c r="B203" s="13" t="s">
        <v>163</v>
      </c>
      <c r="C203" s="14">
        <v>621</v>
      </c>
      <c r="D203" s="14">
        <v>630</v>
      </c>
      <c r="E203" s="15">
        <v>-1.4285714285714299E-2</v>
      </c>
    </row>
    <row r="204" spans="1:5" x14ac:dyDescent="0.25">
      <c r="A204" s="174"/>
      <c r="B204" s="13" t="s">
        <v>122</v>
      </c>
      <c r="C204" s="14">
        <v>207</v>
      </c>
      <c r="D204" s="14">
        <v>252</v>
      </c>
      <c r="E204" s="15">
        <v>-0.17857142857142899</v>
      </c>
    </row>
    <row r="205" spans="1:5" x14ac:dyDescent="0.25">
      <c r="A205" s="174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25">
      <c r="A206" s="174"/>
      <c r="B206" s="13" t="s">
        <v>124</v>
      </c>
      <c r="C206" s="14">
        <v>1</v>
      </c>
      <c r="D206" s="14">
        <v>7</v>
      </c>
      <c r="E206" s="15">
        <v>-0.85714285714285698</v>
      </c>
    </row>
    <row r="207" spans="1:5" x14ac:dyDescent="0.25">
      <c r="A207" s="174"/>
      <c r="B207" s="13" t="s">
        <v>125</v>
      </c>
      <c r="C207" s="14">
        <v>987</v>
      </c>
      <c r="D207" s="14">
        <v>1634</v>
      </c>
      <c r="E207" s="15">
        <v>-0.395960832313341</v>
      </c>
    </row>
    <row r="208" spans="1:5" x14ac:dyDescent="0.25">
      <c r="A208" s="174"/>
      <c r="B208" s="13" t="s">
        <v>164</v>
      </c>
      <c r="C208" s="14">
        <v>2</v>
      </c>
      <c r="D208" s="14">
        <v>4</v>
      </c>
      <c r="E208" s="15">
        <v>-0.5</v>
      </c>
    </row>
    <row r="209" spans="1:5" x14ac:dyDescent="0.25">
      <c r="A209" s="174"/>
      <c r="B209" s="13" t="s">
        <v>127</v>
      </c>
      <c r="C209" s="14">
        <v>250</v>
      </c>
      <c r="D209" s="14">
        <v>399</v>
      </c>
      <c r="E209" s="15">
        <v>-0.37343358395990001</v>
      </c>
    </row>
    <row r="210" spans="1:5" x14ac:dyDescent="0.25">
      <c r="A210" s="174"/>
      <c r="B210" s="13" t="s">
        <v>165</v>
      </c>
      <c r="C210" s="14">
        <v>741</v>
      </c>
      <c r="D210" s="14">
        <v>1117</v>
      </c>
      <c r="E210" s="15">
        <v>-0.336615935541629</v>
      </c>
    </row>
    <row r="211" spans="1:5" x14ac:dyDescent="0.25">
      <c r="A211" s="174"/>
      <c r="B211" s="13" t="s">
        <v>129</v>
      </c>
      <c r="C211" s="14">
        <v>9</v>
      </c>
      <c r="D211" s="14">
        <v>49</v>
      </c>
      <c r="E211" s="15">
        <v>-0.81632653061224503</v>
      </c>
    </row>
    <row r="212" spans="1:5" x14ac:dyDescent="0.25">
      <c r="A212" s="174"/>
      <c r="B212" s="13" t="s">
        <v>130</v>
      </c>
      <c r="C212" s="14">
        <v>0</v>
      </c>
      <c r="D212" s="14">
        <v>244</v>
      </c>
      <c r="E212" s="15">
        <v>-1</v>
      </c>
    </row>
    <row r="213" spans="1:5" x14ac:dyDescent="0.25">
      <c r="A213" s="174"/>
      <c r="B213" s="13" t="s">
        <v>131</v>
      </c>
      <c r="C213" s="14">
        <v>3</v>
      </c>
      <c r="D213" s="14">
        <v>0</v>
      </c>
      <c r="E213" s="15">
        <v>0</v>
      </c>
    </row>
    <row r="214" spans="1:5" x14ac:dyDescent="0.25">
      <c r="A214" s="174"/>
      <c r="B214" s="13" t="s">
        <v>132</v>
      </c>
      <c r="C214" s="14">
        <v>3</v>
      </c>
      <c r="D214" s="14">
        <v>16</v>
      </c>
      <c r="E214" s="15">
        <v>-0.8125</v>
      </c>
    </row>
    <row r="215" spans="1:5" x14ac:dyDescent="0.25">
      <c r="A215" s="174"/>
      <c r="B215" s="13" t="s">
        <v>133</v>
      </c>
      <c r="C215" s="14">
        <v>17</v>
      </c>
      <c r="D215" s="14">
        <v>15</v>
      </c>
      <c r="E215" s="15">
        <v>0.133333333333333</v>
      </c>
    </row>
    <row r="216" spans="1:5" x14ac:dyDescent="0.25">
      <c r="A216" s="174"/>
      <c r="B216" s="13" t="s">
        <v>134</v>
      </c>
      <c r="C216" s="14">
        <v>0</v>
      </c>
      <c r="D216" s="14">
        <v>0</v>
      </c>
      <c r="E216" s="15">
        <v>0</v>
      </c>
    </row>
    <row r="217" spans="1:5" x14ac:dyDescent="0.25">
      <c r="A217" s="174"/>
      <c r="B217" s="13" t="s">
        <v>135</v>
      </c>
      <c r="C217" s="14">
        <v>3</v>
      </c>
      <c r="D217" s="14">
        <v>5</v>
      </c>
      <c r="E217" s="15">
        <v>-0.4</v>
      </c>
    </row>
    <row r="218" spans="1:5" x14ac:dyDescent="0.25">
      <c r="A218" s="174"/>
      <c r="B218" s="13" t="s">
        <v>136</v>
      </c>
      <c r="C218" s="14">
        <v>0</v>
      </c>
      <c r="D218" s="14">
        <v>874</v>
      </c>
      <c r="E218" s="15">
        <v>-1</v>
      </c>
    </row>
    <row r="219" spans="1:5" x14ac:dyDescent="0.25">
      <c r="A219" s="174"/>
      <c r="B219" s="13" t="s">
        <v>137</v>
      </c>
      <c r="C219" s="14">
        <v>0</v>
      </c>
      <c r="D219" s="14">
        <v>1202</v>
      </c>
      <c r="E219" s="15">
        <v>-1</v>
      </c>
    </row>
    <row r="220" spans="1:5" x14ac:dyDescent="0.25">
      <c r="A220" s="174"/>
      <c r="B220" s="13" t="s">
        <v>138</v>
      </c>
      <c r="C220" s="14">
        <v>0</v>
      </c>
      <c r="D220" s="14">
        <v>521</v>
      </c>
      <c r="E220" s="15">
        <v>-1</v>
      </c>
    </row>
    <row r="221" spans="1:5" x14ac:dyDescent="0.25">
      <c r="A221" s="174"/>
      <c r="B221" s="13" t="s">
        <v>139</v>
      </c>
      <c r="C221" s="14">
        <v>1288</v>
      </c>
      <c r="D221" s="14">
        <v>330</v>
      </c>
      <c r="E221" s="15">
        <v>2.9030303030303002</v>
      </c>
    </row>
    <row r="222" spans="1:5" x14ac:dyDescent="0.25">
      <c r="A222" s="174"/>
      <c r="B222" s="13" t="s">
        <v>166</v>
      </c>
      <c r="C222" s="14">
        <v>621</v>
      </c>
      <c r="D222" s="14">
        <v>172</v>
      </c>
      <c r="E222" s="15">
        <v>2.61046511627907</v>
      </c>
    </row>
    <row r="223" spans="1:5" x14ac:dyDescent="0.25">
      <c r="A223" s="174"/>
      <c r="B223" s="13" t="s">
        <v>141</v>
      </c>
      <c r="C223" s="14">
        <v>30</v>
      </c>
      <c r="D223" s="14">
        <v>15</v>
      </c>
      <c r="E223" s="15">
        <v>1</v>
      </c>
    </row>
    <row r="224" spans="1:5" x14ac:dyDescent="0.25">
      <c r="A224" s="174"/>
      <c r="B224" s="13" t="s">
        <v>142</v>
      </c>
      <c r="C224" s="14">
        <v>9</v>
      </c>
      <c r="D224" s="14">
        <v>0</v>
      </c>
      <c r="E224" s="15">
        <v>0</v>
      </c>
    </row>
    <row r="225" spans="1:5" x14ac:dyDescent="0.25">
      <c r="A225" s="174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25">
      <c r="A226" s="174"/>
      <c r="B226" s="13" t="s">
        <v>144</v>
      </c>
      <c r="C226" s="14">
        <v>3</v>
      </c>
      <c r="D226" s="14">
        <v>0</v>
      </c>
      <c r="E226" s="15">
        <v>0</v>
      </c>
    </row>
    <row r="227" spans="1:5" x14ac:dyDescent="0.25">
      <c r="A227" s="174"/>
      <c r="B227" s="13" t="s">
        <v>167</v>
      </c>
      <c r="C227" s="14">
        <v>0</v>
      </c>
      <c r="D227" s="14">
        <v>0</v>
      </c>
      <c r="E227" s="15">
        <v>0</v>
      </c>
    </row>
    <row r="228" spans="1:5" x14ac:dyDescent="0.25">
      <c r="A228" s="174"/>
      <c r="B228" s="13" t="s">
        <v>146</v>
      </c>
      <c r="C228" s="14">
        <v>4</v>
      </c>
      <c r="D228" s="14">
        <v>30</v>
      </c>
      <c r="E228" s="15">
        <v>-0.86666666666666703</v>
      </c>
    </row>
    <row r="229" spans="1:5" x14ac:dyDescent="0.25">
      <c r="A229" s="174"/>
      <c r="B229" s="13" t="s">
        <v>147</v>
      </c>
      <c r="C229" s="14">
        <v>0</v>
      </c>
      <c r="D229" s="14">
        <v>59</v>
      </c>
      <c r="E229" s="15">
        <v>-1</v>
      </c>
    </row>
    <row r="230" spans="1:5" x14ac:dyDescent="0.25">
      <c r="A230" s="174"/>
      <c r="B230" s="13" t="s">
        <v>148</v>
      </c>
      <c r="C230" s="14">
        <v>0</v>
      </c>
      <c r="D230" s="14">
        <v>0</v>
      </c>
      <c r="E230" s="15">
        <v>0</v>
      </c>
    </row>
    <row r="231" spans="1:5" x14ac:dyDescent="0.25">
      <c r="A231" s="174"/>
      <c r="B231" s="13" t="s">
        <v>149</v>
      </c>
      <c r="C231" s="14">
        <v>0</v>
      </c>
      <c r="D231" s="14">
        <v>0</v>
      </c>
      <c r="E231" s="15">
        <v>0</v>
      </c>
    </row>
    <row r="232" spans="1:5" x14ac:dyDescent="0.25">
      <c r="A232" s="174"/>
      <c r="B232" s="13" t="s">
        <v>150</v>
      </c>
      <c r="C232" s="14">
        <v>104</v>
      </c>
      <c r="D232" s="14">
        <v>63</v>
      </c>
      <c r="E232" s="15">
        <v>0.65079365079365104</v>
      </c>
    </row>
    <row r="233" spans="1:5" x14ac:dyDescent="0.25">
      <c r="A233" s="174"/>
      <c r="B233" s="13" t="s">
        <v>151</v>
      </c>
      <c r="C233" s="14">
        <v>0</v>
      </c>
      <c r="D233" s="14">
        <v>61</v>
      </c>
      <c r="E233" s="15">
        <v>-1</v>
      </c>
    </row>
    <row r="234" spans="1:5" x14ac:dyDescent="0.25">
      <c r="A234" s="174"/>
      <c r="B234" s="13" t="s">
        <v>152</v>
      </c>
      <c r="C234" s="14">
        <v>0</v>
      </c>
      <c r="D234" s="14">
        <v>48</v>
      </c>
      <c r="E234" s="15">
        <v>-1</v>
      </c>
    </row>
    <row r="235" spans="1:5" x14ac:dyDescent="0.25">
      <c r="A235" s="174"/>
      <c r="B235" s="13" t="s">
        <v>153</v>
      </c>
      <c r="C235" s="14">
        <v>0</v>
      </c>
      <c r="D235" s="14">
        <v>1562</v>
      </c>
      <c r="E235" s="15">
        <v>-1</v>
      </c>
    </row>
    <row r="236" spans="1:5" x14ac:dyDescent="0.25">
      <c r="A236" s="174"/>
      <c r="B236" s="13" t="s">
        <v>154</v>
      </c>
      <c r="C236" s="14">
        <v>0</v>
      </c>
      <c r="D236" s="14">
        <v>0</v>
      </c>
      <c r="E236" s="15">
        <v>0</v>
      </c>
    </row>
    <row r="237" spans="1:5" x14ac:dyDescent="0.25">
      <c r="A237" s="174"/>
      <c r="B237" s="13" t="s">
        <v>155</v>
      </c>
      <c r="C237" s="14">
        <v>0</v>
      </c>
      <c r="D237" s="14">
        <v>48</v>
      </c>
      <c r="E237" s="15">
        <v>-1</v>
      </c>
    </row>
    <row r="238" spans="1:5" x14ac:dyDescent="0.25">
      <c r="A238" s="174"/>
      <c r="B238" s="13" t="s">
        <v>156</v>
      </c>
      <c r="C238" s="14">
        <v>6</v>
      </c>
      <c r="D238" s="14">
        <v>4</v>
      </c>
      <c r="E238" s="15">
        <v>0.5</v>
      </c>
    </row>
    <row r="239" spans="1:5" x14ac:dyDescent="0.25">
      <c r="A239" s="174"/>
      <c r="B239" s="13" t="s">
        <v>157</v>
      </c>
      <c r="C239" s="14">
        <v>0</v>
      </c>
      <c r="D239" s="14">
        <v>427</v>
      </c>
      <c r="E239" s="15">
        <v>-1</v>
      </c>
    </row>
    <row r="240" spans="1:5" x14ac:dyDescent="0.25">
      <c r="A240" s="174"/>
      <c r="B240" s="13" t="s">
        <v>158</v>
      </c>
      <c r="C240" s="14">
        <v>0</v>
      </c>
      <c r="D240" s="14">
        <v>0</v>
      </c>
      <c r="E240" s="15">
        <v>0</v>
      </c>
    </row>
    <row r="241" spans="1:5" x14ac:dyDescent="0.25">
      <c r="A241" s="174"/>
      <c r="B241" s="13" t="s">
        <v>159</v>
      </c>
      <c r="C241" s="14">
        <v>0</v>
      </c>
      <c r="D241" s="14">
        <v>0</v>
      </c>
      <c r="E241" s="15">
        <v>0</v>
      </c>
    </row>
    <row r="242" spans="1:5" x14ac:dyDescent="0.25">
      <c r="A242" s="175"/>
      <c r="B242" s="13" t="s">
        <v>160</v>
      </c>
      <c r="C242" s="14">
        <v>0</v>
      </c>
      <c r="D242" s="14">
        <v>1</v>
      </c>
      <c r="E242" s="15">
        <v>-1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3</v>
      </c>
      <c r="D246" s="14">
        <v>6</v>
      </c>
      <c r="E246" s="15">
        <v>-0.5</v>
      </c>
    </row>
    <row r="247" spans="1:5" x14ac:dyDescent="0.25">
      <c r="A247" s="12" t="s">
        <v>170</v>
      </c>
      <c r="B247" s="16"/>
      <c r="C247" s="14">
        <v>6</v>
      </c>
      <c r="D247" s="14">
        <v>11</v>
      </c>
      <c r="E247" s="15">
        <v>-0.45454545454545398</v>
      </c>
    </row>
    <row r="248" spans="1:5" x14ac:dyDescent="0.25">
      <c r="A248" s="12" t="s">
        <v>171</v>
      </c>
      <c r="B248" s="16"/>
      <c r="C248" s="14">
        <v>19</v>
      </c>
      <c r="D248" s="14">
        <v>21</v>
      </c>
      <c r="E248" s="15">
        <v>-9.5238095238095205E-2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122</v>
      </c>
      <c r="D252" s="14">
        <v>115</v>
      </c>
      <c r="E252" s="15">
        <v>6.08695652173913E-2</v>
      </c>
    </row>
    <row r="253" spans="1:5" x14ac:dyDescent="0.25">
      <c r="A253" s="173" t="s">
        <v>174</v>
      </c>
      <c r="B253" s="13" t="s">
        <v>175</v>
      </c>
      <c r="C253" s="14">
        <v>5</v>
      </c>
      <c r="D253" s="14">
        <v>6</v>
      </c>
      <c r="E253" s="15">
        <v>-0.16666666666666699</v>
      </c>
    </row>
    <row r="254" spans="1:5" x14ac:dyDescent="0.25">
      <c r="A254" s="174"/>
      <c r="B254" s="13" t="s">
        <v>176</v>
      </c>
      <c r="C254" s="14">
        <v>35</v>
      </c>
      <c r="D254" s="14">
        <v>0</v>
      </c>
      <c r="E254" s="15">
        <v>0</v>
      </c>
    </row>
    <row r="255" spans="1:5" x14ac:dyDescent="0.25">
      <c r="A255" s="175"/>
      <c r="B255" s="13" t="s">
        <v>177</v>
      </c>
      <c r="C255" s="14">
        <v>7</v>
      </c>
      <c r="D255" s="14">
        <v>6</v>
      </c>
      <c r="E255" s="15">
        <v>0.16666666666666699</v>
      </c>
    </row>
    <row r="256" spans="1:5" x14ac:dyDescent="0.25">
      <c r="A256" s="12" t="s">
        <v>178</v>
      </c>
      <c r="B256" s="16"/>
      <c r="C256" s="14">
        <v>0</v>
      </c>
      <c r="D256" s="14">
        <v>0</v>
      </c>
      <c r="E256" s="15">
        <v>0</v>
      </c>
    </row>
    <row r="257" spans="1:5" x14ac:dyDescent="0.25">
      <c r="A257" s="12" t="s">
        <v>179</v>
      </c>
      <c r="B257" s="16"/>
      <c r="C257" s="14">
        <v>29</v>
      </c>
      <c r="D257" s="14">
        <v>5</v>
      </c>
      <c r="E257" s="15">
        <v>4.8</v>
      </c>
    </row>
    <row r="258" spans="1:5" x14ac:dyDescent="0.25">
      <c r="A258" s="12" t="s">
        <v>111</v>
      </c>
      <c r="B258" s="16"/>
      <c r="C258" s="14">
        <v>378</v>
      </c>
      <c r="D258" s="14">
        <v>355</v>
      </c>
      <c r="E258" s="15">
        <v>6.4788732394366194E-2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153</v>
      </c>
      <c r="D262" s="14">
        <v>124</v>
      </c>
      <c r="E262" s="15">
        <v>0.233870967741935</v>
      </c>
    </row>
    <row r="263" spans="1:5" x14ac:dyDescent="0.25">
      <c r="A263" s="173" t="s">
        <v>69</v>
      </c>
      <c r="B263" s="13" t="s">
        <v>182</v>
      </c>
      <c r="C263" s="14">
        <v>89</v>
      </c>
      <c r="D263" s="14">
        <v>64</v>
      </c>
      <c r="E263" s="15">
        <v>0.390625</v>
      </c>
    </row>
    <row r="264" spans="1:5" x14ac:dyDescent="0.25">
      <c r="A264" s="175"/>
      <c r="B264" s="13" t="s">
        <v>111</v>
      </c>
      <c r="C264" s="14">
        <v>1</v>
      </c>
      <c r="D264" s="14">
        <v>1</v>
      </c>
      <c r="E264" s="15">
        <v>0</v>
      </c>
    </row>
    <row r="265" spans="1:5" x14ac:dyDescent="0.25">
      <c r="A265" s="12" t="s">
        <v>183</v>
      </c>
      <c r="B265" s="16"/>
      <c r="C265" s="14">
        <v>1</v>
      </c>
      <c r="D265" s="14">
        <v>2</v>
      </c>
      <c r="E265" s="15">
        <v>-0.5</v>
      </c>
    </row>
    <row r="266" spans="1:5" x14ac:dyDescent="0.25">
      <c r="A266" s="12" t="s">
        <v>184</v>
      </c>
      <c r="B266" s="16"/>
      <c r="C266" s="14">
        <v>7</v>
      </c>
      <c r="D266" s="14">
        <v>6</v>
      </c>
      <c r="E266" s="15">
        <v>0.16666666666666699</v>
      </c>
    </row>
    <row r="267" spans="1:5" x14ac:dyDescent="0.25">
      <c r="A267" s="12" t="s">
        <v>185</v>
      </c>
      <c r="B267" s="16"/>
      <c r="C267" s="14">
        <v>13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3" t="s">
        <v>187</v>
      </c>
      <c r="B271" s="13" t="s">
        <v>188</v>
      </c>
      <c r="C271" s="14">
        <v>1</v>
      </c>
      <c r="D271" s="14">
        <v>0</v>
      </c>
      <c r="E271" s="15">
        <v>0</v>
      </c>
    </row>
    <row r="272" spans="1:5" x14ac:dyDescent="0.25">
      <c r="A272" s="175"/>
      <c r="B272" s="13" t="s">
        <v>189</v>
      </c>
      <c r="C272" s="14">
        <v>52</v>
      </c>
      <c r="D272" s="14">
        <v>52</v>
      </c>
      <c r="E272" s="15">
        <v>0</v>
      </c>
    </row>
    <row r="273" spans="1:5" x14ac:dyDescent="0.25">
      <c r="A273" s="12" t="s">
        <v>190</v>
      </c>
      <c r="B273" s="16"/>
      <c r="C273" s="14">
        <v>250</v>
      </c>
      <c r="D273" s="14">
        <v>255</v>
      </c>
      <c r="E273" s="15">
        <v>-1.9607843137254902E-2</v>
      </c>
    </row>
    <row r="274" spans="1:5" x14ac:dyDescent="0.25">
      <c r="A274" s="12" t="s">
        <v>191</v>
      </c>
      <c r="B274" s="16"/>
      <c r="C274" s="14">
        <v>0</v>
      </c>
      <c r="D274" s="14">
        <v>0</v>
      </c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25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25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0" t="s">
        <v>198</v>
      </c>
      <c r="B283" s="13" t="s">
        <v>199</v>
      </c>
      <c r="C283" s="14">
        <v>0</v>
      </c>
      <c r="D283" s="14">
        <v>0</v>
      </c>
      <c r="E283" s="22">
        <v>0</v>
      </c>
    </row>
    <row r="284" spans="1:5" x14ac:dyDescent="0.25">
      <c r="A284" s="171"/>
      <c r="B284" s="13" t="s">
        <v>200</v>
      </c>
      <c r="C284" s="14">
        <v>906</v>
      </c>
      <c r="D284" s="14">
        <v>1171</v>
      </c>
      <c r="E284" s="22">
        <v>0</v>
      </c>
    </row>
    <row r="285" spans="1:5" x14ac:dyDescent="0.25">
      <c r="A285" s="172"/>
      <c r="B285" s="13" t="s">
        <v>201</v>
      </c>
      <c r="C285" s="14">
        <v>3</v>
      </c>
      <c r="D285" s="14">
        <v>9</v>
      </c>
      <c r="E285" s="22">
        <v>0</v>
      </c>
    </row>
    <row r="286" spans="1:5" x14ac:dyDescent="0.25">
      <c r="A286" s="170" t="s">
        <v>202</v>
      </c>
      <c r="B286" s="13" t="s">
        <v>203</v>
      </c>
      <c r="C286" s="14">
        <v>0</v>
      </c>
      <c r="D286" s="14">
        <v>0</v>
      </c>
      <c r="E286" s="22">
        <v>0</v>
      </c>
    </row>
    <row r="287" spans="1:5" x14ac:dyDescent="0.25">
      <c r="A287" s="171"/>
      <c r="B287" s="13" t="s">
        <v>204</v>
      </c>
      <c r="C287" s="14">
        <v>13</v>
      </c>
      <c r="D287" s="14">
        <v>15</v>
      </c>
      <c r="E287" s="22">
        <v>0</v>
      </c>
    </row>
    <row r="288" spans="1:5" x14ac:dyDescent="0.25">
      <c r="A288" s="172"/>
      <c r="B288" s="13" t="s">
        <v>205</v>
      </c>
      <c r="C288" s="14">
        <v>1</v>
      </c>
      <c r="D288" s="14">
        <v>0</v>
      </c>
      <c r="E288" s="22">
        <v>0</v>
      </c>
    </row>
    <row r="289" spans="1:5" x14ac:dyDescent="0.25">
      <c r="A289" s="21" t="s">
        <v>206</v>
      </c>
      <c r="B289" s="13" t="s">
        <v>207</v>
      </c>
      <c r="C289" s="14">
        <v>15</v>
      </c>
      <c r="D289" s="14">
        <v>25</v>
      </c>
      <c r="E289" s="22">
        <v>9</v>
      </c>
    </row>
    <row r="290" spans="1:5" x14ac:dyDescent="0.25">
      <c r="A290" s="170" t="s">
        <v>208</v>
      </c>
      <c r="B290" s="13" t="s">
        <v>209</v>
      </c>
      <c r="C290" s="14">
        <v>13</v>
      </c>
      <c r="D290" s="14">
        <v>30</v>
      </c>
      <c r="E290" s="22">
        <v>3</v>
      </c>
    </row>
    <row r="291" spans="1:5" x14ac:dyDescent="0.25">
      <c r="A291" s="171"/>
      <c r="B291" s="13" t="s">
        <v>210</v>
      </c>
      <c r="C291" s="14">
        <v>0</v>
      </c>
      <c r="D291" s="14">
        <v>1</v>
      </c>
      <c r="E291" s="22">
        <v>0</v>
      </c>
    </row>
    <row r="292" spans="1:5" x14ac:dyDescent="0.25">
      <c r="A292" s="172"/>
      <c r="B292" s="13" t="s">
        <v>211</v>
      </c>
      <c r="C292" s="14">
        <v>45</v>
      </c>
      <c r="D292" s="14">
        <v>66</v>
      </c>
      <c r="E292" s="22">
        <v>0</v>
      </c>
    </row>
    <row r="293" spans="1:5" x14ac:dyDescent="0.25">
      <c r="A293" s="21" t="s">
        <v>212</v>
      </c>
      <c r="B293" s="13" t="s">
        <v>213</v>
      </c>
      <c r="C293" s="14">
        <v>0</v>
      </c>
      <c r="D293" s="14">
        <v>0</v>
      </c>
      <c r="E293" s="22">
        <v>0</v>
      </c>
    </row>
    <row r="294" spans="1:5" x14ac:dyDescent="0.25">
      <c r="A294" s="170" t="s">
        <v>214</v>
      </c>
      <c r="B294" s="13" t="s">
        <v>205</v>
      </c>
      <c r="C294" s="14">
        <v>2</v>
      </c>
      <c r="D294" s="14">
        <v>1</v>
      </c>
      <c r="E294" s="22">
        <v>0</v>
      </c>
    </row>
    <row r="295" spans="1:5" x14ac:dyDescent="0.25">
      <c r="A295" s="171"/>
      <c r="B295" s="13" t="s">
        <v>215</v>
      </c>
      <c r="C295" s="14">
        <v>35</v>
      </c>
      <c r="D295" s="14">
        <v>67</v>
      </c>
      <c r="E295" s="22">
        <v>26</v>
      </c>
    </row>
    <row r="296" spans="1:5" x14ac:dyDescent="0.25">
      <c r="A296" s="172"/>
      <c r="B296" s="13" t="s">
        <v>216</v>
      </c>
      <c r="C296" s="14">
        <v>8</v>
      </c>
      <c r="D296" s="14">
        <v>22</v>
      </c>
      <c r="E296" s="22">
        <v>4</v>
      </c>
    </row>
    <row r="297" spans="1:5" x14ac:dyDescent="0.25">
      <c r="A297" s="170" t="s">
        <v>217</v>
      </c>
      <c r="B297" s="13" t="s">
        <v>218</v>
      </c>
      <c r="C297" s="14">
        <v>3</v>
      </c>
      <c r="D297" s="14">
        <v>1</v>
      </c>
      <c r="E297" s="22">
        <v>0</v>
      </c>
    </row>
    <row r="298" spans="1:5" x14ac:dyDescent="0.25">
      <c r="A298" s="171"/>
      <c r="B298" s="13" t="s">
        <v>219</v>
      </c>
      <c r="C298" s="14">
        <v>0</v>
      </c>
      <c r="D298" s="14">
        <v>0</v>
      </c>
      <c r="E298" s="22">
        <v>0</v>
      </c>
    </row>
    <row r="299" spans="1:5" x14ac:dyDescent="0.25">
      <c r="A299" s="171"/>
      <c r="B299" s="13" t="s">
        <v>220</v>
      </c>
      <c r="C299" s="14">
        <v>372</v>
      </c>
      <c r="D299" s="14">
        <v>741</v>
      </c>
      <c r="E299" s="22">
        <v>185</v>
      </c>
    </row>
    <row r="300" spans="1:5" x14ac:dyDescent="0.25">
      <c r="A300" s="171"/>
      <c r="B300" s="13" t="s">
        <v>221</v>
      </c>
      <c r="C300" s="14">
        <v>599</v>
      </c>
      <c r="D300" s="14">
        <v>937</v>
      </c>
      <c r="E300" s="22">
        <v>0</v>
      </c>
    </row>
    <row r="301" spans="1:5" x14ac:dyDescent="0.25">
      <c r="A301" s="171"/>
      <c r="B301" s="13" t="s">
        <v>222</v>
      </c>
      <c r="C301" s="14">
        <v>439</v>
      </c>
      <c r="D301" s="14">
        <v>641</v>
      </c>
      <c r="E301" s="22">
        <v>84</v>
      </c>
    </row>
    <row r="302" spans="1:5" x14ac:dyDescent="0.25">
      <c r="A302" s="171"/>
      <c r="B302" s="13" t="s">
        <v>223</v>
      </c>
      <c r="C302" s="14">
        <v>521</v>
      </c>
      <c r="D302" s="14">
        <v>946</v>
      </c>
      <c r="E302" s="22">
        <v>323</v>
      </c>
    </row>
    <row r="303" spans="1:5" x14ac:dyDescent="0.25">
      <c r="A303" s="171"/>
      <c r="B303" s="13" t="s">
        <v>224</v>
      </c>
      <c r="C303" s="14">
        <v>146</v>
      </c>
      <c r="D303" s="14">
        <v>217</v>
      </c>
      <c r="E303" s="22">
        <v>0</v>
      </c>
    </row>
    <row r="304" spans="1:5" x14ac:dyDescent="0.25">
      <c r="A304" s="171"/>
      <c r="B304" s="13" t="s">
        <v>225</v>
      </c>
      <c r="C304" s="14">
        <v>15</v>
      </c>
      <c r="D304" s="14">
        <v>15</v>
      </c>
      <c r="E304" s="22">
        <v>2</v>
      </c>
    </row>
    <row r="305" spans="1:5" x14ac:dyDescent="0.25">
      <c r="A305" s="171"/>
      <c r="B305" s="13" t="s">
        <v>226</v>
      </c>
      <c r="C305" s="14">
        <v>357</v>
      </c>
      <c r="D305" s="14">
        <v>189</v>
      </c>
      <c r="E305" s="22">
        <v>174</v>
      </c>
    </row>
    <row r="306" spans="1:5" x14ac:dyDescent="0.25">
      <c r="A306" s="171"/>
      <c r="B306" s="13" t="s">
        <v>227</v>
      </c>
      <c r="C306" s="14">
        <v>0</v>
      </c>
      <c r="D306" s="14">
        <v>2</v>
      </c>
      <c r="E306" s="22">
        <v>0</v>
      </c>
    </row>
    <row r="307" spans="1:5" x14ac:dyDescent="0.25">
      <c r="A307" s="171"/>
      <c r="B307" s="13" t="s">
        <v>228</v>
      </c>
      <c r="C307" s="14">
        <v>1</v>
      </c>
      <c r="D307" s="14">
        <v>3</v>
      </c>
      <c r="E307" s="22">
        <v>0</v>
      </c>
    </row>
    <row r="308" spans="1:5" x14ac:dyDescent="0.25">
      <c r="A308" s="171"/>
      <c r="B308" s="13" t="s">
        <v>229</v>
      </c>
      <c r="C308" s="14">
        <v>468</v>
      </c>
      <c r="D308" s="14">
        <v>782</v>
      </c>
      <c r="E308" s="22">
        <v>245</v>
      </c>
    </row>
    <row r="309" spans="1:5" x14ac:dyDescent="0.25">
      <c r="A309" s="171"/>
      <c r="B309" s="13" t="s">
        <v>230</v>
      </c>
      <c r="C309" s="14">
        <v>421</v>
      </c>
      <c r="D309" s="14">
        <v>580</v>
      </c>
      <c r="E309" s="22">
        <v>0</v>
      </c>
    </row>
    <row r="310" spans="1:5" x14ac:dyDescent="0.25">
      <c r="A310" s="171"/>
      <c r="B310" s="13" t="s">
        <v>231</v>
      </c>
      <c r="C310" s="14">
        <v>4</v>
      </c>
      <c r="D310" s="14">
        <v>9</v>
      </c>
      <c r="E310" s="22">
        <v>3</v>
      </c>
    </row>
    <row r="311" spans="1:5" x14ac:dyDescent="0.25">
      <c r="A311" s="172"/>
      <c r="B311" s="13" t="s">
        <v>232</v>
      </c>
      <c r="C311" s="14">
        <v>14</v>
      </c>
      <c r="D311" s="14">
        <v>24</v>
      </c>
      <c r="E311" s="22">
        <v>0</v>
      </c>
    </row>
    <row r="312" spans="1:5" x14ac:dyDescent="0.25">
      <c r="A312" s="170" t="s">
        <v>233</v>
      </c>
      <c r="B312" s="13" t="s">
        <v>234</v>
      </c>
      <c r="C312" s="14">
        <v>0</v>
      </c>
      <c r="D312" s="14">
        <v>0</v>
      </c>
      <c r="E312" s="22">
        <v>0</v>
      </c>
    </row>
    <row r="313" spans="1:5" x14ac:dyDescent="0.25">
      <c r="A313" s="171"/>
      <c r="B313" s="13" t="s">
        <v>235</v>
      </c>
      <c r="C313" s="14">
        <v>0</v>
      </c>
      <c r="D313" s="14">
        <v>0</v>
      </c>
      <c r="E313" s="22">
        <v>0</v>
      </c>
    </row>
    <row r="314" spans="1:5" x14ac:dyDescent="0.25">
      <c r="A314" s="171"/>
      <c r="B314" s="13" t="s">
        <v>236</v>
      </c>
      <c r="C314" s="14">
        <v>0</v>
      </c>
      <c r="D314" s="14">
        <v>5</v>
      </c>
      <c r="E314" s="22">
        <v>0</v>
      </c>
    </row>
    <row r="315" spans="1:5" x14ac:dyDescent="0.25">
      <c r="A315" s="171"/>
      <c r="B315" s="13" t="s">
        <v>237</v>
      </c>
      <c r="C315" s="14">
        <v>0</v>
      </c>
      <c r="D315" s="14">
        <v>0</v>
      </c>
      <c r="E315" s="22">
        <v>0</v>
      </c>
    </row>
    <row r="316" spans="1:5" x14ac:dyDescent="0.25">
      <c r="A316" s="171"/>
      <c r="B316" s="13" t="s">
        <v>238</v>
      </c>
      <c r="C316" s="14">
        <v>50</v>
      </c>
      <c r="D316" s="14">
        <v>83</v>
      </c>
      <c r="E316" s="22">
        <v>11</v>
      </c>
    </row>
    <row r="317" spans="1:5" x14ac:dyDescent="0.25">
      <c r="A317" s="171"/>
      <c r="B317" s="13" t="s">
        <v>239</v>
      </c>
      <c r="C317" s="14">
        <v>0</v>
      </c>
      <c r="D317" s="14">
        <v>0</v>
      </c>
      <c r="E317" s="22">
        <v>0</v>
      </c>
    </row>
    <row r="318" spans="1:5" x14ac:dyDescent="0.25">
      <c r="A318" s="171"/>
      <c r="B318" s="13" t="s">
        <v>240</v>
      </c>
      <c r="C318" s="14">
        <v>0</v>
      </c>
      <c r="D318" s="14">
        <v>0</v>
      </c>
      <c r="E318" s="22">
        <v>0</v>
      </c>
    </row>
    <row r="319" spans="1:5" x14ac:dyDescent="0.25">
      <c r="A319" s="171"/>
      <c r="B319" s="13" t="s">
        <v>241</v>
      </c>
      <c r="C319" s="14">
        <v>42</v>
      </c>
      <c r="D319" s="14">
        <v>67</v>
      </c>
      <c r="E319" s="22">
        <v>15</v>
      </c>
    </row>
    <row r="320" spans="1:5" x14ac:dyDescent="0.25">
      <c r="A320" s="171"/>
      <c r="B320" s="13" t="s">
        <v>242</v>
      </c>
      <c r="C320" s="14">
        <v>50</v>
      </c>
      <c r="D320" s="14">
        <v>103</v>
      </c>
      <c r="E320" s="22">
        <v>3</v>
      </c>
    </row>
    <row r="321" spans="1:5" x14ac:dyDescent="0.25">
      <c r="A321" s="171"/>
      <c r="B321" s="13" t="s">
        <v>243</v>
      </c>
      <c r="C321" s="14">
        <v>6</v>
      </c>
      <c r="D321" s="14">
        <v>7</v>
      </c>
      <c r="E321" s="22">
        <v>2</v>
      </c>
    </row>
    <row r="322" spans="1:5" x14ac:dyDescent="0.25">
      <c r="A322" s="171"/>
      <c r="B322" s="13" t="s">
        <v>244</v>
      </c>
      <c r="C322" s="14">
        <v>41</v>
      </c>
      <c r="D322" s="14">
        <v>91</v>
      </c>
      <c r="E322" s="22">
        <v>31</v>
      </c>
    </row>
    <row r="323" spans="1:5" x14ac:dyDescent="0.25">
      <c r="A323" s="171"/>
      <c r="B323" s="13" t="s">
        <v>245</v>
      </c>
      <c r="C323" s="14">
        <v>7</v>
      </c>
      <c r="D323" s="14">
        <v>6</v>
      </c>
      <c r="E323" s="22">
        <v>0</v>
      </c>
    </row>
    <row r="324" spans="1:5" x14ac:dyDescent="0.25">
      <c r="A324" s="171"/>
      <c r="B324" s="13" t="s">
        <v>246</v>
      </c>
      <c r="C324" s="14">
        <v>0</v>
      </c>
      <c r="D324" s="14">
        <v>0</v>
      </c>
      <c r="E324" s="22">
        <v>0</v>
      </c>
    </row>
    <row r="325" spans="1:5" x14ac:dyDescent="0.25">
      <c r="A325" s="171"/>
      <c r="B325" s="13" t="s">
        <v>247</v>
      </c>
      <c r="C325" s="14">
        <v>5</v>
      </c>
      <c r="D325" s="14">
        <v>7</v>
      </c>
      <c r="E325" s="22">
        <v>2</v>
      </c>
    </row>
    <row r="326" spans="1:5" x14ac:dyDescent="0.25">
      <c r="A326" s="171"/>
      <c r="B326" s="13" t="s">
        <v>248</v>
      </c>
      <c r="C326" s="14">
        <v>0</v>
      </c>
      <c r="D326" s="14">
        <v>0</v>
      </c>
      <c r="E326" s="22">
        <v>0</v>
      </c>
    </row>
    <row r="327" spans="1:5" x14ac:dyDescent="0.25">
      <c r="A327" s="171"/>
      <c r="B327" s="13" t="s">
        <v>249</v>
      </c>
      <c r="C327" s="14">
        <v>0</v>
      </c>
      <c r="D327" s="14">
        <v>0</v>
      </c>
      <c r="E327" s="22">
        <v>0</v>
      </c>
    </row>
    <row r="328" spans="1:5" x14ac:dyDescent="0.25">
      <c r="A328" s="171"/>
      <c r="B328" s="13" t="s">
        <v>250</v>
      </c>
      <c r="C328" s="14">
        <v>0</v>
      </c>
      <c r="D328" s="14">
        <v>0</v>
      </c>
      <c r="E328" s="22">
        <v>0</v>
      </c>
    </row>
    <row r="329" spans="1:5" x14ac:dyDescent="0.25">
      <c r="A329" s="171"/>
      <c r="B329" s="13" t="s">
        <v>251</v>
      </c>
      <c r="C329" s="14">
        <v>0</v>
      </c>
      <c r="D329" s="14">
        <v>3</v>
      </c>
      <c r="E329" s="22">
        <v>0</v>
      </c>
    </row>
    <row r="330" spans="1:5" x14ac:dyDescent="0.25">
      <c r="A330" s="171"/>
      <c r="B330" s="13" t="s">
        <v>252</v>
      </c>
      <c r="C330" s="14">
        <v>22</v>
      </c>
      <c r="D330" s="14">
        <v>31</v>
      </c>
      <c r="E330" s="22">
        <v>12</v>
      </c>
    </row>
    <row r="331" spans="1:5" x14ac:dyDescent="0.25">
      <c r="A331" s="171"/>
      <c r="B331" s="13" t="s">
        <v>253</v>
      </c>
      <c r="C331" s="14">
        <v>1</v>
      </c>
      <c r="D331" s="14">
        <v>0</v>
      </c>
      <c r="E331" s="22">
        <v>0</v>
      </c>
    </row>
    <row r="332" spans="1:5" x14ac:dyDescent="0.25">
      <c r="A332" s="171"/>
      <c r="B332" s="13" t="s">
        <v>254</v>
      </c>
      <c r="C332" s="14">
        <v>1</v>
      </c>
      <c r="D332" s="14">
        <v>0</v>
      </c>
      <c r="E332" s="22">
        <v>1</v>
      </c>
    </row>
    <row r="333" spans="1:5" x14ac:dyDescent="0.25">
      <c r="A333" s="171"/>
      <c r="B333" s="13" t="s">
        <v>255</v>
      </c>
      <c r="C333" s="14">
        <v>0</v>
      </c>
      <c r="D333" s="14">
        <v>6</v>
      </c>
      <c r="E333" s="22">
        <v>4</v>
      </c>
    </row>
    <row r="334" spans="1:5" x14ac:dyDescent="0.25">
      <c r="A334" s="171"/>
      <c r="B334" s="13" t="s">
        <v>256</v>
      </c>
      <c r="C334" s="14">
        <v>0</v>
      </c>
      <c r="D334" s="14">
        <v>0</v>
      </c>
      <c r="E334" s="22">
        <v>0</v>
      </c>
    </row>
    <row r="335" spans="1:5" x14ac:dyDescent="0.25">
      <c r="A335" s="171"/>
      <c r="B335" s="13" t="s">
        <v>257</v>
      </c>
      <c r="C335" s="14">
        <v>24</v>
      </c>
      <c r="D335" s="14">
        <v>63</v>
      </c>
      <c r="E335" s="22">
        <v>21</v>
      </c>
    </row>
    <row r="336" spans="1:5" x14ac:dyDescent="0.25">
      <c r="A336" s="171"/>
      <c r="B336" s="13" t="s">
        <v>258</v>
      </c>
      <c r="C336" s="14">
        <v>359</v>
      </c>
      <c r="D336" s="14">
        <v>284</v>
      </c>
      <c r="E336" s="22">
        <v>178</v>
      </c>
    </row>
    <row r="337" spans="1:5" x14ac:dyDescent="0.25">
      <c r="A337" s="171"/>
      <c r="B337" s="13" t="s">
        <v>259</v>
      </c>
      <c r="C337" s="14">
        <v>0</v>
      </c>
      <c r="D337" s="14">
        <v>0</v>
      </c>
      <c r="E337" s="22">
        <v>0</v>
      </c>
    </row>
    <row r="338" spans="1:5" x14ac:dyDescent="0.25">
      <c r="A338" s="171"/>
      <c r="B338" s="13" t="s">
        <v>260</v>
      </c>
      <c r="C338" s="14">
        <v>3</v>
      </c>
      <c r="D338" s="14">
        <v>5</v>
      </c>
      <c r="E338" s="22">
        <v>1</v>
      </c>
    </row>
    <row r="339" spans="1:5" x14ac:dyDescent="0.25">
      <c r="A339" s="171"/>
      <c r="B339" s="13" t="s">
        <v>261</v>
      </c>
      <c r="C339" s="14">
        <v>0</v>
      </c>
      <c r="D339" s="14">
        <v>0</v>
      </c>
      <c r="E339" s="22">
        <v>0</v>
      </c>
    </row>
    <row r="340" spans="1:5" x14ac:dyDescent="0.25">
      <c r="A340" s="171"/>
      <c r="B340" s="13" t="s">
        <v>262</v>
      </c>
      <c r="C340" s="14">
        <v>0</v>
      </c>
      <c r="D340" s="14">
        <v>0</v>
      </c>
      <c r="E340" s="22">
        <v>0</v>
      </c>
    </row>
    <row r="341" spans="1:5" x14ac:dyDescent="0.25">
      <c r="A341" s="171"/>
      <c r="B341" s="13" t="s">
        <v>263</v>
      </c>
      <c r="C341" s="14">
        <v>51</v>
      </c>
      <c r="D341" s="14">
        <v>66</v>
      </c>
      <c r="E341" s="22">
        <v>0</v>
      </c>
    </row>
    <row r="342" spans="1:5" x14ac:dyDescent="0.25">
      <c r="A342" s="171"/>
      <c r="B342" s="13" t="s">
        <v>264</v>
      </c>
      <c r="C342" s="14">
        <v>2</v>
      </c>
      <c r="D342" s="14">
        <v>2</v>
      </c>
      <c r="E342" s="22">
        <v>0</v>
      </c>
    </row>
    <row r="343" spans="1:5" x14ac:dyDescent="0.25">
      <c r="A343" s="171"/>
      <c r="B343" s="13" t="s">
        <v>265</v>
      </c>
      <c r="C343" s="14">
        <v>0</v>
      </c>
      <c r="D343" s="14">
        <v>0</v>
      </c>
      <c r="E343" s="22">
        <v>0</v>
      </c>
    </row>
    <row r="344" spans="1:5" x14ac:dyDescent="0.25">
      <c r="A344" s="172"/>
      <c r="B344" s="13" t="s">
        <v>266</v>
      </c>
      <c r="C344" s="14">
        <v>8</v>
      </c>
      <c r="D344" s="14">
        <v>10</v>
      </c>
      <c r="E344" s="22">
        <v>2</v>
      </c>
    </row>
    <row r="345" spans="1:5" x14ac:dyDescent="0.25">
      <c r="A345" s="170" t="s">
        <v>267</v>
      </c>
      <c r="B345" s="13" t="s">
        <v>268</v>
      </c>
      <c r="C345" s="14">
        <v>0</v>
      </c>
      <c r="D345" s="14">
        <v>0</v>
      </c>
      <c r="E345" s="22">
        <v>0</v>
      </c>
    </row>
    <row r="346" spans="1:5" x14ac:dyDescent="0.25">
      <c r="A346" s="171"/>
      <c r="B346" s="13" t="s">
        <v>269</v>
      </c>
      <c r="C346" s="14">
        <v>3</v>
      </c>
      <c r="D346" s="14">
        <v>16</v>
      </c>
      <c r="E346" s="22">
        <v>1</v>
      </c>
    </row>
    <row r="347" spans="1:5" x14ac:dyDescent="0.25">
      <c r="A347" s="171"/>
      <c r="B347" s="13" t="s">
        <v>270</v>
      </c>
      <c r="C347" s="14">
        <v>0</v>
      </c>
      <c r="D347" s="14">
        <v>1</v>
      </c>
      <c r="E347" s="22">
        <v>0</v>
      </c>
    </row>
    <row r="348" spans="1:5" x14ac:dyDescent="0.25">
      <c r="A348" s="171"/>
      <c r="B348" s="13" t="s">
        <v>271</v>
      </c>
      <c r="C348" s="14">
        <v>0</v>
      </c>
      <c r="D348" s="14">
        <v>0</v>
      </c>
      <c r="E348" s="22">
        <v>0</v>
      </c>
    </row>
    <row r="349" spans="1:5" x14ac:dyDescent="0.25">
      <c r="A349" s="171"/>
      <c r="B349" s="13" t="s">
        <v>272</v>
      </c>
      <c r="C349" s="14">
        <v>0</v>
      </c>
      <c r="D349" s="14">
        <v>0</v>
      </c>
      <c r="E349" s="22">
        <v>0</v>
      </c>
    </row>
    <row r="350" spans="1:5" x14ac:dyDescent="0.25">
      <c r="A350" s="171"/>
      <c r="B350" s="13" t="s">
        <v>273</v>
      </c>
      <c r="C350" s="14">
        <v>8</v>
      </c>
      <c r="D350" s="14">
        <v>16</v>
      </c>
      <c r="E350" s="22">
        <v>2</v>
      </c>
    </row>
    <row r="351" spans="1:5" x14ac:dyDescent="0.25">
      <c r="A351" s="171"/>
      <c r="B351" s="13" t="s">
        <v>274</v>
      </c>
      <c r="C351" s="14">
        <v>0</v>
      </c>
      <c r="D351" s="14">
        <v>0</v>
      </c>
      <c r="E351" s="22">
        <v>0</v>
      </c>
    </row>
    <row r="352" spans="1:5" x14ac:dyDescent="0.25">
      <c r="A352" s="171"/>
      <c r="B352" s="13" t="s">
        <v>275</v>
      </c>
      <c r="C352" s="14">
        <v>0</v>
      </c>
      <c r="D352" s="14">
        <v>0</v>
      </c>
      <c r="E352" s="22">
        <v>0</v>
      </c>
    </row>
    <row r="353" spans="1:5" x14ac:dyDescent="0.25">
      <c r="A353" s="171"/>
      <c r="B353" s="13" t="s">
        <v>276</v>
      </c>
      <c r="C353" s="14">
        <v>0</v>
      </c>
      <c r="D353" s="14">
        <v>3</v>
      </c>
      <c r="E353" s="22">
        <v>0</v>
      </c>
    </row>
    <row r="354" spans="1:5" x14ac:dyDescent="0.25">
      <c r="A354" s="171"/>
      <c r="B354" s="13" t="s">
        <v>277</v>
      </c>
      <c r="C354" s="14">
        <v>0</v>
      </c>
      <c r="D354" s="14">
        <v>0</v>
      </c>
      <c r="E354" s="22">
        <v>0</v>
      </c>
    </row>
    <row r="355" spans="1:5" x14ac:dyDescent="0.25">
      <c r="A355" s="172"/>
      <c r="B355" s="13" t="s">
        <v>278</v>
      </c>
      <c r="C355" s="14">
        <v>0</v>
      </c>
      <c r="D355" s="14">
        <v>0</v>
      </c>
      <c r="E355" s="22">
        <v>0</v>
      </c>
    </row>
    <row r="356" spans="1:5" x14ac:dyDescent="0.25">
      <c r="A356" s="170" t="s">
        <v>279</v>
      </c>
      <c r="B356" s="13" t="s">
        <v>280</v>
      </c>
      <c r="C356" s="14">
        <v>32</v>
      </c>
      <c r="D356" s="14">
        <v>50</v>
      </c>
      <c r="E356" s="22">
        <v>1</v>
      </c>
    </row>
    <row r="357" spans="1:5" x14ac:dyDescent="0.25">
      <c r="A357" s="171"/>
      <c r="B357" s="13" t="s">
        <v>281</v>
      </c>
      <c r="C357" s="14">
        <v>0</v>
      </c>
      <c r="D357" s="14">
        <v>16</v>
      </c>
      <c r="E357" s="22">
        <v>0</v>
      </c>
    </row>
    <row r="358" spans="1:5" x14ac:dyDescent="0.25">
      <c r="A358" s="171"/>
      <c r="B358" s="13" t="s">
        <v>282</v>
      </c>
      <c r="C358" s="14">
        <v>0</v>
      </c>
      <c r="D358" s="14">
        <v>0</v>
      </c>
      <c r="E358" s="22">
        <v>0</v>
      </c>
    </row>
    <row r="359" spans="1:5" x14ac:dyDescent="0.25">
      <c r="A359" s="171"/>
      <c r="B359" s="13" t="s">
        <v>283</v>
      </c>
      <c r="C359" s="14">
        <v>8</v>
      </c>
      <c r="D359" s="14">
        <v>15</v>
      </c>
      <c r="E359" s="22">
        <v>0</v>
      </c>
    </row>
    <row r="360" spans="1:5" x14ac:dyDescent="0.25">
      <c r="A360" s="171"/>
      <c r="B360" s="13" t="s">
        <v>284</v>
      </c>
      <c r="C360" s="14">
        <v>1</v>
      </c>
      <c r="D360" s="14">
        <v>0</v>
      </c>
      <c r="E360" s="22">
        <v>1</v>
      </c>
    </row>
    <row r="361" spans="1:5" x14ac:dyDescent="0.25">
      <c r="A361" s="171"/>
      <c r="B361" s="13" t="s">
        <v>285</v>
      </c>
      <c r="C361" s="14">
        <v>0</v>
      </c>
      <c r="D361" s="14">
        <v>0</v>
      </c>
      <c r="E361" s="22">
        <v>0</v>
      </c>
    </row>
    <row r="362" spans="1:5" x14ac:dyDescent="0.25">
      <c r="A362" s="171"/>
      <c r="B362" s="13" t="s">
        <v>286</v>
      </c>
      <c r="C362" s="14">
        <v>0</v>
      </c>
      <c r="D362" s="14">
        <v>0</v>
      </c>
      <c r="E362" s="22">
        <v>0</v>
      </c>
    </row>
    <row r="363" spans="1:5" x14ac:dyDescent="0.25">
      <c r="A363" s="171"/>
      <c r="B363" s="13" t="s">
        <v>287</v>
      </c>
      <c r="C363" s="14">
        <v>0</v>
      </c>
      <c r="D363" s="14">
        <v>0</v>
      </c>
      <c r="E363" s="22">
        <v>0</v>
      </c>
    </row>
    <row r="364" spans="1:5" x14ac:dyDescent="0.25">
      <c r="A364" s="172"/>
      <c r="B364" s="13" t="s">
        <v>288</v>
      </c>
      <c r="C364" s="14">
        <v>0</v>
      </c>
      <c r="D364" s="14">
        <v>0</v>
      </c>
      <c r="E364" s="22">
        <v>0</v>
      </c>
    </row>
    <row r="365" spans="1:5" x14ac:dyDescent="0.25">
      <c r="A365" s="170" t="s">
        <v>289</v>
      </c>
      <c r="B365" s="13" t="s">
        <v>290</v>
      </c>
      <c r="C365" s="14">
        <v>0</v>
      </c>
      <c r="D365" s="14">
        <v>0</v>
      </c>
      <c r="E365" s="22">
        <v>0</v>
      </c>
    </row>
    <row r="366" spans="1:5" x14ac:dyDescent="0.25">
      <c r="A366" s="171"/>
      <c r="B366" s="13" t="s">
        <v>291</v>
      </c>
      <c r="C366" s="14">
        <v>4</v>
      </c>
      <c r="D366" s="14">
        <v>2</v>
      </c>
      <c r="E366" s="22">
        <v>0</v>
      </c>
    </row>
    <row r="367" spans="1:5" x14ac:dyDescent="0.25">
      <c r="A367" s="171"/>
      <c r="B367" s="13" t="s">
        <v>292</v>
      </c>
      <c r="C367" s="14">
        <v>2</v>
      </c>
      <c r="D367" s="14">
        <v>2</v>
      </c>
      <c r="E367" s="22">
        <v>0</v>
      </c>
    </row>
    <row r="368" spans="1:5" x14ac:dyDescent="0.25">
      <c r="A368" s="171"/>
      <c r="B368" s="13" t="s">
        <v>293</v>
      </c>
      <c r="C368" s="14">
        <v>69</v>
      </c>
      <c r="D368" s="14">
        <v>72</v>
      </c>
      <c r="E368" s="22">
        <v>0</v>
      </c>
    </row>
    <row r="369" spans="1:5" x14ac:dyDescent="0.25">
      <c r="A369" s="171"/>
      <c r="B369" s="13" t="s">
        <v>209</v>
      </c>
      <c r="C369" s="14">
        <v>1</v>
      </c>
      <c r="D369" s="14">
        <v>0</v>
      </c>
      <c r="E369" s="22">
        <v>0</v>
      </c>
    </row>
    <row r="370" spans="1:5" x14ac:dyDescent="0.25">
      <c r="A370" s="171"/>
      <c r="B370" s="13" t="s">
        <v>294</v>
      </c>
      <c r="C370" s="14">
        <v>5</v>
      </c>
      <c r="D370" s="14">
        <v>10</v>
      </c>
      <c r="E370" s="22">
        <v>0</v>
      </c>
    </row>
    <row r="371" spans="1:5" x14ac:dyDescent="0.25">
      <c r="A371" s="171"/>
      <c r="B371" s="13" t="s">
        <v>295</v>
      </c>
      <c r="C371" s="14">
        <v>8</v>
      </c>
      <c r="D371" s="14">
        <v>9</v>
      </c>
      <c r="E371" s="22">
        <v>0</v>
      </c>
    </row>
    <row r="372" spans="1:5" x14ac:dyDescent="0.25">
      <c r="A372" s="171"/>
      <c r="B372" s="13" t="s">
        <v>296</v>
      </c>
      <c r="C372" s="14">
        <v>17</v>
      </c>
      <c r="D372" s="14">
        <v>18</v>
      </c>
      <c r="E372" s="22">
        <v>0</v>
      </c>
    </row>
    <row r="373" spans="1:5" x14ac:dyDescent="0.25">
      <c r="A373" s="171"/>
      <c r="B373" s="13" t="s">
        <v>297</v>
      </c>
      <c r="C373" s="14">
        <v>8</v>
      </c>
      <c r="D373" s="14">
        <v>10</v>
      </c>
      <c r="E373" s="22">
        <v>2</v>
      </c>
    </row>
    <row r="374" spans="1:5" x14ac:dyDescent="0.25">
      <c r="A374" s="171"/>
      <c r="B374" s="13" t="s">
        <v>298</v>
      </c>
      <c r="C374" s="14">
        <v>0</v>
      </c>
      <c r="D374" s="14">
        <v>0</v>
      </c>
      <c r="E374" s="22">
        <v>0</v>
      </c>
    </row>
    <row r="375" spans="1:5" x14ac:dyDescent="0.25">
      <c r="A375" s="171"/>
      <c r="B375" s="13" t="s">
        <v>299</v>
      </c>
      <c r="C375" s="14">
        <v>0</v>
      </c>
      <c r="D375" s="14">
        <v>0</v>
      </c>
      <c r="E375" s="22">
        <v>0</v>
      </c>
    </row>
    <row r="376" spans="1:5" x14ac:dyDescent="0.25">
      <c r="A376" s="171"/>
      <c r="B376" s="13" t="s">
        <v>300</v>
      </c>
      <c r="C376" s="14">
        <v>0</v>
      </c>
      <c r="D376" s="14">
        <v>0</v>
      </c>
      <c r="E376" s="22">
        <v>0</v>
      </c>
    </row>
    <row r="377" spans="1:5" x14ac:dyDescent="0.25">
      <c r="A377" s="172"/>
      <c r="B377" s="13" t="s">
        <v>301</v>
      </c>
      <c r="C377" s="14">
        <v>29</v>
      </c>
      <c r="D377" s="14">
        <v>32</v>
      </c>
      <c r="E377" s="22">
        <v>0</v>
      </c>
    </row>
  </sheetData>
  <sheetProtection algorithmName="SHA-512" hashValue="fWTK9OFIvjmcFKHj9/5lm1vqcnuJTKZey2hkp6h/UtkRdoMDVma8jp+8nrLIiyv/KT2nvrzG4GzYCuy39L23Ew==" saltValue="/j5VgYAy+GeO4nUYdkDjwA==" spinCount="100000" sheet="1" objects="1" scenarios="1"/>
  <mergeCells count="41">
    <mergeCell ref="A263:A264"/>
    <mergeCell ref="A271:A27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D3FD2-2CA5-4402-B1A8-105E0069ADF4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98"/>
  </cols>
  <sheetData>
    <row r="1" spans="1:26" x14ac:dyDescent="0.2">
      <c r="A1" s="133"/>
      <c r="C1" s="204" t="s">
        <v>1516</v>
      </c>
      <c r="D1" s="204"/>
      <c r="E1" s="204"/>
      <c r="F1" s="133"/>
      <c r="H1" s="163"/>
      <c r="I1" s="163"/>
      <c r="J1" s="163"/>
      <c r="K1" s="133"/>
      <c r="P1" s="133"/>
      <c r="U1" s="133"/>
      <c r="Z1" s="133"/>
    </row>
    <row r="2" spans="1:26" s="100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1517</v>
      </c>
      <c r="D3" s="125"/>
      <c r="E3" s="125"/>
      <c r="F3" s="125"/>
      <c r="G3" s="125"/>
      <c r="H3" s="125" t="s">
        <v>1518</v>
      </c>
      <c r="I3" s="125"/>
      <c r="J3" s="125"/>
      <c r="K3" s="125"/>
      <c r="L3" s="125"/>
      <c r="M3" s="125" t="s">
        <v>1506</v>
      </c>
      <c r="N3" s="125"/>
      <c r="O3" s="125"/>
      <c r="P3" s="125"/>
      <c r="Q3" s="125"/>
      <c r="R3" s="125" t="s">
        <v>1519</v>
      </c>
      <c r="S3" s="125"/>
      <c r="T3" s="125"/>
      <c r="U3" s="125"/>
      <c r="V3" s="125"/>
      <c r="W3" s="125" t="s">
        <v>1520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1470</v>
      </c>
      <c r="D25" s="132">
        <v>0</v>
      </c>
      <c r="E25" s="136"/>
      <c r="F25" s="136"/>
      <c r="G25" s="136"/>
      <c r="H25" s="131" t="s">
        <v>1470</v>
      </c>
      <c r="I25" s="132">
        <v>0</v>
      </c>
      <c r="J25" s="136"/>
      <c r="K25" s="136"/>
      <c r="L25" s="136"/>
      <c r="M25" s="131" t="s">
        <v>1470</v>
      </c>
      <c r="N25" s="132">
        <v>0</v>
      </c>
      <c r="O25" s="136"/>
      <c r="P25" s="136"/>
      <c r="Q25" s="136"/>
      <c r="R25" s="131" t="s">
        <v>1470</v>
      </c>
      <c r="S25" s="132">
        <v>0</v>
      </c>
      <c r="T25" s="136"/>
      <c r="U25" s="136"/>
      <c r="V25" s="136"/>
      <c r="W25" s="131" t="s">
        <v>1470</v>
      </c>
      <c r="X25" s="132">
        <v>0</v>
      </c>
      <c r="Y25" s="136"/>
      <c r="Z25" s="136"/>
    </row>
  </sheetData>
  <sheetProtection algorithmName="SHA-512" hashValue="SAPm6KAZoiphhzo1T3QStU8l4ek+OcIzXnfD0fxdmXsfyZHM2Y52yPFq0LoZdNY/78z2pIvZz4IFZ7tOBux1xQ==" saltValue="oAEbnaBRJdOnsMofh87Qv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D30DD-B1C7-4D38-A5BF-E7FEE55187F8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98"/>
  </cols>
  <sheetData>
    <row r="1" spans="1:61" x14ac:dyDescent="0.2">
      <c r="A1" s="133"/>
      <c r="C1" s="204" t="s">
        <v>1521</v>
      </c>
      <c r="D1" s="204"/>
      <c r="E1" s="204"/>
      <c r="F1" s="133"/>
      <c r="H1" s="163"/>
      <c r="I1" s="163"/>
      <c r="J1" s="163"/>
      <c r="K1" s="133"/>
      <c r="M1" s="163"/>
      <c r="N1" s="163"/>
      <c r="O1" s="163"/>
      <c r="P1" s="133"/>
      <c r="R1" s="163"/>
      <c r="S1" s="163"/>
      <c r="T1" s="163"/>
      <c r="U1" s="133"/>
      <c r="W1" s="163"/>
      <c r="X1" s="163"/>
      <c r="Y1" s="163"/>
      <c r="Z1" s="133"/>
      <c r="AB1" s="163"/>
      <c r="AC1" s="163"/>
      <c r="AD1" s="163"/>
      <c r="AE1" s="133"/>
      <c r="AG1" s="163"/>
      <c r="AH1" s="163"/>
      <c r="AI1" s="163"/>
      <c r="AJ1" s="133"/>
      <c r="AL1" s="163"/>
      <c r="AM1" s="163"/>
      <c r="AN1" s="163"/>
      <c r="AO1" s="133"/>
      <c r="AQ1" s="163"/>
      <c r="AR1" s="163"/>
      <c r="AS1" s="163"/>
      <c r="AT1" s="133"/>
      <c r="AV1" s="163"/>
      <c r="AW1" s="163"/>
      <c r="AX1" s="163"/>
      <c r="AY1" s="133"/>
      <c r="BA1" s="163"/>
      <c r="BB1" s="163"/>
      <c r="BC1" s="163"/>
      <c r="BD1" s="133"/>
      <c r="BF1" s="163"/>
      <c r="BG1" s="163"/>
      <c r="BH1" s="163"/>
      <c r="BI1" s="133"/>
    </row>
    <row r="2" spans="1:61" s="100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1309</v>
      </c>
      <c r="I3" s="125"/>
      <c r="J3" s="125"/>
      <c r="K3" s="125"/>
      <c r="L3" s="125"/>
      <c r="M3" s="125" t="s">
        <v>1522</v>
      </c>
      <c r="N3" s="125"/>
      <c r="O3" s="125"/>
      <c r="P3" s="125"/>
      <c r="Q3" s="125"/>
      <c r="R3" s="125" t="s">
        <v>1523</v>
      </c>
      <c r="S3" s="125"/>
      <c r="T3" s="125"/>
      <c r="U3" s="125"/>
      <c r="V3" s="125"/>
      <c r="W3" s="125" t="s">
        <v>1524</v>
      </c>
      <c r="X3" s="125"/>
      <c r="Y3" s="125"/>
      <c r="Z3" s="125"/>
      <c r="AA3" s="125"/>
      <c r="AB3" s="125" t="s">
        <v>1313</v>
      </c>
      <c r="AC3" s="125"/>
      <c r="AD3" s="125"/>
      <c r="AE3" s="125"/>
      <c r="AF3" s="125"/>
      <c r="AG3" s="125" t="s">
        <v>1314</v>
      </c>
      <c r="AH3" s="125"/>
      <c r="AI3" s="125"/>
      <c r="AJ3" s="125"/>
      <c r="AK3" s="125"/>
      <c r="AL3" s="125" t="s">
        <v>1315</v>
      </c>
      <c r="AM3" s="125"/>
      <c r="AN3" s="125"/>
      <c r="AO3" s="125"/>
      <c r="AP3" s="125"/>
      <c r="AQ3" s="125" t="s">
        <v>1316</v>
      </c>
      <c r="AR3" s="125"/>
      <c r="AS3" s="125"/>
      <c r="AT3" s="125"/>
      <c r="AU3" s="125"/>
      <c r="AV3" s="125" t="s">
        <v>1506</v>
      </c>
      <c r="AW3" s="125"/>
      <c r="AX3" s="125"/>
      <c r="AY3" s="125"/>
      <c r="AZ3" s="125"/>
      <c r="BA3" s="125" t="s">
        <v>1317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1470</v>
      </c>
      <c r="D25" s="132">
        <v>0</v>
      </c>
      <c r="E25" s="136"/>
      <c r="F25" s="136"/>
      <c r="G25" s="136"/>
      <c r="H25" s="131" t="s">
        <v>1470</v>
      </c>
      <c r="I25" s="132">
        <v>0</v>
      </c>
      <c r="J25" s="136"/>
      <c r="K25" s="136"/>
      <c r="L25" s="136"/>
      <c r="M25" s="131" t="s">
        <v>1470</v>
      </c>
      <c r="N25" s="132">
        <v>0</v>
      </c>
      <c r="O25" s="136"/>
      <c r="P25" s="136"/>
      <c r="Q25" s="136"/>
      <c r="R25" s="131" t="s">
        <v>1470</v>
      </c>
      <c r="S25" s="132">
        <v>0</v>
      </c>
      <c r="T25" s="136"/>
      <c r="U25" s="136"/>
      <c r="V25" s="136"/>
      <c r="W25" s="131" t="s">
        <v>1470</v>
      </c>
      <c r="X25" s="132">
        <v>0</v>
      </c>
      <c r="Y25" s="136"/>
      <c r="Z25" s="136"/>
      <c r="AA25" s="136"/>
      <c r="AB25" s="131" t="s">
        <v>1470</v>
      </c>
      <c r="AC25" s="132">
        <v>0</v>
      </c>
      <c r="AD25" s="136"/>
      <c r="AE25" s="136"/>
      <c r="AF25" s="136"/>
      <c r="AG25" s="131" t="s">
        <v>1470</v>
      </c>
      <c r="AH25" s="132">
        <v>0</v>
      </c>
      <c r="AI25" s="136"/>
      <c r="AJ25" s="136"/>
      <c r="AK25" s="136"/>
      <c r="AL25" s="131" t="s">
        <v>1470</v>
      </c>
      <c r="AM25" s="132">
        <v>0</v>
      </c>
      <c r="AN25" s="136"/>
      <c r="AO25" s="136"/>
      <c r="AP25" s="136"/>
      <c r="AQ25" s="131" t="s">
        <v>1470</v>
      </c>
      <c r="AR25" s="132">
        <v>0</v>
      </c>
      <c r="AS25" s="136"/>
      <c r="AT25" s="136"/>
      <c r="AU25" s="136"/>
      <c r="AV25" s="131" t="s">
        <v>1470</v>
      </c>
      <c r="AW25" s="132">
        <v>0</v>
      </c>
      <c r="AX25" s="136"/>
      <c r="AY25" s="136"/>
      <c r="AZ25" s="136"/>
      <c r="BA25" s="131" t="s">
        <v>1470</v>
      </c>
      <c r="BB25" s="132">
        <v>0</v>
      </c>
      <c r="BC25" s="136"/>
      <c r="BD25" s="136"/>
      <c r="BE25" s="136"/>
      <c r="BF25" s="131" t="s">
        <v>1470</v>
      </c>
      <c r="BG25" s="132">
        <v>0</v>
      </c>
      <c r="BH25" s="136"/>
      <c r="BI25" s="136"/>
    </row>
  </sheetData>
  <sheetProtection algorithmName="SHA-512" hashValue="ubo+gW+NuO4wD3hqg3m1HI9gx6b+I7OgjdKEbgW80svRSJhqIBO3gMDo2kD/73JqwhGrF+Zxwpayf7d+BlWDkQ==" saltValue="QVWv4BunWPRQNRg71plsR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222F3-F6CE-4F8B-8380-27281CD9E943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2"/>
    <col min="19" max="19" width="2.7109375" style="134" customWidth="1"/>
    <col min="20" max="20" width="7.85546875" style="134" customWidth="1"/>
    <col min="21" max="25" width="11.42578125" style="134"/>
    <col min="26" max="16384" width="11.42578125" style="82"/>
  </cols>
  <sheetData>
    <row r="1" spans="1:26" x14ac:dyDescent="0.2">
      <c r="A1" s="133"/>
      <c r="C1" s="204" t="s">
        <v>1525</v>
      </c>
      <c r="D1" s="204"/>
      <c r="E1" s="204"/>
      <c r="F1" s="133"/>
      <c r="H1" s="163"/>
      <c r="I1" s="163"/>
      <c r="J1" s="163"/>
      <c r="K1" s="133"/>
      <c r="M1" s="163"/>
      <c r="N1" s="163"/>
      <c r="O1" s="163"/>
      <c r="P1" s="163"/>
      <c r="Q1" s="163"/>
      <c r="S1" s="133"/>
      <c r="U1" s="163"/>
      <c r="V1" s="163"/>
      <c r="W1" s="163"/>
      <c r="X1" s="163"/>
      <c r="Y1" s="163"/>
    </row>
    <row r="3" spans="1:26" x14ac:dyDescent="0.2">
      <c r="A3" s="125"/>
      <c r="B3" s="125"/>
      <c r="C3" s="125" t="s">
        <v>1506</v>
      </c>
      <c r="D3" s="125"/>
      <c r="E3" s="125"/>
      <c r="F3" s="125"/>
      <c r="G3" s="125"/>
      <c r="H3" s="125" t="s">
        <v>1526</v>
      </c>
      <c r="I3" s="125"/>
      <c r="J3" s="125"/>
      <c r="K3" s="125"/>
      <c r="L3" s="125"/>
      <c r="M3" s="125" t="s">
        <v>1037</v>
      </c>
      <c r="N3" s="125"/>
      <c r="O3" s="125"/>
      <c r="P3" s="125"/>
      <c r="Q3" s="125"/>
      <c r="S3" s="125"/>
      <c r="T3" s="125"/>
      <c r="U3" s="125" t="s">
        <v>1038</v>
      </c>
      <c r="V3" s="125"/>
      <c r="W3" s="125"/>
      <c r="X3" s="125"/>
      <c r="Y3" s="125"/>
    </row>
    <row r="5" spans="1:26" ht="36" x14ac:dyDescent="0.2">
      <c r="M5" s="164" t="s">
        <v>1184</v>
      </c>
      <c r="N5" s="164" t="s">
        <v>1185</v>
      </c>
      <c r="O5" s="164" t="s">
        <v>1186</v>
      </c>
      <c r="P5" s="164" t="s">
        <v>1187</v>
      </c>
      <c r="Q5" s="164" t="s">
        <v>615</v>
      </c>
      <c r="R5" s="164" t="s">
        <v>1188</v>
      </c>
      <c r="S5" s="165"/>
      <c r="U5" s="166" t="s">
        <v>1184</v>
      </c>
      <c r="V5" s="166" t="s">
        <v>1185</v>
      </c>
      <c r="W5" s="166" t="s">
        <v>1186</v>
      </c>
      <c r="X5" s="166" t="s">
        <v>1187</v>
      </c>
      <c r="Y5" s="166" t="s">
        <v>615</v>
      </c>
      <c r="Z5" s="166" t="s">
        <v>1188</v>
      </c>
    </row>
    <row r="6" spans="1:26" x14ac:dyDescent="0.2">
      <c r="M6" s="167">
        <f>DatosMedioAmbiente!C53</f>
        <v>2</v>
      </c>
      <c r="N6" s="167">
        <f>DatosMedioAmbiente!C55</f>
        <v>8</v>
      </c>
      <c r="O6" s="167">
        <f>DatosMedioAmbiente!C57</f>
        <v>0</v>
      </c>
      <c r="P6" s="167">
        <f>DatosMedioAmbiente!C59</f>
        <v>1</v>
      </c>
      <c r="Q6" s="167">
        <f>DatosMedioAmbiente!C61</f>
        <v>5</v>
      </c>
      <c r="R6" s="167">
        <f>DatosMedioAmbiente!C63</f>
        <v>7</v>
      </c>
      <c r="S6" s="165"/>
      <c r="U6" s="168">
        <f>DatosMedioAmbiente!C54</f>
        <v>2</v>
      </c>
      <c r="V6" s="168">
        <f>DatosMedioAmbiente!C56</f>
        <v>3</v>
      </c>
      <c r="W6" s="168">
        <f>DatosMedioAmbiente!C58</f>
        <v>0</v>
      </c>
      <c r="X6" s="168">
        <f>DatosMedioAmbiente!C60</f>
        <v>0</v>
      </c>
      <c r="Y6" s="168">
        <f>DatosMedioAmbiente!C62</f>
        <v>1</v>
      </c>
      <c r="Z6" s="168">
        <f>DatosMedioAmbiente!C64</f>
        <v>2</v>
      </c>
    </row>
    <row r="25" spans="1:20" s="82" customFormat="1" ht="15.75" x14ac:dyDescent="0.25">
      <c r="A25" s="136"/>
      <c r="B25" s="136"/>
      <c r="C25" s="131" t="s">
        <v>1470</v>
      </c>
      <c r="D25" s="132">
        <v>0</v>
      </c>
      <c r="E25" s="136"/>
      <c r="F25" s="136"/>
      <c r="G25" s="136"/>
      <c r="H25" s="131" t="s">
        <v>1470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aYxTDCGoZWiMk0DMFN54iAaZtz8UZQzbXYUmd45yqcHVVh2CKFKMypxKzAJMsO7wHqaP8qVD/XuMsLeM0uMCBg==" saltValue="CO3M8BgsklsSSDeNULQZw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220C-7BD0-4A51-95DE-5F95140E7E56}">
  <dimension ref="A1:BI17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1376</v>
      </c>
      <c r="B1" s="95" t="s">
        <v>1377</v>
      </c>
      <c r="C1" s="95" t="s">
        <v>1378</v>
      </c>
      <c r="D1" s="95" t="s">
        <v>1379</v>
      </c>
      <c r="E1" s="95" t="s">
        <v>1380</v>
      </c>
      <c r="F1" s="95" t="s">
        <v>1381</v>
      </c>
      <c r="G1" s="95" t="s">
        <v>1382</v>
      </c>
      <c r="H1" s="95" t="s">
        <v>1383</v>
      </c>
      <c r="I1" s="95" t="s">
        <v>1384</v>
      </c>
      <c r="J1" s="95" t="s">
        <v>1385</v>
      </c>
      <c r="K1" s="95" t="s">
        <v>1386</v>
      </c>
      <c r="L1" s="95" t="s">
        <v>1387</v>
      </c>
      <c r="M1" s="95" t="s">
        <v>1388</v>
      </c>
      <c r="N1" s="95" t="s">
        <v>1389</v>
      </c>
      <c r="O1" s="95" t="s">
        <v>1390</v>
      </c>
      <c r="P1" s="95" t="s">
        <v>1391</v>
      </c>
      <c r="Q1" s="95" t="s">
        <v>1392</v>
      </c>
      <c r="R1" s="95" t="s">
        <v>1393</v>
      </c>
      <c r="S1" s="95" t="s">
        <v>1394</v>
      </c>
      <c r="T1" s="95" t="s">
        <v>1395</v>
      </c>
      <c r="U1" s="95" t="s">
        <v>1396</v>
      </c>
      <c r="V1" s="95" t="s">
        <v>1397</v>
      </c>
      <c r="W1" s="95" t="s">
        <v>1398</v>
      </c>
      <c r="AA1" s="95" t="s">
        <v>1399</v>
      </c>
      <c r="AB1" s="95" t="s">
        <v>1400</v>
      </c>
      <c r="AC1" s="95" t="s">
        <v>1401</v>
      </c>
      <c r="AD1" s="95" t="s">
        <v>1402</v>
      </c>
      <c r="AE1" s="95" t="s">
        <v>1403</v>
      </c>
      <c r="AF1" s="95" t="s">
        <v>1404</v>
      </c>
      <c r="AI1" s="95" t="s">
        <v>1405</v>
      </c>
      <c r="AL1" s="95" t="s">
        <v>1406</v>
      </c>
      <c r="AM1" s="95" t="s">
        <v>1407</v>
      </c>
      <c r="AN1" s="95" t="s">
        <v>1408</v>
      </c>
      <c r="AO1" s="95" t="s">
        <v>1409</v>
      </c>
      <c r="AP1" s="95" t="s">
        <v>1410</v>
      </c>
      <c r="AQ1" s="95" t="s">
        <v>1411</v>
      </c>
      <c r="AR1" s="95" t="s">
        <v>1412</v>
      </c>
      <c r="AS1" s="95" t="s">
        <v>1413</v>
      </c>
      <c r="AT1" s="95" t="s">
        <v>1414</v>
      </c>
      <c r="AU1" s="95" t="s">
        <v>1415</v>
      </c>
      <c r="AV1" s="95" t="s">
        <v>1416</v>
      </c>
      <c r="AW1" s="95" t="s">
        <v>1417</v>
      </c>
      <c r="AX1" s="95" t="s">
        <v>1418</v>
      </c>
      <c r="AY1" s="95" t="s">
        <v>1419</v>
      </c>
      <c r="AZ1" s="95" t="s">
        <v>1420</v>
      </c>
      <c r="BA1" s="95" t="s">
        <v>1421</v>
      </c>
      <c r="BB1" s="95" t="s">
        <v>1422</v>
      </c>
      <c r="BC1" s="95" t="s">
        <v>1423</v>
      </c>
      <c r="BD1" s="95" t="s">
        <v>1424</v>
      </c>
      <c r="BE1" s="95" t="s">
        <v>1425</v>
      </c>
      <c r="BF1" s="95" t="s">
        <v>1426</v>
      </c>
      <c r="BG1" s="95" t="s">
        <v>1427</v>
      </c>
      <c r="BH1" s="95" t="s">
        <v>1428</v>
      </c>
      <c r="BI1" s="95" t="s">
        <v>1429</v>
      </c>
    </row>
    <row r="2" spans="1:61" x14ac:dyDescent="0.2">
      <c r="A2" s="82" t="s">
        <v>1454</v>
      </c>
      <c r="B2" s="82" t="s">
        <v>1447</v>
      </c>
      <c r="C2" s="82" t="s">
        <v>1436</v>
      </c>
      <c r="D2" s="82" t="s">
        <v>1319</v>
      </c>
      <c r="E2" s="82" t="s">
        <v>1319</v>
      </c>
      <c r="F2" s="82" t="s">
        <v>1327</v>
      </c>
      <c r="G2" s="82" t="s">
        <v>1320</v>
      </c>
      <c r="H2" s="82" t="s">
        <v>1348</v>
      </c>
      <c r="I2" s="82" t="s">
        <v>1319</v>
      </c>
      <c r="J2" s="82" t="s">
        <v>1319</v>
      </c>
      <c r="K2" s="82" t="s">
        <v>1319</v>
      </c>
      <c r="L2" s="82" t="s">
        <v>1319</v>
      </c>
      <c r="M2" s="82" t="s">
        <v>1319</v>
      </c>
      <c r="N2" s="82" t="s">
        <v>1319</v>
      </c>
      <c r="O2" s="82" t="s">
        <v>1319</v>
      </c>
      <c r="P2" s="82" t="s">
        <v>1366</v>
      </c>
      <c r="Q2" s="82" t="s">
        <v>1366</v>
      </c>
      <c r="R2" s="82" t="s">
        <v>1040</v>
      </c>
      <c r="S2" s="82" t="s">
        <v>1366</v>
      </c>
      <c r="T2" s="82" t="s">
        <v>1366</v>
      </c>
      <c r="V2" s="82" t="s">
        <v>29</v>
      </c>
      <c r="W2" s="82" t="s">
        <v>113</v>
      </c>
      <c r="AA2" s="82" t="s">
        <v>1131</v>
      </c>
      <c r="AB2" s="82" t="s">
        <v>1131</v>
      </c>
      <c r="AC2" s="82" t="s">
        <v>1138</v>
      </c>
      <c r="AD2" s="82" t="s">
        <v>647</v>
      </c>
      <c r="AE2" s="82" t="s">
        <v>1184</v>
      </c>
      <c r="AF2" s="82" t="s">
        <v>1087</v>
      </c>
      <c r="AI2" s="82" t="s">
        <v>229</v>
      </c>
      <c r="AL2" s="82" t="s">
        <v>647</v>
      </c>
      <c r="AM2" s="82" t="s">
        <v>647</v>
      </c>
      <c r="AN2" s="82" t="s">
        <v>647</v>
      </c>
      <c r="AO2" s="82" t="s">
        <v>647</v>
      </c>
      <c r="AT2" s="82" t="s">
        <v>653</v>
      </c>
      <c r="AU2" s="82" t="s">
        <v>657</v>
      </c>
      <c r="AV2" s="82" t="s">
        <v>647</v>
      </c>
      <c r="AW2" s="82" t="s">
        <v>1184</v>
      </c>
      <c r="AX2" s="82" t="s">
        <v>1184</v>
      </c>
      <c r="AY2" s="82" t="s">
        <v>20</v>
      </c>
      <c r="AZ2" s="82" t="s">
        <v>1009</v>
      </c>
      <c r="BA2" s="82" t="s">
        <v>82</v>
      </c>
      <c r="BB2" s="82" t="s">
        <v>1001</v>
      </c>
      <c r="BC2" s="82" t="s">
        <v>979</v>
      </c>
      <c r="BD2" s="82" t="s">
        <v>960</v>
      </c>
      <c r="BE2" s="82" t="s">
        <v>1357</v>
      </c>
      <c r="BF2" s="82" t="s">
        <v>104</v>
      </c>
      <c r="BG2" s="82" t="s">
        <v>104</v>
      </c>
      <c r="BH2" s="82" t="s">
        <v>1143</v>
      </c>
      <c r="BI2" s="82" t="s">
        <v>1148</v>
      </c>
    </row>
    <row r="3" spans="1:61" x14ac:dyDescent="0.2">
      <c r="A3" s="82" t="s">
        <v>1455</v>
      </c>
      <c r="B3" s="82" t="s">
        <v>1448</v>
      </c>
      <c r="C3" s="82" t="s">
        <v>1437</v>
      </c>
      <c r="D3" s="82" t="s">
        <v>1320</v>
      </c>
      <c r="E3" s="82" t="s">
        <v>1320</v>
      </c>
      <c r="F3" s="82" t="s">
        <v>975</v>
      </c>
      <c r="G3" s="82" t="s">
        <v>1321</v>
      </c>
      <c r="H3" s="82" t="s">
        <v>1320</v>
      </c>
      <c r="I3" s="82" t="s">
        <v>1320</v>
      </c>
      <c r="J3" s="82" t="s">
        <v>1320</v>
      </c>
      <c r="K3" s="82" t="s">
        <v>1320</v>
      </c>
      <c r="L3" s="82" t="s">
        <v>1321</v>
      </c>
      <c r="N3" s="82" t="s">
        <v>1325</v>
      </c>
      <c r="O3" s="82" t="s">
        <v>1320</v>
      </c>
      <c r="P3" s="82" t="s">
        <v>1321</v>
      </c>
      <c r="Q3" s="82" t="s">
        <v>1321</v>
      </c>
      <c r="R3" s="82" t="s">
        <v>1041</v>
      </c>
      <c r="S3" s="82" t="s">
        <v>1321</v>
      </c>
      <c r="T3" s="82" t="s">
        <v>1321</v>
      </c>
      <c r="V3" s="82" t="s">
        <v>30</v>
      </c>
      <c r="W3" s="82" t="s">
        <v>114</v>
      </c>
      <c r="AA3" s="82" t="s">
        <v>1132</v>
      </c>
      <c r="AB3" s="82" t="s">
        <v>1132</v>
      </c>
      <c r="AC3" s="82" t="s">
        <v>1139</v>
      </c>
      <c r="AD3" s="82" t="s">
        <v>649</v>
      </c>
      <c r="AE3" s="82" t="s">
        <v>1185</v>
      </c>
      <c r="AF3" s="82" t="s">
        <v>1194</v>
      </c>
      <c r="AI3" s="82" t="s">
        <v>230</v>
      </c>
      <c r="AL3" s="82" t="s">
        <v>649</v>
      </c>
      <c r="AM3" s="82" t="s">
        <v>649</v>
      </c>
      <c r="AN3" s="82" t="s">
        <v>649</v>
      </c>
      <c r="AO3" s="82" t="s">
        <v>649</v>
      </c>
      <c r="AV3" s="82" t="s">
        <v>649</v>
      </c>
      <c r="AW3" s="82" t="s">
        <v>1185</v>
      </c>
      <c r="AX3" s="82" t="s">
        <v>1185</v>
      </c>
      <c r="AY3" s="82" t="s">
        <v>1004</v>
      </c>
      <c r="AZ3" s="82" t="s">
        <v>1010</v>
      </c>
      <c r="BA3" s="82" t="s">
        <v>1494</v>
      </c>
      <c r="BC3" s="82" t="s">
        <v>980</v>
      </c>
      <c r="BD3" s="82" t="s">
        <v>334</v>
      </c>
      <c r="BE3" s="82" t="s">
        <v>1358</v>
      </c>
      <c r="BF3" s="82" t="s">
        <v>114</v>
      </c>
      <c r="BG3" s="82" t="s">
        <v>114</v>
      </c>
      <c r="BH3" s="82" t="s">
        <v>1144</v>
      </c>
      <c r="BI3" s="82" t="s">
        <v>1149</v>
      </c>
    </row>
    <row r="4" spans="1:61" x14ac:dyDescent="0.2">
      <c r="A4" s="82" t="s">
        <v>1456</v>
      </c>
      <c r="B4" s="82" t="s">
        <v>1449</v>
      </c>
      <c r="C4" s="82" t="s">
        <v>1438</v>
      </c>
      <c r="D4" s="82" t="s">
        <v>1321</v>
      </c>
      <c r="E4" s="82" t="s">
        <v>1321</v>
      </c>
      <c r="F4" s="82" t="s">
        <v>1354</v>
      </c>
      <c r="G4" s="82" t="s">
        <v>975</v>
      </c>
      <c r="H4" s="82" t="s">
        <v>1321</v>
      </c>
      <c r="I4" s="82" t="s">
        <v>1321</v>
      </c>
      <c r="J4" s="82" t="s">
        <v>1321</v>
      </c>
      <c r="K4" s="82" t="s">
        <v>1323</v>
      </c>
      <c r="L4" s="82" t="s">
        <v>1323</v>
      </c>
      <c r="N4" s="82" t="s">
        <v>1337</v>
      </c>
      <c r="O4" s="82" t="s">
        <v>1321</v>
      </c>
      <c r="P4" s="82" t="s">
        <v>1368</v>
      </c>
      <c r="Q4" s="82" t="s">
        <v>1369</v>
      </c>
      <c r="R4" s="82" t="s">
        <v>1042</v>
      </c>
      <c r="S4" s="82" t="s">
        <v>1367</v>
      </c>
      <c r="T4" s="82" t="s">
        <v>1367</v>
      </c>
      <c r="V4" s="82" t="s">
        <v>31</v>
      </c>
      <c r="W4" s="82" t="s">
        <v>1463</v>
      </c>
      <c r="AA4" s="82" t="s">
        <v>1135</v>
      </c>
      <c r="AD4" s="82" t="s">
        <v>651</v>
      </c>
      <c r="AE4" s="82" t="s">
        <v>1186</v>
      </c>
      <c r="AF4" s="82" t="s">
        <v>1127</v>
      </c>
      <c r="AI4" s="82" t="s">
        <v>232</v>
      </c>
      <c r="AL4" s="82" t="s">
        <v>651</v>
      </c>
      <c r="AM4" s="82" t="s">
        <v>651</v>
      </c>
      <c r="AN4" s="82" t="s">
        <v>651</v>
      </c>
      <c r="AO4" s="82" t="s">
        <v>651</v>
      </c>
      <c r="AV4" s="82" t="s">
        <v>651</v>
      </c>
      <c r="AW4" s="82" t="s">
        <v>1187</v>
      </c>
      <c r="AX4" s="82" t="s">
        <v>615</v>
      </c>
      <c r="AY4" s="82" t="s">
        <v>1005</v>
      </c>
      <c r="AZ4" s="82" t="s">
        <v>1011</v>
      </c>
      <c r="BA4" s="82" t="s">
        <v>1495</v>
      </c>
      <c r="BC4" s="82" t="s">
        <v>986</v>
      </c>
      <c r="BD4" s="82" t="s">
        <v>961</v>
      </c>
      <c r="BE4" s="82" t="s">
        <v>1359</v>
      </c>
      <c r="BF4" s="82" t="s">
        <v>1060</v>
      </c>
    </row>
    <row r="5" spans="1:61" x14ac:dyDescent="0.2">
      <c r="A5" s="82" t="s">
        <v>1031</v>
      </c>
      <c r="B5" s="82" t="s">
        <v>109</v>
      </c>
      <c r="C5" s="82" t="s">
        <v>174</v>
      </c>
      <c r="D5" s="82" t="s">
        <v>1323</v>
      </c>
      <c r="E5" s="82" t="s">
        <v>1323</v>
      </c>
      <c r="F5" s="82" t="s">
        <v>1335</v>
      </c>
      <c r="G5" s="82" t="s">
        <v>1334</v>
      </c>
      <c r="H5" s="82" t="s">
        <v>975</v>
      </c>
      <c r="I5" s="82" t="s">
        <v>1323</v>
      </c>
      <c r="J5" s="82" t="s">
        <v>1327</v>
      </c>
      <c r="K5" s="82" t="s">
        <v>1343</v>
      </c>
      <c r="L5" s="82" t="s">
        <v>1333</v>
      </c>
      <c r="N5" s="82" t="s">
        <v>1339</v>
      </c>
      <c r="O5" s="82" t="s">
        <v>1323</v>
      </c>
      <c r="P5" s="82" t="s">
        <v>1371</v>
      </c>
      <c r="Q5" s="82" t="s">
        <v>1371</v>
      </c>
      <c r="R5" s="82" t="s">
        <v>1043</v>
      </c>
      <c r="S5" s="82" t="s">
        <v>1368</v>
      </c>
      <c r="T5" s="82" t="s">
        <v>1368</v>
      </c>
      <c r="V5" s="82" t="s">
        <v>32</v>
      </c>
      <c r="AD5" s="82" t="s">
        <v>653</v>
      </c>
      <c r="AE5" s="82" t="s">
        <v>1188</v>
      </c>
      <c r="AF5" s="82" t="s">
        <v>1195</v>
      </c>
      <c r="AI5" s="82" t="s">
        <v>238</v>
      </c>
      <c r="AL5" s="82" t="s">
        <v>655</v>
      </c>
      <c r="AM5" s="82" t="s">
        <v>655</v>
      </c>
      <c r="AN5" s="82" t="s">
        <v>655</v>
      </c>
      <c r="AO5" s="82" t="s">
        <v>655</v>
      </c>
      <c r="AV5" s="82" t="s">
        <v>655</v>
      </c>
      <c r="AW5" s="82" t="s">
        <v>615</v>
      </c>
      <c r="AX5" s="82" t="s">
        <v>1188</v>
      </c>
      <c r="AY5" s="82" t="s">
        <v>1006</v>
      </c>
      <c r="AZ5" s="82" t="s">
        <v>1012</v>
      </c>
      <c r="BC5" s="82" t="s">
        <v>987</v>
      </c>
      <c r="BD5" s="82" t="s">
        <v>962</v>
      </c>
      <c r="BE5" s="82" t="s">
        <v>1500</v>
      </c>
    </row>
    <row r="6" spans="1:61" x14ac:dyDescent="0.2">
      <c r="A6" s="82" t="s">
        <v>1457</v>
      </c>
      <c r="B6" s="82" t="s">
        <v>110</v>
      </c>
      <c r="C6" s="82" t="s">
        <v>1439</v>
      </c>
      <c r="D6" s="82" t="s">
        <v>1325</v>
      </c>
      <c r="E6" s="82" t="s">
        <v>975</v>
      </c>
      <c r="F6" s="82" t="s">
        <v>1336</v>
      </c>
      <c r="G6" s="82" t="s">
        <v>1337</v>
      </c>
      <c r="H6" s="82" t="s">
        <v>1332</v>
      </c>
      <c r="I6" s="82" t="s">
        <v>1327</v>
      </c>
      <c r="J6" s="82" t="s">
        <v>975</v>
      </c>
      <c r="L6" s="82" t="s">
        <v>1335</v>
      </c>
      <c r="O6" s="82" t="s">
        <v>1327</v>
      </c>
      <c r="R6" s="82" t="s">
        <v>1044</v>
      </c>
      <c r="S6" s="82" t="s">
        <v>1369</v>
      </c>
      <c r="T6" s="82" t="s">
        <v>1371</v>
      </c>
      <c r="V6" s="82" t="s">
        <v>33</v>
      </c>
      <c r="AD6" s="82" t="s">
        <v>655</v>
      </c>
      <c r="AI6" s="82" t="s">
        <v>241</v>
      </c>
      <c r="AL6" s="82" t="s">
        <v>657</v>
      </c>
      <c r="AM6" s="82" t="s">
        <v>657</v>
      </c>
      <c r="AN6" s="82" t="s">
        <v>657</v>
      </c>
      <c r="AO6" s="82" t="s">
        <v>657</v>
      </c>
      <c r="AV6" s="82" t="s">
        <v>657</v>
      </c>
      <c r="AW6" s="82" t="s">
        <v>1188</v>
      </c>
      <c r="AY6" s="82" t="s">
        <v>1007</v>
      </c>
      <c r="AZ6" s="82" t="s">
        <v>1007</v>
      </c>
      <c r="BC6" s="82" t="s">
        <v>1497</v>
      </c>
      <c r="BD6" s="82" t="s">
        <v>963</v>
      </c>
      <c r="BE6" s="82" t="s">
        <v>1021</v>
      </c>
    </row>
    <row r="7" spans="1:61" x14ac:dyDescent="0.2">
      <c r="B7" s="82" t="s">
        <v>111</v>
      </c>
      <c r="C7" s="82" t="s">
        <v>1440</v>
      </c>
      <c r="D7" s="82" t="s">
        <v>1326</v>
      </c>
      <c r="E7" s="82" t="s">
        <v>1332</v>
      </c>
      <c r="F7" s="82" t="s">
        <v>1343</v>
      </c>
      <c r="G7" s="82" t="s">
        <v>111</v>
      </c>
      <c r="H7" s="82" t="s">
        <v>1333</v>
      </c>
      <c r="I7" s="82" t="s">
        <v>975</v>
      </c>
      <c r="J7" s="82" t="s">
        <v>1333</v>
      </c>
      <c r="L7" s="82" t="s">
        <v>1339</v>
      </c>
      <c r="O7" s="82" t="s">
        <v>975</v>
      </c>
      <c r="R7" s="82" t="s">
        <v>1045</v>
      </c>
      <c r="S7" s="82" t="s">
        <v>1371</v>
      </c>
      <c r="AD7" s="82" t="s">
        <v>657</v>
      </c>
      <c r="AI7" s="82" t="s">
        <v>242</v>
      </c>
      <c r="AL7" s="82" t="s">
        <v>659</v>
      </c>
      <c r="AM7" s="82" t="s">
        <v>659</v>
      </c>
      <c r="AV7" s="82" t="s">
        <v>659</v>
      </c>
      <c r="BC7" s="82" t="s">
        <v>989</v>
      </c>
      <c r="BD7" s="82" t="s">
        <v>964</v>
      </c>
      <c r="BE7" s="82" t="s">
        <v>1362</v>
      </c>
    </row>
    <row r="8" spans="1:61" x14ac:dyDescent="0.2">
      <c r="C8" s="82" t="s">
        <v>1441</v>
      </c>
      <c r="D8" s="82" t="s">
        <v>1327</v>
      </c>
      <c r="E8" s="82" t="s">
        <v>1333</v>
      </c>
      <c r="F8" s="82" t="s">
        <v>111</v>
      </c>
      <c r="H8" s="82" t="s">
        <v>1334</v>
      </c>
      <c r="I8" s="82" t="s">
        <v>1333</v>
      </c>
      <c r="J8" s="82" t="s">
        <v>1334</v>
      </c>
      <c r="O8" s="82" t="s">
        <v>1333</v>
      </c>
      <c r="R8" s="82" t="s">
        <v>1046</v>
      </c>
      <c r="AD8" s="82" t="s">
        <v>659</v>
      </c>
      <c r="AI8" s="82" t="s">
        <v>111</v>
      </c>
      <c r="BC8" s="82" t="s">
        <v>977</v>
      </c>
      <c r="BD8" s="82" t="s">
        <v>965</v>
      </c>
    </row>
    <row r="9" spans="1:61" x14ac:dyDescent="0.2">
      <c r="C9" s="82" t="s">
        <v>209</v>
      </c>
      <c r="D9" s="82" t="s">
        <v>975</v>
      </c>
      <c r="E9" s="82" t="s">
        <v>1334</v>
      </c>
      <c r="H9" s="82" t="s">
        <v>1335</v>
      </c>
      <c r="I9" s="82" t="s">
        <v>1334</v>
      </c>
      <c r="J9" s="82" t="s">
        <v>1335</v>
      </c>
      <c r="O9" s="82" t="s">
        <v>1334</v>
      </c>
      <c r="R9" s="82" t="s">
        <v>1047</v>
      </c>
      <c r="BD9" s="82" t="s">
        <v>518</v>
      </c>
    </row>
    <row r="10" spans="1:61" x14ac:dyDescent="0.2">
      <c r="C10" s="82" t="s">
        <v>1442</v>
      </c>
      <c r="D10" s="82" t="s">
        <v>1332</v>
      </c>
      <c r="E10" s="82" t="s">
        <v>1337</v>
      </c>
      <c r="H10" s="82" t="s">
        <v>1337</v>
      </c>
      <c r="I10" s="82" t="s">
        <v>1335</v>
      </c>
      <c r="J10" s="82" t="s">
        <v>1337</v>
      </c>
      <c r="O10" s="82" t="s">
        <v>1335</v>
      </c>
      <c r="R10" s="82" t="s">
        <v>1049</v>
      </c>
      <c r="BD10" s="82" t="s">
        <v>966</v>
      </c>
    </row>
    <row r="11" spans="1:61" x14ac:dyDescent="0.2">
      <c r="C11" s="82" t="s">
        <v>289</v>
      </c>
      <c r="D11" s="82" t="s">
        <v>1333</v>
      </c>
      <c r="E11" s="82" t="s">
        <v>1343</v>
      </c>
      <c r="H11" s="82" t="s">
        <v>1339</v>
      </c>
      <c r="I11" s="82" t="s">
        <v>1337</v>
      </c>
      <c r="J11" s="82" t="s">
        <v>1339</v>
      </c>
      <c r="O11" s="82" t="s">
        <v>1337</v>
      </c>
      <c r="BD11" s="82" t="s">
        <v>968</v>
      </c>
    </row>
    <row r="12" spans="1:61" x14ac:dyDescent="0.2">
      <c r="D12" s="82" t="s">
        <v>1334</v>
      </c>
      <c r="H12" s="82" t="s">
        <v>111</v>
      </c>
      <c r="I12" s="82" t="s">
        <v>1339</v>
      </c>
      <c r="J12" s="82" t="s">
        <v>111</v>
      </c>
      <c r="O12" s="82" t="s">
        <v>1339</v>
      </c>
      <c r="BD12" s="82" t="s">
        <v>969</v>
      </c>
    </row>
    <row r="13" spans="1:61" x14ac:dyDescent="0.2">
      <c r="D13" s="82" t="s">
        <v>1335</v>
      </c>
      <c r="I13" s="82" t="s">
        <v>111</v>
      </c>
      <c r="O13" s="82" t="s">
        <v>111</v>
      </c>
      <c r="BD13" s="82" t="s">
        <v>970</v>
      </c>
    </row>
    <row r="14" spans="1:61" x14ac:dyDescent="0.2">
      <c r="D14" s="82" t="s">
        <v>1337</v>
      </c>
      <c r="BD14" s="82" t="s">
        <v>111</v>
      </c>
    </row>
    <row r="15" spans="1:61" x14ac:dyDescent="0.2">
      <c r="D15" s="82" t="s">
        <v>1339</v>
      </c>
      <c r="BD15" s="82" t="s">
        <v>972</v>
      </c>
    </row>
    <row r="16" spans="1:61" x14ac:dyDescent="0.2">
      <c r="D16" s="82" t="s">
        <v>1343</v>
      </c>
    </row>
    <row r="17" spans="4:4" x14ac:dyDescent="0.2">
      <c r="D17" s="82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E77FF-891B-47B7-9ECF-60309F59061E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104</v>
      </c>
      <c r="D3" s="87" t="s">
        <v>1062</v>
      </c>
    </row>
    <row r="4" spans="2:4" ht="12.75" customHeight="1" x14ac:dyDescent="0.2">
      <c r="B4" s="89" t="s">
        <v>1366</v>
      </c>
      <c r="C4" s="90">
        <f>SUM(DatosViolenciaGénero!C63:C69)</f>
        <v>1694</v>
      </c>
      <c r="D4" s="90">
        <f>SUM(DatosViolenciaGénero!D63:D69)</f>
        <v>413</v>
      </c>
    </row>
    <row r="5" spans="2:4" x14ac:dyDescent="0.2">
      <c r="B5" s="89" t="s">
        <v>1321</v>
      </c>
      <c r="C5" s="90">
        <f>SUM(DatosViolenciaGénero!C70:C73)</f>
        <v>43</v>
      </c>
      <c r="D5" s="90">
        <f>SUM(DatosViolenciaGénero!D70:D73)</f>
        <v>37</v>
      </c>
    </row>
    <row r="6" spans="2:4" ht="12.75" customHeight="1" x14ac:dyDescent="0.2">
      <c r="B6" s="89" t="s">
        <v>1367</v>
      </c>
      <c r="C6" s="90">
        <f>DatosViolenciaGénero!C74</f>
        <v>11</v>
      </c>
      <c r="D6" s="90">
        <f>DatosViolenciaGénero!D74</f>
        <v>1</v>
      </c>
    </row>
    <row r="7" spans="2:4" ht="12.75" customHeight="1" x14ac:dyDescent="0.2">
      <c r="B7" s="89" t="s">
        <v>1368</v>
      </c>
      <c r="C7" s="90">
        <f>SUM(DatosViolenciaGénero!C75:C77)</f>
        <v>15</v>
      </c>
      <c r="D7" s="90">
        <f>SUM(DatosViolenciaGénero!D75:D77)</f>
        <v>3</v>
      </c>
    </row>
    <row r="8" spans="2:4" ht="12.75" customHeight="1" x14ac:dyDescent="0.2">
      <c r="B8" s="89" t="s">
        <v>1369</v>
      </c>
      <c r="C8" s="90">
        <f>DatosViolenciaGénero!C81</f>
        <v>7</v>
      </c>
      <c r="D8" s="90">
        <f>DatosViolenciaGénero!D81</f>
        <v>0</v>
      </c>
    </row>
    <row r="9" spans="2:4" ht="12.75" customHeight="1" x14ac:dyDescent="0.2">
      <c r="B9" s="89" t="s">
        <v>1370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1371</v>
      </c>
      <c r="C10" s="90">
        <f>SUM(DatosViolenciaGénero!C79:C80)</f>
        <v>386</v>
      </c>
      <c r="D10" s="90">
        <f>SUM(DatosViolenciaGénero!D79:D80)</f>
        <v>178</v>
      </c>
    </row>
    <row r="14" spans="2:4" ht="12.95" customHeight="1" thickTop="1" thickBot="1" x14ac:dyDescent="0.25">
      <c r="B14" s="210" t="s">
        <v>1375</v>
      </c>
      <c r="C14" s="210"/>
    </row>
    <row r="15" spans="2:4" ht="13.5" thickTop="1" x14ac:dyDescent="0.2">
      <c r="B15" s="91" t="s">
        <v>1373</v>
      </c>
      <c r="C15" s="92">
        <f>DatosViolenciaGénero!C38</f>
        <v>21</v>
      </c>
    </row>
    <row r="16" spans="2:4" ht="13.5" thickBot="1" x14ac:dyDescent="0.25">
      <c r="B16" s="93" t="s">
        <v>1374</v>
      </c>
      <c r="C16" s="94">
        <f>DatosViolenciaGénero!C39</f>
        <v>640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6C0B6-C562-4646-9F06-259AA574294F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104</v>
      </c>
      <c r="D3" s="87" t="s">
        <v>1062</v>
      </c>
    </row>
    <row r="4" spans="2:4" ht="12.75" customHeight="1" x14ac:dyDescent="0.2">
      <c r="B4" s="89" t="s">
        <v>1366</v>
      </c>
      <c r="C4" s="90">
        <f>SUM(DatosViolenciaDoméstica!C48:C54)</f>
        <v>479</v>
      </c>
      <c r="D4" s="90">
        <f>SUM(DatosViolenciaDoméstica!D48:D54)</f>
        <v>100</v>
      </c>
    </row>
    <row r="5" spans="2:4" x14ac:dyDescent="0.2">
      <c r="B5" s="89" t="s">
        <v>1321</v>
      </c>
      <c r="C5" s="90">
        <f>SUM(DatosViolenciaDoméstica!C55:C58)</f>
        <v>14</v>
      </c>
      <c r="D5" s="90">
        <f>SUM(DatosViolenciaDoméstica!D55:D58)</f>
        <v>2</v>
      </c>
    </row>
    <row r="6" spans="2:4" ht="12.75" customHeight="1" x14ac:dyDescent="0.2">
      <c r="B6" s="89" t="s">
        <v>1367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1368</v>
      </c>
      <c r="C7" s="90">
        <f>SUM(DatosViolenciaDoméstica!C60:C62)</f>
        <v>1</v>
      </c>
      <c r="D7" s="90">
        <f>SUM(DatosViolenciaDoméstica!D60:D62)</f>
        <v>0</v>
      </c>
    </row>
    <row r="8" spans="2:4" ht="12.75" customHeight="1" x14ac:dyDescent="0.2">
      <c r="B8" s="89" t="s">
        <v>1369</v>
      </c>
      <c r="C8" s="90">
        <f>DatosViolenciaDoméstica!C66</f>
        <v>0</v>
      </c>
      <c r="D8" s="90">
        <f>DatosViolenciaDoméstica!D66</f>
        <v>1</v>
      </c>
    </row>
    <row r="9" spans="2:4" ht="12.75" customHeight="1" x14ac:dyDescent="0.2">
      <c r="B9" s="89" t="s">
        <v>1370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1371</v>
      </c>
      <c r="C10" s="90">
        <f>SUM(DatosViolenciaDoméstica!C64:C65)</f>
        <v>28</v>
      </c>
      <c r="D10" s="90">
        <f>SUM(DatosViolenciaDoméstica!D64:D65)</f>
        <v>31</v>
      </c>
    </row>
    <row r="14" spans="2:4" ht="12.95" customHeight="1" thickTop="1" thickBot="1" x14ac:dyDescent="0.25">
      <c r="B14" s="210" t="s">
        <v>1372</v>
      </c>
      <c r="C14" s="210"/>
    </row>
    <row r="15" spans="2:4" ht="13.5" thickTop="1" x14ac:dyDescent="0.2">
      <c r="B15" s="91" t="s">
        <v>1373</v>
      </c>
      <c r="C15" s="92">
        <f>DatosViolenciaDoméstica!C33</f>
        <v>14</v>
      </c>
    </row>
    <row r="16" spans="2:4" ht="13.5" thickBot="1" x14ac:dyDescent="0.25">
      <c r="B16" s="93" t="s">
        <v>1374</v>
      </c>
      <c r="C16" s="94">
        <f>DatosViolenciaDoméstica!C34</f>
        <v>103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169F2-41BB-4E1C-8730-3491552F0327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11" t="s">
        <v>1356</v>
      </c>
      <c r="C3" s="211"/>
    </row>
    <row r="4" spans="2:3" x14ac:dyDescent="0.2">
      <c r="B4" s="83" t="s">
        <v>1357</v>
      </c>
      <c r="C4" s="84">
        <f>DatosMenores!C69</f>
        <v>99</v>
      </c>
    </row>
    <row r="5" spans="2:3" x14ac:dyDescent="0.2">
      <c r="B5" s="83" t="s">
        <v>1358</v>
      </c>
      <c r="C5" s="85">
        <f>DatosMenores!C70</f>
        <v>126</v>
      </c>
    </row>
    <row r="6" spans="2:3" x14ac:dyDescent="0.2">
      <c r="B6" s="83" t="s">
        <v>1359</v>
      </c>
      <c r="C6" s="85">
        <f>DatosMenores!C71</f>
        <v>573</v>
      </c>
    </row>
    <row r="7" spans="2:3" ht="25.5" x14ac:dyDescent="0.2">
      <c r="B7" s="83" t="s">
        <v>1360</v>
      </c>
      <c r="C7" s="85">
        <f>DatosMenores!C74</f>
        <v>0</v>
      </c>
    </row>
    <row r="8" spans="2:3" ht="25.5" x14ac:dyDescent="0.2">
      <c r="B8" s="83" t="s">
        <v>1021</v>
      </c>
      <c r="C8" s="85">
        <f>DatosMenores!C75</f>
        <v>36</v>
      </c>
    </row>
    <row r="9" spans="2:3" ht="25.5" x14ac:dyDescent="0.2">
      <c r="B9" s="83" t="s">
        <v>1361</v>
      </c>
      <c r="C9" s="85">
        <f>DatosMenores!C76</f>
        <v>0</v>
      </c>
    </row>
    <row r="10" spans="2:3" ht="25.5" x14ac:dyDescent="0.2">
      <c r="B10" s="83" t="s">
        <v>265</v>
      </c>
      <c r="C10" s="85">
        <f>DatosMenores!C78</f>
        <v>0</v>
      </c>
    </row>
    <row r="11" spans="2:3" x14ac:dyDescent="0.2">
      <c r="B11" s="83" t="s">
        <v>1362</v>
      </c>
      <c r="C11" s="85">
        <f>DatosMenores!C77</f>
        <v>15</v>
      </c>
    </row>
    <row r="12" spans="2:3" x14ac:dyDescent="0.2">
      <c r="B12" s="83" t="s">
        <v>1363</v>
      </c>
      <c r="C12" s="85">
        <f>DatosMenores!C79</f>
        <v>0</v>
      </c>
    </row>
    <row r="13" spans="2:3" ht="25.5" x14ac:dyDescent="0.2">
      <c r="B13" s="83" t="s">
        <v>1364</v>
      </c>
      <c r="C13" s="85">
        <f>DatosMenores!C72</f>
        <v>0</v>
      </c>
    </row>
    <row r="14" spans="2:3" ht="25.5" x14ac:dyDescent="0.2">
      <c r="B14" s="83" t="s">
        <v>1365</v>
      </c>
      <c r="C14" s="85">
        <f>DatosMenores!C73</f>
        <v>26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1AF3-BA51-499D-9060-58BD1BC11671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1308</v>
      </c>
    </row>
    <row r="4" spans="2:13" ht="39" thickBot="1" x14ac:dyDescent="0.25">
      <c r="B4" s="51" t="s">
        <v>304</v>
      </c>
      <c r="C4" s="52" t="s">
        <v>1309</v>
      </c>
      <c r="D4" s="52" t="s">
        <v>1310</v>
      </c>
      <c r="E4" s="52" t="s">
        <v>1311</v>
      </c>
      <c r="F4" s="52" t="s">
        <v>1312</v>
      </c>
      <c r="G4" s="52" t="s">
        <v>1313</v>
      </c>
      <c r="H4" s="52" t="s">
        <v>1314</v>
      </c>
      <c r="I4" s="52" t="s">
        <v>1315</v>
      </c>
      <c r="J4" s="52" t="s">
        <v>1316</v>
      </c>
      <c r="K4" s="52" t="s">
        <v>315</v>
      </c>
      <c r="L4" s="52" t="s">
        <v>1317</v>
      </c>
      <c r="M4" s="53" t="s">
        <v>317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1318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304</v>
      </c>
      <c r="E10" s="64" t="s">
        <v>1311</v>
      </c>
      <c r="F10" s="64" t="s">
        <v>1312</v>
      </c>
      <c r="G10" s="64" t="s">
        <v>1313</v>
      </c>
      <c r="H10" s="64" t="s">
        <v>1314</v>
      </c>
      <c r="I10" s="64" t="s">
        <v>1315</v>
      </c>
      <c r="J10" s="64" t="s">
        <v>1316</v>
      </c>
      <c r="K10" s="64" t="s">
        <v>1317</v>
      </c>
      <c r="L10" s="65" t="s">
        <v>317</v>
      </c>
      <c r="M10" s="66"/>
    </row>
    <row r="11" spans="2:13" ht="13.15" customHeight="1" x14ac:dyDescent="0.2">
      <c r="B11" s="217" t="s">
        <v>1319</v>
      </c>
      <c r="C11" s="217"/>
      <c r="D11" s="67">
        <f>DatosDelitos!C5+DatosDelitos!C13-DatosDelitos!C17</f>
        <v>9274</v>
      </c>
      <c r="E11" s="68">
        <f>DatosDelitos!H5+DatosDelitos!H13-DatosDelitos!H17</f>
        <v>260</v>
      </c>
      <c r="F11" s="68">
        <f>DatosDelitos!I5+DatosDelitos!I13-DatosDelitos!I17</f>
        <v>253</v>
      </c>
      <c r="G11" s="68">
        <f>DatosDelitos!J5+DatosDelitos!J13-DatosDelitos!J17</f>
        <v>7</v>
      </c>
      <c r="H11" s="69">
        <f>DatosDelitos!K5+DatosDelitos!K13-DatosDelitos!K17</f>
        <v>11</v>
      </c>
      <c r="I11" s="69">
        <f>DatosDelitos!L5+DatosDelitos!L13-DatosDelitos!L17</f>
        <v>5</v>
      </c>
      <c r="J11" s="69">
        <f>DatosDelitos!M5+DatosDelitos!M13-DatosDelitos!M17</f>
        <v>3</v>
      </c>
      <c r="K11" s="69">
        <f>DatosDelitos!O5+DatosDelitos!O13-DatosDelitos!O17</f>
        <v>17</v>
      </c>
      <c r="L11" s="70">
        <f>DatosDelitos!P5+DatosDelitos!P13-DatosDelitos!P17</f>
        <v>422</v>
      </c>
    </row>
    <row r="12" spans="2:13" ht="13.15" customHeight="1" x14ac:dyDescent="0.2">
      <c r="B12" s="214" t="s">
        <v>329</v>
      </c>
      <c r="C12" s="214"/>
      <c r="D12" s="71">
        <f>DatosDelitos!C10</f>
        <v>0</v>
      </c>
      <c r="E12" s="72">
        <f>DatosDelitos!H10</f>
        <v>0</v>
      </c>
      <c r="F12" s="72">
        <f>DatosDelitos!I10</f>
        <v>0</v>
      </c>
      <c r="G12" s="72">
        <f>DatosDelitos!J10</f>
        <v>0</v>
      </c>
      <c r="H12" s="72">
        <f>DatosDelitos!K10</f>
        <v>0</v>
      </c>
      <c r="I12" s="72">
        <f>DatosDelitos!L10</f>
        <v>0</v>
      </c>
      <c r="J12" s="72">
        <f>DatosDelitos!M10</f>
        <v>0</v>
      </c>
      <c r="K12" s="72">
        <f>DatosDelitos!O10</f>
        <v>0</v>
      </c>
      <c r="L12" s="73">
        <f>DatosDelitos!P10</f>
        <v>1</v>
      </c>
    </row>
    <row r="13" spans="2:13" ht="13.15" customHeight="1" x14ac:dyDescent="0.2">
      <c r="B13" s="214" t="s">
        <v>347</v>
      </c>
      <c r="C13" s="214"/>
      <c r="D13" s="71">
        <f>DatosDelitos!C20</f>
        <v>2</v>
      </c>
      <c r="E13" s="72">
        <f>DatosDelitos!H20</f>
        <v>0</v>
      </c>
      <c r="F13" s="72">
        <f>DatosDelitos!I20</f>
        <v>2</v>
      </c>
      <c r="G13" s="72">
        <f>DatosDelitos!J20</f>
        <v>0</v>
      </c>
      <c r="H13" s="72">
        <f>DatosDelitos!K20</f>
        <v>0</v>
      </c>
      <c r="I13" s="72">
        <f>DatosDelitos!L20</f>
        <v>0</v>
      </c>
      <c r="J13" s="72">
        <f>DatosDelitos!M20</f>
        <v>0</v>
      </c>
      <c r="K13" s="72">
        <f>DatosDelitos!O20</f>
        <v>0</v>
      </c>
      <c r="L13" s="73">
        <f>DatosDelitos!P20</f>
        <v>1</v>
      </c>
    </row>
    <row r="14" spans="2:13" ht="13.15" customHeight="1" x14ac:dyDescent="0.2">
      <c r="B14" s="214" t="s">
        <v>352</v>
      </c>
      <c r="C14" s="214"/>
      <c r="D14" s="71">
        <f>DatosDelitos!C23</f>
        <v>0</v>
      </c>
      <c r="E14" s="72">
        <f>DatosDelitos!H23</f>
        <v>0</v>
      </c>
      <c r="F14" s="72">
        <f>DatosDelitos!I23</f>
        <v>0</v>
      </c>
      <c r="G14" s="72">
        <f>DatosDelitos!J23</f>
        <v>0</v>
      </c>
      <c r="H14" s="72">
        <f>DatosDelitos!K23</f>
        <v>0</v>
      </c>
      <c r="I14" s="72">
        <f>DatosDelitos!L23</f>
        <v>0</v>
      </c>
      <c r="J14" s="72">
        <f>DatosDelitos!M23</f>
        <v>0</v>
      </c>
      <c r="K14" s="72">
        <f>DatosDelitos!O23</f>
        <v>0</v>
      </c>
      <c r="L14" s="73">
        <f>DatosDelitos!P23</f>
        <v>0</v>
      </c>
    </row>
    <row r="15" spans="2:13" ht="13.15" customHeight="1" x14ac:dyDescent="0.2">
      <c r="B15" s="214" t="s">
        <v>1320</v>
      </c>
      <c r="C15" s="214"/>
      <c r="D15" s="71">
        <f>DatosDelitos!C17+DatosDelitos!C44</f>
        <v>2113</v>
      </c>
      <c r="E15" s="72">
        <f>DatosDelitos!H17+DatosDelitos!H44</f>
        <v>312</v>
      </c>
      <c r="F15" s="72">
        <f>DatosDelitos!I16+DatosDelitos!I44</f>
        <v>67</v>
      </c>
      <c r="G15" s="72">
        <f>DatosDelitos!J17+DatosDelitos!J44</f>
        <v>8</v>
      </c>
      <c r="H15" s="72">
        <f>DatosDelitos!K17+DatosDelitos!K44</f>
        <v>0</v>
      </c>
      <c r="I15" s="72">
        <f>DatosDelitos!L17+DatosDelitos!L44</f>
        <v>0</v>
      </c>
      <c r="J15" s="72">
        <f>DatosDelitos!M17+DatosDelitos!M44</f>
        <v>0</v>
      </c>
      <c r="K15" s="72">
        <f>DatosDelitos!O17+DatosDelitos!O44</f>
        <v>22</v>
      </c>
      <c r="L15" s="73">
        <f>DatosDelitos!P17+DatosDelitos!P44</f>
        <v>474</v>
      </c>
    </row>
    <row r="16" spans="2:13" ht="13.15" customHeight="1" x14ac:dyDescent="0.2">
      <c r="B16" s="214" t="s">
        <v>1321</v>
      </c>
      <c r="C16" s="214"/>
      <c r="D16" s="71">
        <f>DatosDelitos!C30</f>
        <v>2438</v>
      </c>
      <c r="E16" s="72">
        <f>DatosDelitos!H30</f>
        <v>66</v>
      </c>
      <c r="F16" s="72">
        <f>DatosDelitos!I30</f>
        <v>105</v>
      </c>
      <c r="G16" s="72">
        <f>DatosDelitos!J30</f>
        <v>0</v>
      </c>
      <c r="H16" s="72">
        <f>DatosDelitos!K30</f>
        <v>1</v>
      </c>
      <c r="I16" s="72">
        <f>DatosDelitos!L30</f>
        <v>0</v>
      </c>
      <c r="J16" s="72">
        <f>DatosDelitos!M30</f>
        <v>0</v>
      </c>
      <c r="K16" s="72">
        <f>DatosDelitos!O30</f>
        <v>4</v>
      </c>
      <c r="L16" s="73">
        <f>DatosDelitos!P30</f>
        <v>288</v>
      </c>
    </row>
    <row r="17" spans="2:12" ht="13.15" customHeight="1" x14ac:dyDescent="0.2">
      <c r="B17" s="216" t="s">
        <v>1322</v>
      </c>
      <c r="C17" s="216"/>
      <c r="D17" s="71">
        <f>DatosDelitos!C42-DatosDelitos!C44</f>
        <v>63</v>
      </c>
      <c r="E17" s="72">
        <f>DatosDelitos!H42-DatosDelitos!H44</f>
        <v>1</v>
      </c>
      <c r="F17" s="72">
        <f>DatosDelitos!I42-DatosDelitos!I44</f>
        <v>2</v>
      </c>
      <c r="G17" s="72">
        <f>DatosDelitos!J42-DatosDelitos!J44</f>
        <v>0</v>
      </c>
      <c r="H17" s="72">
        <f>DatosDelitos!K42-DatosDelitos!K44</f>
        <v>0</v>
      </c>
      <c r="I17" s="72">
        <f>DatosDelitos!L42-DatosDelitos!L44</f>
        <v>0</v>
      </c>
      <c r="J17" s="72">
        <f>DatosDelitos!M42-DatosDelitos!M44</f>
        <v>0</v>
      </c>
      <c r="K17" s="72">
        <f>DatosDelitos!O42-DatosDelitos!O44</f>
        <v>0</v>
      </c>
      <c r="L17" s="73">
        <f>DatosDelitos!P42-DatosDelitos!P44</f>
        <v>1</v>
      </c>
    </row>
    <row r="18" spans="2:12" ht="13.15" customHeight="1" x14ac:dyDescent="0.2">
      <c r="B18" s="214" t="s">
        <v>1323</v>
      </c>
      <c r="C18" s="214"/>
      <c r="D18" s="71">
        <f>DatosDelitos!C50</f>
        <v>665</v>
      </c>
      <c r="E18" s="72">
        <f>DatosDelitos!H50</f>
        <v>70</v>
      </c>
      <c r="F18" s="72">
        <f>DatosDelitos!I50</f>
        <v>47</v>
      </c>
      <c r="G18" s="72">
        <f>DatosDelitos!J50</f>
        <v>44</v>
      </c>
      <c r="H18" s="72">
        <f>DatosDelitos!K50</f>
        <v>24</v>
      </c>
      <c r="I18" s="72">
        <f>DatosDelitos!L50</f>
        <v>0</v>
      </c>
      <c r="J18" s="72">
        <f>DatosDelitos!M50</f>
        <v>0</v>
      </c>
      <c r="K18" s="72">
        <f>DatosDelitos!O50</f>
        <v>17</v>
      </c>
      <c r="L18" s="73">
        <f>DatosDelitos!P50</f>
        <v>55</v>
      </c>
    </row>
    <row r="19" spans="2:12" ht="13.15" customHeight="1" x14ac:dyDescent="0.2">
      <c r="B19" s="214" t="s">
        <v>1324</v>
      </c>
      <c r="C19" s="214"/>
      <c r="D19" s="71">
        <f>DatosDelitos!C72</f>
        <v>4</v>
      </c>
      <c r="E19" s="72">
        <f>DatosDelitos!H72</f>
        <v>0</v>
      </c>
      <c r="F19" s="72">
        <f>DatosDelitos!I72</f>
        <v>1</v>
      </c>
      <c r="G19" s="72">
        <f>DatosDelitos!J72</f>
        <v>0</v>
      </c>
      <c r="H19" s="72">
        <f>DatosDelitos!K72</f>
        <v>0</v>
      </c>
      <c r="I19" s="72">
        <f>DatosDelitos!L72</f>
        <v>0</v>
      </c>
      <c r="J19" s="72">
        <f>DatosDelitos!M72</f>
        <v>0</v>
      </c>
      <c r="K19" s="72">
        <f>DatosDelitos!O72</f>
        <v>0</v>
      </c>
      <c r="L19" s="73">
        <f>DatosDelitos!P72</f>
        <v>2</v>
      </c>
    </row>
    <row r="20" spans="2:12" ht="27" customHeight="1" x14ac:dyDescent="0.2">
      <c r="B20" s="214" t="s">
        <v>1325</v>
      </c>
      <c r="C20" s="214"/>
      <c r="D20" s="71">
        <f>DatosDelitos!C74</f>
        <v>238</v>
      </c>
      <c r="E20" s="72">
        <f>DatosDelitos!H74</f>
        <v>12</v>
      </c>
      <c r="F20" s="72">
        <f>DatosDelitos!I74</f>
        <v>10</v>
      </c>
      <c r="G20" s="72">
        <f>DatosDelitos!J74</f>
        <v>0</v>
      </c>
      <c r="H20" s="72">
        <f>DatosDelitos!K74</f>
        <v>0</v>
      </c>
      <c r="I20" s="72">
        <f>DatosDelitos!L74</f>
        <v>0</v>
      </c>
      <c r="J20" s="72">
        <f>DatosDelitos!M74</f>
        <v>1</v>
      </c>
      <c r="K20" s="72">
        <f>DatosDelitos!O74</f>
        <v>0</v>
      </c>
      <c r="L20" s="73">
        <f>DatosDelitos!P74</f>
        <v>8</v>
      </c>
    </row>
    <row r="21" spans="2:12" ht="13.15" customHeight="1" x14ac:dyDescent="0.2">
      <c r="B21" s="216" t="s">
        <v>1326</v>
      </c>
      <c r="C21" s="216"/>
      <c r="D21" s="71">
        <f>DatosDelitos!C82</f>
        <v>255</v>
      </c>
      <c r="E21" s="72">
        <f>DatosDelitos!H82</f>
        <v>3</v>
      </c>
      <c r="F21" s="72">
        <f>DatosDelitos!I82</f>
        <v>4</v>
      </c>
      <c r="G21" s="72">
        <f>DatosDelitos!J82</f>
        <v>0</v>
      </c>
      <c r="H21" s="72">
        <f>DatosDelitos!K82</f>
        <v>0</v>
      </c>
      <c r="I21" s="72">
        <f>DatosDelitos!L82</f>
        <v>0</v>
      </c>
      <c r="J21" s="72">
        <f>DatosDelitos!M82</f>
        <v>0</v>
      </c>
      <c r="K21" s="72">
        <f>DatosDelitos!O82</f>
        <v>0</v>
      </c>
      <c r="L21" s="73">
        <f>DatosDelitos!P82</f>
        <v>5</v>
      </c>
    </row>
    <row r="22" spans="2:12" ht="13.15" customHeight="1" x14ac:dyDescent="0.2">
      <c r="B22" s="214" t="s">
        <v>1327</v>
      </c>
      <c r="C22" s="214"/>
      <c r="D22" s="71">
        <f>DatosDelitos!C85</f>
        <v>661</v>
      </c>
      <c r="E22" s="72">
        <f>DatosDelitos!H85</f>
        <v>160</v>
      </c>
      <c r="F22" s="72">
        <f>DatosDelitos!I85</f>
        <v>89</v>
      </c>
      <c r="G22" s="72">
        <f>DatosDelitos!J85</f>
        <v>0</v>
      </c>
      <c r="H22" s="72">
        <f>DatosDelitos!K85</f>
        <v>0</v>
      </c>
      <c r="I22" s="72">
        <f>DatosDelitos!L85</f>
        <v>0</v>
      </c>
      <c r="J22" s="72">
        <f>DatosDelitos!M85</f>
        <v>0</v>
      </c>
      <c r="K22" s="72">
        <f>DatosDelitos!O85</f>
        <v>0</v>
      </c>
      <c r="L22" s="73">
        <f>DatosDelitos!P85</f>
        <v>109</v>
      </c>
    </row>
    <row r="23" spans="2:12" ht="13.15" customHeight="1" x14ac:dyDescent="0.2">
      <c r="B23" s="214" t="s">
        <v>975</v>
      </c>
      <c r="C23" s="214"/>
      <c r="D23" s="71">
        <f>DatosDelitos!C97</f>
        <v>8499</v>
      </c>
      <c r="E23" s="72">
        <f>DatosDelitos!H97</f>
        <v>1245</v>
      </c>
      <c r="F23" s="72">
        <f>DatosDelitos!I97</f>
        <v>835</v>
      </c>
      <c r="G23" s="72">
        <f>DatosDelitos!J97</f>
        <v>0</v>
      </c>
      <c r="H23" s="72">
        <f>DatosDelitos!K97</f>
        <v>0</v>
      </c>
      <c r="I23" s="72">
        <f>DatosDelitos!L97</f>
        <v>0</v>
      </c>
      <c r="J23" s="72">
        <f>DatosDelitos!M97</f>
        <v>0</v>
      </c>
      <c r="K23" s="72">
        <f>DatosDelitos!O97</f>
        <v>65</v>
      </c>
      <c r="L23" s="73">
        <f>DatosDelitos!P97</f>
        <v>892</v>
      </c>
    </row>
    <row r="24" spans="2:12" ht="27" customHeight="1" x14ac:dyDescent="0.2">
      <c r="B24" s="214" t="s">
        <v>1328</v>
      </c>
      <c r="C24" s="214"/>
      <c r="D24" s="71">
        <f>DatosDelitos!C131</f>
        <v>7</v>
      </c>
      <c r="E24" s="72">
        <f>DatosDelitos!H131</f>
        <v>3</v>
      </c>
      <c r="F24" s="72">
        <f>DatosDelitos!I131</f>
        <v>3</v>
      </c>
      <c r="G24" s="72">
        <f>DatosDelitos!J131</f>
        <v>0</v>
      </c>
      <c r="H24" s="72">
        <f>DatosDelitos!K131</f>
        <v>0</v>
      </c>
      <c r="I24" s="72">
        <f>DatosDelitos!L131</f>
        <v>0</v>
      </c>
      <c r="J24" s="72">
        <f>DatosDelitos!M131</f>
        <v>0</v>
      </c>
      <c r="K24" s="72">
        <f>DatosDelitos!O131</f>
        <v>0</v>
      </c>
      <c r="L24" s="73">
        <f>DatosDelitos!P131</f>
        <v>14</v>
      </c>
    </row>
    <row r="25" spans="2:12" ht="13.15" customHeight="1" x14ac:dyDescent="0.2">
      <c r="B25" s="214" t="s">
        <v>1329</v>
      </c>
      <c r="C25" s="214"/>
      <c r="D25" s="71">
        <f>DatosDelitos!C137</f>
        <v>61</v>
      </c>
      <c r="E25" s="72">
        <f>DatosDelitos!H137</f>
        <v>11</v>
      </c>
      <c r="F25" s="72">
        <f>DatosDelitos!I137</f>
        <v>9</v>
      </c>
      <c r="G25" s="72">
        <f>DatosDelitos!J137</f>
        <v>0</v>
      </c>
      <c r="H25" s="72">
        <f>DatosDelitos!K137</f>
        <v>0</v>
      </c>
      <c r="I25" s="72">
        <f>DatosDelitos!L137</f>
        <v>0</v>
      </c>
      <c r="J25" s="72">
        <f>DatosDelitos!M137</f>
        <v>0</v>
      </c>
      <c r="K25" s="72">
        <f>DatosDelitos!O137</f>
        <v>0</v>
      </c>
      <c r="L25" s="73">
        <f>DatosDelitos!P137</f>
        <v>11</v>
      </c>
    </row>
    <row r="26" spans="2:12" ht="13.15" customHeight="1" x14ac:dyDescent="0.2">
      <c r="B26" s="216" t="s">
        <v>1330</v>
      </c>
      <c r="C26" s="216"/>
      <c r="D26" s="71">
        <f>DatosDelitos!C144</f>
        <v>4</v>
      </c>
      <c r="E26" s="72">
        <f>DatosDelitos!H144</f>
        <v>1</v>
      </c>
      <c r="F26" s="72">
        <f>DatosDelitos!I144</f>
        <v>3</v>
      </c>
      <c r="G26" s="72">
        <f>DatosDelitos!J144</f>
        <v>0</v>
      </c>
      <c r="H26" s="72">
        <f>DatosDelitos!K144</f>
        <v>0</v>
      </c>
      <c r="I26" s="72">
        <f>DatosDelitos!L144</f>
        <v>0</v>
      </c>
      <c r="J26" s="72">
        <f>DatosDelitos!M144</f>
        <v>0</v>
      </c>
      <c r="K26" s="72">
        <f>DatosDelitos!O144</f>
        <v>0</v>
      </c>
      <c r="L26" s="73">
        <f>DatosDelitos!P144</f>
        <v>2</v>
      </c>
    </row>
    <row r="27" spans="2:12" ht="38.25" customHeight="1" x14ac:dyDescent="0.2">
      <c r="B27" s="214" t="s">
        <v>1331</v>
      </c>
      <c r="C27" s="214"/>
      <c r="D27" s="71">
        <f>DatosDelitos!C147</f>
        <v>87</v>
      </c>
      <c r="E27" s="72">
        <f>DatosDelitos!H147</f>
        <v>30</v>
      </c>
      <c r="F27" s="72">
        <f>DatosDelitos!I147</f>
        <v>14</v>
      </c>
      <c r="G27" s="72">
        <f>DatosDelitos!J147</f>
        <v>0</v>
      </c>
      <c r="H27" s="72">
        <f>DatosDelitos!K147</f>
        <v>0</v>
      </c>
      <c r="I27" s="72">
        <f>DatosDelitos!L147</f>
        <v>0</v>
      </c>
      <c r="J27" s="72">
        <f>DatosDelitos!M147</f>
        <v>0</v>
      </c>
      <c r="K27" s="72">
        <f>DatosDelitos!O147</f>
        <v>0</v>
      </c>
      <c r="L27" s="73">
        <f>DatosDelitos!P147</f>
        <v>19</v>
      </c>
    </row>
    <row r="28" spans="2:12" ht="13.15" customHeight="1" x14ac:dyDescent="0.2">
      <c r="B28" s="214" t="s">
        <v>1332</v>
      </c>
      <c r="C28" s="214"/>
      <c r="D28" s="71">
        <f>DatosDelitos!C156+SUM(DatosDelitos!C167:C172)</f>
        <v>111</v>
      </c>
      <c r="E28" s="72">
        <f>DatosDelitos!H156+SUM(DatosDelitos!H167:H172)</f>
        <v>21</v>
      </c>
      <c r="F28" s="72">
        <f>DatosDelitos!I156+SUM(DatosDelitos!I167:I172)</f>
        <v>7</v>
      </c>
      <c r="G28" s="72">
        <f>DatosDelitos!J156+SUM(DatosDelitos!J167:J172)</f>
        <v>0</v>
      </c>
      <c r="H28" s="72">
        <f>DatosDelitos!K156+SUM(DatosDelitos!K167:K172)</f>
        <v>0</v>
      </c>
      <c r="I28" s="72">
        <f>DatosDelitos!L156+SUM(DatosDelitos!L167:L172)</f>
        <v>0</v>
      </c>
      <c r="J28" s="72">
        <f>DatosDelitos!M156+SUM(DatosDelitos!M167:M172)</f>
        <v>0</v>
      </c>
      <c r="K28" s="72">
        <f>DatosDelitos!O156+SUM(DatosDelitos!O167:O172)</f>
        <v>2</v>
      </c>
      <c r="L28" s="72">
        <f>DatosDelitos!P156+SUM(DatosDelitos!P167:Q172)</f>
        <v>8</v>
      </c>
    </row>
    <row r="29" spans="2:12" ht="13.15" customHeight="1" x14ac:dyDescent="0.2">
      <c r="B29" s="214" t="s">
        <v>1333</v>
      </c>
      <c r="C29" s="214"/>
      <c r="D29" s="71">
        <f>SUM(DatosDelitos!C173:C177)</f>
        <v>382</v>
      </c>
      <c r="E29" s="72">
        <f>SUM(DatosDelitos!H173:H177)</f>
        <v>141</v>
      </c>
      <c r="F29" s="72">
        <f>SUM(DatosDelitos!I173:I177)</f>
        <v>102</v>
      </c>
      <c r="G29" s="72">
        <f>SUM(DatosDelitos!J173:J177)</f>
        <v>0</v>
      </c>
      <c r="H29" s="72">
        <f>SUM(DatosDelitos!K173:K177)</f>
        <v>1</v>
      </c>
      <c r="I29" s="72">
        <f>SUM(DatosDelitos!L173:L177)</f>
        <v>0</v>
      </c>
      <c r="J29" s="72">
        <f>SUM(DatosDelitos!M173:M177)</f>
        <v>0</v>
      </c>
      <c r="K29" s="72">
        <f>SUM(DatosDelitos!O173:O177)</f>
        <v>42</v>
      </c>
      <c r="L29" s="72">
        <f>SUM(DatosDelitos!P173:P177)</f>
        <v>203</v>
      </c>
    </row>
    <row r="30" spans="2:12" ht="13.15" customHeight="1" x14ac:dyDescent="0.2">
      <c r="B30" s="214" t="s">
        <v>1334</v>
      </c>
      <c r="C30" s="214"/>
      <c r="D30" s="71">
        <f>DatosDelitos!C178</f>
        <v>875</v>
      </c>
      <c r="E30" s="72">
        <f>DatosDelitos!H178</f>
        <v>279</v>
      </c>
      <c r="F30" s="72">
        <f>DatosDelitos!I178</f>
        <v>218</v>
      </c>
      <c r="G30" s="72">
        <f>DatosDelitos!J178</f>
        <v>0</v>
      </c>
      <c r="H30" s="72">
        <f>DatosDelitos!K178</f>
        <v>0</v>
      </c>
      <c r="I30" s="72">
        <f>DatosDelitos!L178</f>
        <v>0</v>
      </c>
      <c r="J30" s="72">
        <f>DatosDelitos!M178</f>
        <v>0</v>
      </c>
      <c r="K30" s="72">
        <f>DatosDelitos!O178</f>
        <v>1</v>
      </c>
      <c r="L30" s="72">
        <f>DatosDelitos!P178</f>
        <v>2342</v>
      </c>
    </row>
    <row r="31" spans="2:12" ht="13.15" customHeight="1" x14ac:dyDescent="0.2">
      <c r="B31" s="214" t="s">
        <v>1335</v>
      </c>
      <c r="C31" s="214"/>
      <c r="D31" s="71">
        <f>DatosDelitos!C186</f>
        <v>390</v>
      </c>
      <c r="E31" s="72">
        <f>DatosDelitos!H186</f>
        <v>60</v>
      </c>
      <c r="F31" s="72">
        <f>DatosDelitos!I186</f>
        <v>54</v>
      </c>
      <c r="G31" s="72">
        <f>DatosDelitos!J186</f>
        <v>0</v>
      </c>
      <c r="H31" s="72">
        <f>DatosDelitos!K186</f>
        <v>1</v>
      </c>
      <c r="I31" s="72">
        <f>DatosDelitos!L186</f>
        <v>0</v>
      </c>
      <c r="J31" s="72">
        <f>DatosDelitos!M186</f>
        <v>0</v>
      </c>
      <c r="K31" s="72">
        <f>DatosDelitos!O186</f>
        <v>0</v>
      </c>
      <c r="L31" s="72">
        <f>DatosDelitos!P186</f>
        <v>76</v>
      </c>
    </row>
    <row r="32" spans="2:12" ht="13.15" customHeight="1" x14ac:dyDescent="0.2">
      <c r="B32" s="214" t="s">
        <v>1336</v>
      </c>
      <c r="C32" s="214"/>
      <c r="D32" s="71">
        <f>DatosDelitos!C201</f>
        <v>74</v>
      </c>
      <c r="E32" s="72">
        <f>DatosDelitos!H201</f>
        <v>22</v>
      </c>
      <c r="F32" s="72">
        <f>DatosDelitos!I201</f>
        <v>14</v>
      </c>
      <c r="G32" s="72">
        <f>DatosDelitos!J201</f>
        <v>0</v>
      </c>
      <c r="H32" s="72">
        <f>DatosDelitos!K201</f>
        <v>0</v>
      </c>
      <c r="I32" s="72">
        <f>DatosDelitos!L201</f>
        <v>0</v>
      </c>
      <c r="J32" s="72">
        <f>DatosDelitos!M201</f>
        <v>0</v>
      </c>
      <c r="K32" s="72">
        <f>DatosDelitos!O201</f>
        <v>0</v>
      </c>
      <c r="L32" s="72">
        <f>DatosDelitos!P201</f>
        <v>10</v>
      </c>
    </row>
    <row r="33" spans="2:13" ht="13.15" customHeight="1" x14ac:dyDescent="0.2">
      <c r="B33" s="214" t="s">
        <v>1337</v>
      </c>
      <c r="C33" s="214"/>
      <c r="D33" s="71">
        <f>DatosDelitos!C223</f>
        <v>1151</v>
      </c>
      <c r="E33" s="72">
        <f>DatosDelitos!H223</f>
        <v>343</v>
      </c>
      <c r="F33" s="72">
        <f>DatosDelitos!I223</f>
        <v>204</v>
      </c>
      <c r="G33" s="72">
        <f>DatosDelitos!J223</f>
        <v>0</v>
      </c>
      <c r="H33" s="72">
        <f>DatosDelitos!K223</f>
        <v>0</v>
      </c>
      <c r="I33" s="72">
        <f>DatosDelitos!L223</f>
        <v>0</v>
      </c>
      <c r="J33" s="72">
        <f>DatosDelitos!M223</f>
        <v>1</v>
      </c>
      <c r="K33" s="72">
        <f>DatosDelitos!O223</f>
        <v>30</v>
      </c>
      <c r="L33" s="72">
        <f>DatosDelitos!P223</f>
        <v>400</v>
      </c>
    </row>
    <row r="34" spans="2:13" ht="13.15" customHeight="1" x14ac:dyDescent="0.2">
      <c r="B34" s="214" t="s">
        <v>1338</v>
      </c>
      <c r="C34" s="214"/>
      <c r="D34" s="71">
        <f>DatosDelitos!C244</f>
        <v>5</v>
      </c>
      <c r="E34" s="72">
        <f>DatosDelitos!H244</f>
        <v>0</v>
      </c>
      <c r="F34" s="72">
        <f>DatosDelitos!I244</f>
        <v>0</v>
      </c>
      <c r="G34" s="72">
        <f>DatosDelitos!J244</f>
        <v>0</v>
      </c>
      <c r="H34" s="72">
        <f>DatosDelitos!K244</f>
        <v>0</v>
      </c>
      <c r="I34" s="72">
        <f>DatosDelitos!L244</f>
        <v>0</v>
      </c>
      <c r="J34" s="72">
        <f>DatosDelitos!M244</f>
        <v>0</v>
      </c>
      <c r="K34" s="72">
        <f>DatosDelitos!O244</f>
        <v>0</v>
      </c>
      <c r="L34" s="72">
        <f>DatosDelitos!P244</f>
        <v>1</v>
      </c>
    </row>
    <row r="35" spans="2:13" ht="13.15" customHeight="1" x14ac:dyDescent="0.2">
      <c r="B35" s="214" t="s">
        <v>1339</v>
      </c>
      <c r="C35" s="214"/>
      <c r="D35" s="71">
        <f>DatosDelitos!C271</f>
        <v>334</v>
      </c>
      <c r="E35" s="72">
        <f>DatosDelitos!H271</f>
        <v>188</v>
      </c>
      <c r="F35" s="72">
        <f>DatosDelitos!I271</f>
        <v>161</v>
      </c>
      <c r="G35" s="72">
        <f>DatosDelitos!J271</f>
        <v>0</v>
      </c>
      <c r="H35" s="72">
        <f>DatosDelitos!K271</f>
        <v>1</v>
      </c>
      <c r="I35" s="72">
        <f>DatosDelitos!L271</f>
        <v>0</v>
      </c>
      <c r="J35" s="72">
        <f>DatosDelitos!M271</f>
        <v>1</v>
      </c>
      <c r="K35" s="72">
        <f>DatosDelitos!O271</f>
        <v>0</v>
      </c>
      <c r="L35" s="72">
        <f>DatosDelitos!P271</f>
        <v>251</v>
      </c>
    </row>
    <row r="36" spans="2:13" ht="38.25" customHeight="1" x14ac:dyDescent="0.2">
      <c r="B36" s="214" t="s">
        <v>1340</v>
      </c>
      <c r="C36" s="214"/>
      <c r="D36" s="71">
        <f>DatosDelitos!C301</f>
        <v>0</v>
      </c>
      <c r="E36" s="72">
        <f>DatosDelitos!H301</f>
        <v>0</v>
      </c>
      <c r="F36" s="72">
        <f>DatosDelitos!I301</f>
        <v>0</v>
      </c>
      <c r="G36" s="72">
        <f>DatosDelitos!J301</f>
        <v>0</v>
      </c>
      <c r="H36" s="72">
        <f>DatosDelitos!K301</f>
        <v>0</v>
      </c>
      <c r="I36" s="72">
        <f>DatosDelitos!L301</f>
        <v>0</v>
      </c>
      <c r="J36" s="72">
        <f>DatosDelitos!M301</f>
        <v>0</v>
      </c>
      <c r="K36" s="72">
        <f>DatosDelitos!O301</f>
        <v>0</v>
      </c>
      <c r="L36" s="72">
        <f>DatosDelitos!P301</f>
        <v>0</v>
      </c>
    </row>
    <row r="37" spans="2:13" ht="13.15" customHeight="1" x14ac:dyDescent="0.2">
      <c r="B37" s="214" t="s">
        <v>1341</v>
      </c>
      <c r="C37" s="214"/>
      <c r="D37" s="71">
        <f>DatosDelitos!C305</f>
        <v>0</v>
      </c>
      <c r="E37" s="72">
        <f>DatosDelitos!H305</f>
        <v>0</v>
      </c>
      <c r="F37" s="72">
        <f>DatosDelitos!I305</f>
        <v>0</v>
      </c>
      <c r="G37" s="72">
        <f>DatosDelitos!J305</f>
        <v>0</v>
      </c>
      <c r="H37" s="72">
        <f>DatosDelitos!K305</f>
        <v>0</v>
      </c>
      <c r="I37" s="72">
        <f>DatosDelitos!L305</f>
        <v>0</v>
      </c>
      <c r="J37" s="72">
        <f>DatosDelitos!M305</f>
        <v>0</v>
      </c>
      <c r="K37" s="72">
        <f>DatosDelitos!O305</f>
        <v>0</v>
      </c>
      <c r="L37" s="72">
        <f>DatosDelitos!P305</f>
        <v>0</v>
      </c>
    </row>
    <row r="38" spans="2:13" ht="13.15" customHeight="1" x14ac:dyDescent="0.2">
      <c r="B38" s="214" t="s">
        <v>1342</v>
      </c>
      <c r="C38" s="214"/>
      <c r="D38" s="71">
        <f>DatosDelitos!C312+DatosDelitos!C318+DatosDelitos!C320</f>
        <v>12</v>
      </c>
      <c r="E38" s="72">
        <f>DatosDelitos!H312+DatosDelitos!H318+DatosDelitos!H320</f>
        <v>0</v>
      </c>
      <c r="F38" s="72">
        <f>DatosDelitos!I312+DatosDelitos!I318+DatosDelitos!I320</f>
        <v>1</v>
      </c>
      <c r="G38" s="72">
        <f>DatosDelitos!J312+DatosDelitos!J318+DatosDelitos!J320</f>
        <v>0</v>
      </c>
      <c r="H38" s="72">
        <f>DatosDelitos!K312+DatosDelitos!K318+DatosDelitos!K320</f>
        <v>0</v>
      </c>
      <c r="I38" s="72">
        <f>DatosDelitos!L312+DatosDelitos!L318+DatosDelitos!L320</f>
        <v>0</v>
      </c>
      <c r="J38" s="72">
        <f>DatosDelitos!M312+DatosDelitos!M318+DatosDelitos!M320</f>
        <v>0</v>
      </c>
      <c r="K38" s="72">
        <f>DatosDelitos!O312+DatosDelitos!O318+DatosDelitos!O320</f>
        <v>0</v>
      </c>
      <c r="L38" s="72">
        <f>DatosDelitos!P312+DatosDelitos!P318+DatosDelitos!P320</f>
        <v>5</v>
      </c>
    </row>
    <row r="39" spans="2:13" ht="13.15" customHeight="1" x14ac:dyDescent="0.2">
      <c r="B39" s="214" t="s">
        <v>1343</v>
      </c>
      <c r="C39" s="214"/>
      <c r="D39" s="71">
        <f>DatosDelitos!C323</f>
        <v>4650</v>
      </c>
      <c r="E39" s="72">
        <f>DatosDelitos!H323</f>
        <v>31</v>
      </c>
      <c r="F39" s="72">
        <f>DatosDelitos!I323</f>
        <v>0</v>
      </c>
      <c r="G39" s="72">
        <f>DatosDelitos!J323</f>
        <v>1</v>
      </c>
      <c r="H39" s="72">
        <f>DatosDelitos!K323</f>
        <v>0</v>
      </c>
      <c r="I39" s="72">
        <f>DatosDelitos!L323</f>
        <v>0</v>
      </c>
      <c r="J39" s="72">
        <f>DatosDelitos!M323</f>
        <v>0</v>
      </c>
      <c r="K39" s="72">
        <f>DatosDelitos!O323</f>
        <v>1</v>
      </c>
      <c r="L39" s="72">
        <f>DatosDelitos!P323</f>
        <v>0</v>
      </c>
    </row>
    <row r="40" spans="2:13" ht="13.15" customHeight="1" x14ac:dyDescent="0.2">
      <c r="B40" s="214" t="s">
        <v>1344</v>
      </c>
      <c r="C40" s="214"/>
      <c r="D40" s="71">
        <f>DatosDelitos!C325</f>
        <v>0</v>
      </c>
      <c r="E40" s="71">
        <f>DatosDelitos!H325</f>
        <v>0</v>
      </c>
      <c r="F40" s="71">
        <f>DatosDelitos!I325</f>
        <v>0</v>
      </c>
      <c r="G40" s="71">
        <f>DatosDelitos!J325</f>
        <v>0</v>
      </c>
      <c r="H40" s="71">
        <f>DatosDelitos!K325</f>
        <v>0</v>
      </c>
      <c r="I40" s="71">
        <f>DatosDelitos!L325</f>
        <v>0</v>
      </c>
      <c r="J40" s="71">
        <f>DatosDelitos!M325</f>
        <v>0</v>
      </c>
      <c r="K40" s="71">
        <f>DatosDelitos!O325</f>
        <v>0</v>
      </c>
      <c r="L40" s="71">
        <f>DatosDelitos!P325</f>
        <v>0</v>
      </c>
    </row>
    <row r="41" spans="2:13" ht="13.15" customHeight="1" x14ac:dyDescent="0.2">
      <c r="B41" s="214" t="s">
        <v>952</v>
      </c>
      <c r="C41" s="214"/>
      <c r="D41" s="71">
        <f>DatosDelitos!C337</f>
        <v>0</v>
      </c>
      <c r="E41" s="71">
        <f>DatosDelitos!H337</f>
        <v>0</v>
      </c>
      <c r="F41" s="71">
        <f>DatosDelitos!I337</f>
        <v>0</v>
      </c>
      <c r="G41" s="71">
        <f>DatosDelitos!J337</f>
        <v>0</v>
      </c>
      <c r="H41" s="71">
        <f>DatosDelitos!K337</f>
        <v>0</v>
      </c>
      <c r="I41" s="71">
        <f>DatosDelitos!L337</f>
        <v>0</v>
      </c>
      <c r="J41" s="71">
        <f>DatosDelitos!M337</f>
        <v>0</v>
      </c>
      <c r="K41" s="71">
        <f>DatosDelitos!O337</f>
        <v>0</v>
      </c>
      <c r="L41" s="71">
        <f>DatosDelitos!P337</f>
        <v>0</v>
      </c>
    </row>
    <row r="42" spans="2:13" ht="13.15" customHeight="1" x14ac:dyDescent="0.2">
      <c r="B42" s="214" t="s">
        <v>1345</v>
      </c>
      <c r="C42" s="214"/>
      <c r="D42" s="71">
        <f>DatosDelitos!C339</f>
        <v>0</v>
      </c>
      <c r="E42" s="71">
        <f>DatosDelitos!H339</f>
        <v>0</v>
      </c>
      <c r="F42" s="71">
        <f>DatosDelitos!I339</f>
        <v>0</v>
      </c>
      <c r="G42" s="71">
        <f>DatosDelitos!J339</f>
        <v>0</v>
      </c>
      <c r="H42" s="71">
        <f>DatosDelitos!K339</f>
        <v>0</v>
      </c>
      <c r="I42" s="71">
        <f>DatosDelitos!L339</f>
        <v>0</v>
      </c>
      <c r="J42" s="71">
        <f>DatosDelitos!M339</f>
        <v>0</v>
      </c>
      <c r="K42" s="71">
        <f>DatosDelitos!O339</f>
        <v>0</v>
      </c>
      <c r="L42" s="71">
        <f>DatosDelitos!P339</f>
        <v>0</v>
      </c>
    </row>
    <row r="43" spans="2:13" ht="13.9" customHeight="1" thickBot="1" x14ac:dyDescent="0.25">
      <c r="B43" s="215" t="s">
        <v>956</v>
      </c>
      <c r="C43" s="215"/>
      <c r="D43" s="74">
        <f>SUM(D11:D42)</f>
        <v>32355</v>
      </c>
      <c r="E43" s="74">
        <f t="shared" ref="E43:L43" si="0">SUM(E11:E42)</f>
        <v>3259</v>
      </c>
      <c r="F43" s="74">
        <f t="shared" si="0"/>
        <v>2205</v>
      </c>
      <c r="G43" s="74">
        <f t="shared" si="0"/>
        <v>60</v>
      </c>
      <c r="H43" s="74">
        <f t="shared" si="0"/>
        <v>39</v>
      </c>
      <c r="I43" s="74">
        <f t="shared" si="0"/>
        <v>5</v>
      </c>
      <c r="J43" s="74">
        <f t="shared" si="0"/>
        <v>6</v>
      </c>
      <c r="K43" s="74">
        <f t="shared" si="0"/>
        <v>201</v>
      </c>
      <c r="L43" s="74">
        <f t="shared" si="0"/>
        <v>5600</v>
      </c>
    </row>
    <row r="46" spans="2:13" ht="15.75" x14ac:dyDescent="0.25">
      <c r="B46" s="75" t="s">
        <v>1346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1309</v>
      </c>
      <c r="E48" s="53" t="s">
        <v>1310</v>
      </c>
    </row>
    <row r="49" spans="2:5" ht="13.15" customHeight="1" x14ac:dyDescent="0.25">
      <c r="B49" s="213" t="s">
        <v>1347</v>
      </c>
      <c r="C49" s="213"/>
      <c r="D49" s="77">
        <f>DatosDelitos!F5</f>
        <v>1</v>
      </c>
      <c r="E49" s="77">
        <f>DatosDelitos!G5</f>
        <v>0</v>
      </c>
    </row>
    <row r="50" spans="2:5" ht="13.15" customHeight="1" x14ac:dyDescent="0.25">
      <c r="B50" s="213" t="s">
        <v>1348</v>
      </c>
      <c r="C50" s="213"/>
      <c r="D50" s="77">
        <f>DatosDelitos!F13-DatosDelitos!F17</f>
        <v>29</v>
      </c>
      <c r="E50" s="77">
        <f>DatosDelitos!G13-DatosDelitos!G17</f>
        <v>50</v>
      </c>
    </row>
    <row r="51" spans="2:5" ht="13.15" customHeight="1" x14ac:dyDescent="0.25">
      <c r="B51" s="213" t="s">
        <v>329</v>
      </c>
      <c r="C51" s="213"/>
      <c r="D51" s="77">
        <f>DatosDelitos!F10</f>
        <v>0</v>
      </c>
      <c r="E51" s="77">
        <f>DatosDelitos!G10</f>
        <v>0</v>
      </c>
    </row>
    <row r="52" spans="2:5" ht="13.15" customHeight="1" x14ac:dyDescent="0.25">
      <c r="B52" s="213" t="s">
        <v>347</v>
      </c>
      <c r="C52" s="213"/>
      <c r="D52" s="77">
        <f>DatosDelitos!F20</f>
        <v>0</v>
      </c>
      <c r="E52" s="77">
        <f>DatosDelitos!G20</f>
        <v>0</v>
      </c>
    </row>
    <row r="53" spans="2:5" ht="13.15" customHeight="1" x14ac:dyDescent="0.25">
      <c r="B53" s="213" t="s">
        <v>352</v>
      </c>
      <c r="C53" s="213"/>
      <c r="D53" s="77">
        <f>DatosDelitos!F23</f>
        <v>0</v>
      </c>
      <c r="E53" s="77">
        <f>DatosDelitos!G23</f>
        <v>0</v>
      </c>
    </row>
    <row r="54" spans="2:5" ht="13.15" customHeight="1" x14ac:dyDescent="0.25">
      <c r="B54" s="213" t="s">
        <v>1320</v>
      </c>
      <c r="C54" s="213"/>
      <c r="D54" s="77">
        <f>DatosDelitos!F17+DatosDelitos!F44</f>
        <v>1059</v>
      </c>
      <c r="E54" s="77">
        <f>DatosDelitos!G17+DatosDelitos!G44</f>
        <v>289</v>
      </c>
    </row>
    <row r="55" spans="2:5" ht="13.15" customHeight="1" x14ac:dyDescent="0.25">
      <c r="B55" s="213" t="s">
        <v>1321</v>
      </c>
      <c r="C55" s="213"/>
      <c r="D55" s="77">
        <f>DatosDelitos!F30</f>
        <v>205</v>
      </c>
      <c r="E55" s="77">
        <f>DatosDelitos!G30</f>
        <v>144</v>
      </c>
    </row>
    <row r="56" spans="2:5" ht="13.15" customHeight="1" x14ac:dyDescent="0.25">
      <c r="B56" s="213" t="s">
        <v>1322</v>
      </c>
      <c r="C56" s="213"/>
      <c r="D56" s="77">
        <f>DatosDelitos!F42-DatosDelitos!F44</f>
        <v>4</v>
      </c>
      <c r="E56" s="77">
        <f>DatosDelitos!G42-DatosDelitos!G44</f>
        <v>0</v>
      </c>
    </row>
    <row r="57" spans="2:5" ht="13.15" customHeight="1" x14ac:dyDescent="0.25">
      <c r="B57" s="213" t="s">
        <v>1323</v>
      </c>
      <c r="C57" s="213"/>
      <c r="D57" s="77">
        <f>DatosDelitos!F50</f>
        <v>9</v>
      </c>
      <c r="E57" s="77">
        <f>DatosDelitos!G50</f>
        <v>4</v>
      </c>
    </row>
    <row r="58" spans="2:5" ht="13.15" customHeight="1" x14ac:dyDescent="0.25">
      <c r="B58" s="213" t="s">
        <v>1324</v>
      </c>
      <c r="C58" s="213"/>
      <c r="D58" s="77">
        <f>DatosDelitos!F72</f>
        <v>0</v>
      </c>
      <c r="E58" s="77">
        <f>DatosDelitos!G72</f>
        <v>0</v>
      </c>
    </row>
    <row r="59" spans="2:5" ht="27" customHeight="1" x14ac:dyDescent="0.25">
      <c r="B59" s="213" t="s">
        <v>1349</v>
      </c>
      <c r="C59" s="213"/>
      <c r="D59" s="77">
        <f>DatosDelitos!F74</f>
        <v>2</v>
      </c>
      <c r="E59" s="77">
        <f>DatosDelitos!G74</f>
        <v>0</v>
      </c>
    </row>
    <row r="60" spans="2:5" ht="13.15" customHeight="1" x14ac:dyDescent="0.25">
      <c r="B60" s="213" t="s">
        <v>1326</v>
      </c>
      <c r="C60" s="213"/>
      <c r="D60" s="77">
        <f>DatosDelitos!F82</f>
        <v>1</v>
      </c>
      <c r="E60" s="77">
        <f>DatosDelitos!G82</f>
        <v>2</v>
      </c>
    </row>
    <row r="61" spans="2:5" ht="13.15" customHeight="1" x14ac:dyDescent="0.25">
      <c r="B61" s="213" t="s">
        <v>1327</v>
      </c>
      <c r="C61" s="213"/>
      <c r="D61" s="77">
        <f>DatosDelitos!F85</f>
        <v>6</v>
      </c>
      <c r="E61" s="77">
        <f>DatosDelitos!G85</f>
        <v>7</v>
      </c>
    </row>
    <row r="62" spans="2:5" ht="13.15" customHeight="1" x14ac:dyDescent="0.25">
      <c r="B62" s="213" t="s">
        <v>975</v>
      </c>
      <c r="C62" s="213"/>
      <c r="D62" s="77">
        <f>DatosDelitos!F97</f>
        <v>85</v>
      </c>
      <c r="E62" s="77">
        <f>DatosDelitos!G97</f>
        <v>70</v>
      </c>
    </row>
    <row r="63" spans="2:5" ht="27" customHeight="1" x14ac:dyDescent="0.25">
      <c r="B63" s="213" t="s">
        <v>1350</v>
      </c>
      <c r="C63" s="213"/>
      <c r="D63" s="77">
        <f>DatosDelitos!F131</f>
        <v>1</v>
      </c>
      <c r="E63" s="77">
        <f>DatosDelitos!G131</f>
        <v>0</v>
      </c>
    </row>
    <row r="64" spans="2:5" ht="13.15" customHeight="1" x14ac:dyDescent="0.25">
      <c r="B64" s="213" t="s">
        <v>1329</v>
      </c>
      <c r="C64" s="213"/>
      <c r="D64" s="77">
        <f>DatosDelitos!F137</f>
        <v>0</v>
      </c>
      <c r="E64" s="77">
        <f>DatosDelitos!G137</f>
        <v>0</v>
      </c>
    </row>
    <row r="65" spans="2:5" ht="13.15" customHeight="1" x14ac:dyDescent="0.25">
      <c r="B65" s="213" t="s">
        <v>1330</v>
      </c>
      <c r="C65" s="213"/>
      <c r="D65" s="77">
        <f>DatosDelitos!F144</f>
        <v>0</v>
      </c>
      <c r="E65" s="77">
        <f>DatosDelitos!G144</f>
        <v>0</v>
      </c>
    </row>
    <row r="66" spans="2:5" ht="40.5" customHeight="1" x14ac:dyDescent="0.25">
      <c r="B66" s="213" t="s">
        <v>1331</v>
      </c>
      <c r="C66" s="213"/>
      <c r="D66" s="77">
        <f>DatosDelitos!F147</f>
        <v>2</v>
      </c>
      <c r="E66" s="77">
        <f>DatosDelitos!G147</f>
        <v>2</v>
      </c>
    </row>
    <row r="67" spans="2:5" ht="13.15" customHeight="1" x14ac:dyDescent="0.25">
      <c r="B67" s="213" t="s">
        <v>1332</v>
      </c>
      <c r="C67" s="213"/>
      <c r="D67" s="77">
        <f>DatosDelitos!F156+SUM(DatosDelitos!F167:G172)</f>
        <v>1</v>
      </c>
      <c r="E67" s="77">
        <f>DatosDelitos!G156+SUM(DatosDelitos!G167:H172)</f>
        <v>13</v>
      </c>
    </row>
    <row r="68" spans="2:5" ht="13.15" customHeight="1" x14ac:dyDescent="0.25">
      <c r="B68" s="213" t="s">
        <v>1333</v>
      </c>
      <c r="C68" s="213"/>
      <c r="D68" s="77">
        <f>SUM(DatosDelitos!F173:G177)</f>
        <v>11</v>
      </c>
      <c r="E68" s="77">
        <f>SUM(DatosDelitos!G173:H177)</f>
        <v>146</v>
      </c>
    </row>
    <row r="69" spans="2:5" ht="13.15" customHeight="1" x14ac:dyDescent="0.25">
      <c r="B69" s="213" t="s">
        <v>1334</v>
      </c>
      <c r="C69" s="213"/>
      <c r="D69" s="77">
        <f>DatosDelitos!F178</f>
        <v>2247</v>
      </c>
      <c r="E69" s="77">
        <f>DatosDelitos!G178</f>
        <v>1890</v>
      </c>
    </row>
    <row r="70" spans="2:5" ht="13.15" customHeight="1" x14ac:dyDescent="0.25">
      <c r="B70" s="213" t="s">
        <v>1335</v>
      </c>
      <c r="C70" s="213"/>
      <c r="D70" s="77">
        <f>DatosDelitos!F186</f>
        <v>12</v>
      </c>
      <c r="E70" s="77">
        <f>DatosDelitos!G186</f>
        <v>14</v>
      </c>
    </row>
    <row r="71" spans="2:5" ht="13.15" customHeight="1" x14ac:dyDescent="0.25">
      <c r="B71" s="213" t="s">
        <v>1336</v>
      </c>
      <c r="C71" s="213"/>
      <c r="D71" s="77">
        <f>DatosDelitos!F201</f>
        <v>4</v>
      </c>
      <c r="E71" s="77">
        <f>DatosDelitos!G201</f>
        <v>3</v>
      </c>
    </row>
    <row r="72" spans="2:5" ht="13.15" customHeight="1" x14ac:dyDescent="0.25">
      <c r="B72" s="213" t="s">
        <v>1337</v>
      </c>
      <c r="C72" s="213"/>
      <c r="D72" s="77">
        <f>DatosDelitos!F223</f>
        <v>275</v>
      </c>
      <c r="E72" s="77">
        <f>DatosDelitos!G223</f>
        <v>165</v>
      </c>
    </row>
    <row r="73" spans="2:5" ht="13.15" customHeight="1" x14ac:dyDescent="0.25">
      <c r="B73" s="213" t="s">
        <v>1338</v>
      </c>
      <c r="C73" s="213"/>
      <c r="D73" s="77">
        <f>DatosDelitos!F244</f>
        <v>0</v>
      </c>
      <c r="E73" s="77">
        <f>DatosDelitos!G244</f>
        <v>0</v>
      </c>
    </row>
    <row r="74" spans="2:5" ht="13.15" customHeight="1" x14ac:dyDescent="0.25">
      <c r="B74" s="213" t="s">
        <v>1339</v>
      </c>
      <c r="C74" s="213"/>
      <c r="D74" s="77">
        <f>DatosDelitos!F271</f>
        <v>47</v>
      </c>
      <c r="E74" s="77">
        <f>DatosDelitos!G271</f>
        <v>43</v>
      </c>
    </row>
    <row r="75" spans="2:5" ht="38.25" customHeight="1" x14ac:dyDescent="0.25">
      <c r="B75" s="213" t="s">
        <v>1340</v>
      </c>
      <c r="C75" s="213"/>
      <c r="D75" s="77">
        <f>DatosDelitos!F301</f>
        <v>0</v>
      </c>
      <c r="E75" s="77">
        <f>DatosDelitos!G301</f>
        <v>0</v>
      </c>
    </row>
    <row r="76" spans="2:5" ht="13.15" customHeight="1" x14ac:dyDescent="0.25">
      <c r="B76" s="213" t="s">
        <v>1341</v>
      </c>
      <c r="C76" s="213"/>
      <c r="D76" s="77">
        <f>DatosDelitos!F305</f>
        <v>0</v>
      </c>
      <c r="E76" s="77">
        <f>DatosDelitos!G305</f>
        <v>0</v>
      </c>
    </row>
    <row r="77" spans="2:5" ht="13.15" customHeight="1" x14ac:dyDescent="0.25">
      <c r="B77" s="213" t="s">
        <v>1342</v>
      </c>
      <c r="C77" s="213"/>
      <c r="D77" s="77">
        <f>DatosDelitos!F312+DatosDelitos!F318+DatosDelitos!F320</f>
        <v>0</v>
      </c>
      <c r="E77" s="77">
        <f>DatosDelitos!G312+DatosDelitos!G318+DatosDelitos!G320</f>
        <v>0</v>
      </c>
    </row>
    <row r="78" spans="2:5" ht="13.9" customHeight="1" x14ac:dyDescent="0.25">
      <c r="B78" s="213" t="s">
        <v>1343</v>
      </c>
      <c r="C78" s="213"/>
      <c r="D78" s="77">
        <f>DatosDelitos!F323</f>
        <v>46</v>
      </c>
      <c r="E78" s="77">
        <f>DatosDelitos!G323</f>
        <v>0</v>
      </c>
    </row>
    <row r="79" spans="2:5" ht="15" customHeight="1" x14ac:dyDescent="0.25">
      <c r="B79" s="212" t="s">
        <v>1344</v>
      </c>
      <c r="C79" s="212"/>
      <c r="D79" s="77">
        <f>DatosDelitos!F325</f>
        <v>0</v>
      </c>
      <c r="E79" s="77">
        <f>DatosDelitos!G325</f>
        <v>0</v>
      </c>
    </row>
    <row r="80" spans="2:5" ht="15" customHeight="1" x14ac:dyDescent="0.25">
      <c r="B80" s="212" t="s">
        <v>952</v>
      </c>
      <c r="C80" s="212"/>
      <c r="D80" s="77">
        <f>DatosDelitos!F337</f>
        <v>0</v>
      </c>
      <c r="E80" s="77">
        <f>DatosDelitos!G337</f>
        <v>0</v>
      </c>
    </row>
    <row r="81" spans="2:13" ht="15" customHeight="1" x14ac:dyDescent="0.25">
      <c r="B81" s="212" t="s">
        <v>1345</v>
      </c>
      <c r="C81" s="212"/>
      <c r="D81" s="77">
        <f>DatosDelitos!F339</f>
        <v>0</v>
      </c>
      <c r="E81" s="77">
        <f>DatosDelitos!G339</f>
        <v>0</v>
      </c>
    </row>
    <row r="82" spans="2:13" ht="15" customHeight="1" x14ac:dyDescent="0.25">
      <c r="B82" s="212" t="s">
        <v>1351</v>
      </c>
      <c r="C82" s="212"/>
      <c r="D82" s="77">
        <f>SUM(D49:D81)</f>
        <v>4047</v>
      </c>
      <c r="E82" s="77">
        <f>SUM(E49:E81)</f>
        <v>2842</v>
      </c>
    </row>
    <row r="84" spans="2:13" s="80" customFormat="1" ht="15.75" x14ac:dyDescent="0.25">
      <c r="B84" s="78" t="s">
        <v>1352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315</v>
      </c>
    </row>
    <row r="87" spans="2:13" ht="13.15" customHeight="1" x14ac:dyDescent="0.25">
      <c r="B87" s="213" t="s">
        <v>1319</v>
      </c>
      <c r="C87" s="213"/>
      <c r="D87" s="77">
        <f>DatosDelitos!N5+DatosDelitos!N13-DatosDelitos!N17</f>
        <v>4</v>
      </c>
    </row>
    <row r="88" spans="2:13" ht="13.15" customHeight="1" x14ac:dyDescent="0.25">
      <c r="B88" s="213" t="s">
        <v>329</v>
      </c>
      <c r="C88" s="213"/>
      <c r="D88" s="77">
        <f>DatosDelitos!N10</f>
        <v>0</v>
      </c>
    </row>
    <row r="89" spans="2:13" ht="13.15" customHeight="1" x14ac:dyDescent="0.25">
      <c r="B89" s="213" t="s">
        <v>347</v>
      </c>
      <c r="C89" s="213"/>
      <c r="D89" s="77">
        <f>DatosDelitos!N20</f>
        <v>0</v>
      </c>
    </row>
    <row r="90" spans="2:13" ht="13.15" customHeight="1" x14ac:dyDescent="0.25">
      <c r="B90" s="213" t="s">
        <v>352</v>
      </c>
      <c r="C90" s="213"/>
      <c r="D90" s="77">
        <f>DatosDelitos!N23</f>
        <v>0</v>
      </c>
    </row>
    <row r="91" spans="2:13" ht="13.15" customHeight="1" x14ac:dyDescent="0.25">
      <c r="B91" s="213" t="s">
        <v>1353</v>
      </c>
      <c r="C91" s="213"/>
      <c r="D91" s="77">
        <f>SUM(DatosDelitos!N17,DatosDelitos!N44)</f>
        <v>5</v>
      </c>
    </row>
    <row r="92" spans="2:13" ht="13.15" customHeight="1" x14ac:dyDescent="0.25">
      <c r="B92" s="213" t="s">
        <v>1321</v>
      </c>
      <c r="C92" s="213"/>
      <c r="D92" s="77">
        <f>DatosDelitos!N30</f>
        <v>7</v>
      </c>
    </row>
    <row r="93" spans="2:13" ht="13.15" customHeight="1" x14ac:dyDescent="0.25">
      <c r="B93" s="213" t="s">
        <v>1322</v>
      </c>
      <c r="C93" s="213"/>
      <c r="D93" s="77">
        <f>DatosDelitos!N42-DatosDelitos!N44</f>
        <v>4</v>
      </c>
    </row>
    <row r="94" spans="2:13" ht="13.15" customHeight="1" x14ac:dyDescent="0.25">
      <c r="B94" s="213" t="s">
        <v>1323</v>
      </c>
      <c r="C94" s="213"/>
      <c r="D94" s="77">
        <f>DatosDelitos!N50</f>
        <v>6</v>
      </c>
    </row>
    <row r="95" spans="2:13" ht="13.15" customHeight="1" x14ac:dyDescent="0.25">
      <c r="B95" s="213" t="s">
        <v>1324</v>
      </c>
      <c r="C95" s="213"/>
      <c r="D95" s="77">
        <f>DatosDelitos!N72</f>
        <v>0</v>
      </c>
    </row>
    <row r="96" spans="2:13" ht="27" customHeight="1" x14ac:dyDescent="0.25">
      <c r="B96" s="213" t="s">
        <v>1349</v>
      </c>
      <c r="C96" s="213"/>
      <c r="D96" s="77">
        <f>DatosDelitos!N74</f>
        <v>1</v>
      </c>
    </row>
    <row r="97" spans="2:4" ht="13.15" customHeight="1" x14ac:dyDescent="0.25">
      <c r="B97" s="213" t="s">
        <v>1326</v>
      </c>
      <c r="C97" s="213"/>
      <c r="D97" s="77">
        <f>DatosDelitos!N82</f>
        <v>3</v>
      </c>
    </row>
    <row r="98" spans="2:4" ht="13.15" customHeight="1" x14ac:dyDescent="0.25">
      <c r="B98" s="213" t="s">
        <v>1327</v>
      </c>
      <c r="C98" s="213"/>
      <c r="D98" s="77">
        <f>DatosDelitos!N85</f>
        <v>23</v>
      </c>
    </row>
    <row r="99" spans="2:4" ht="13.15" customHeight="1" x14ac:dyDescent="0.25">
      <c r="B99" s="213" t="s">
        <v>975</v>
      </c>
      <c r="C99" s="213"/>
      <c r="D99" s="77">
        <f>DatosDelitos!N97</f>
        <v>19</v>
      </c>
    </row>
    <row r="100" spans="2:4" ht="27" customHeight="1" x14ac:dyDescent="0.25">
      <c r="B100" s="213" t="s">
        <v>1350</v>
      </c>
      <c r="C100" s="213"/>
      <c r="D100" s="77">
        <f>DatosDelitos!N131</f>
        <v>3</v>
      </c>
    </row>
    <row r="101" spans="2:4" ht="13.15" customHeight="1" x14ac:dyDescent="0.25">
      <c r="B101" s="213" t="s">
        <v>1329</v>
      </c>
      <c r="C101" s="213"/>
      <c r="D101" s="77">
        <f>DatosDelitos!N137</f>
        <v>1</v>
      </c>
    </row>
    <row r="102" spans="2:4" ht="13.15" customHeight="1" x14ac:dyDescent="0.25">
      <c r="B102" s="213" t="s">
        <v>1330</v>
      </c>
      <c r="C102" s="213"/>
      <c r="D102" s="77">
        <f>DatosDelitos!N144</f>
        <v>0</v>
      </c>
    </row>
    <row r="103" spans="2:4" ht="13.15" customHeight="1" x14ac:dyDescent="0.25">
      <c r="B103" s="213" t="s">
        <v>1354</v>
      </c>
      <c r="C103" s="213"/>
      <c r="D103" s="77">
        <f>DatosDelitos!N148</f>
        <v>20</v>
      </c>
    </row>
    <row r="104" spans="2:4" ht="13.15" customHeight="1" x14ac:dyDescent="0.25">
      <c r="B104" s="213" t="s">
        <v>1186</v>
      </c>
      <c r="C104" s="213"/>
      <c r="D104" s="77">
        <f>SUM(DatosDelitos!N149,DatosDelitos!N150)</f>
        <v>3</v>
      </c>
    </row>
    <row r="105" spans="2:4" ht="13.15" customHeight="1" x14ac:dyDescent="0.25">
      <c r="B105" s="213" t="s">
        <v>1184</v>
      </c>
      <c r="C105" s="213"/>
      <c r="D105" s="77">
        <f>SUM(DatosDelitos!N151:N155)</f>
        <v>5</v>
      </c>
    </row>
    <row r="106" spans="2:4" ht="13.15" customHeight="1" x14ac:dyDescent="0.25">
      <c r="B106" s="213" t="s">
        <v>1332</v>
      </c>
      <c r="C106" s="213"/>
      <c r="D106" s="77">
        <f>SUM(SUM(DatosDelitos!N157:N160),SUM(DatosDelitos!N167:N172))</f>
        <v>1</v>
      </c>
    </row>
    <row r="107" spans="2:4" ht="13.15" customHeight="1" x14ac:dyDescent="0.25">
      <c r="B107" s="213" t="s">
        <v>1355</v>
      </c>
      <c r="C107" s="213"/>
      <c r="D107" s="77">
        <f>SUM(DatosDelitos!N161:N165)</f>
        <v>0</v>
      </c>
    </row>
    <row r="108" spans="2:4" ht="13.15" customHeight="1" x14ac:dyDescent="0.25">
      <c r="B108" s="213" t="s">
        <v>1333</v>
      </c>
      <c r="C108" s="213"/>
      <c r="D108" s="77">
        <f>SUM(DatosDelitos!N173:N177)</f>
        <v>5</v>
      </c>
    </row>
    <row r="109" spans="2:4" ht="13.15" customHeight="1" x14ac:dyDescent="0.25">
      <c r="B109" s="213" t="s">
        <v>1334</v>
      </c>
      <c r="C109" s="213"/>
      <c r="D109" s="77">
        <f>DatosDelitos!N178</f>
        <v>1</v>
      </c>
    </row>
    <row r="110" spans="2:4" ht="13.15" customHeight="1" x14ac:dyDescent="0.25">
      <c r="B110" s="213" t="s">
        <v>1335</v>
      </c>
      <c r="C110" s="213"/>
      <c r="D110" s="77">
        <f>DatosDelitos!N186</f>
        <v>24</v>
      </c>
    </row>
    <row r="111" spans="2:4" ht="13.15" customHeight="1" x14ac:dyDescent="0.25">
      <c r="B111" s="213" t="s">
        <v>1336</v>
      </c>
      <c r="C111" s="213"/>
      <c r="D111" s="77">
        <f>DatosDelitos!N201</f>
        <v>24</v>
      </c>
    </row>
    <row r="112" spans="2:4" ht="13.15" customHeight="1" x14ac:dyDescent="0.25">
      <c r="B112" s="213" t="s">
        <v>1337</v>
      </c>
      <c r="C112" s="213"/>
      <c r="D112" s="77">
        <f>DatosDelitos!N223</f>
        <v>6</v>
      </c>
    </row>
    <row r="113" spans="2:4" ht="13.15" customHeight="1" x14ac:dyDescent="0.25">
      <c r="B113" s="213" t="s">
        <v>1338</v>
      </c>
      <c r="C113" s="213"/>
      <c r="D113" s="77">
        <f>DatosDelitos!N244</f>
        <v>2</v>
      </c>
    </row>
    <row r="114" spans="2:4" ht="13.15" customHeight="1" x14ac:dyDescent="0.25">
      <c r="B114" s="213" t="s">
        <v>1339</v>
      </c>
      <c r="C114" s="213"/>
      <c r="D114" s="77">
        <f>DatosDelitos!N271</f>
        <v>7</v>
      </c>
    </row>
    <row r="115" spans="2:4" ht="38.25" customHeight="1" x14ac:dyDescent="0.25">
      <c r="B115" s="213" t="s">
        <v>1340</v>
      </c>
      <c r="C115" s="213"/>
      <c r="D115" s="77">
        <f>DatosDelitos!N301</f>
        <v>0</v>
      </c>
    </row>
    <row r="116" spans="2:4" ht="13.15" customHeight="1" x14ac:dyDescent="0.25">
      <c r="B116" s="213" t="s">
        <v>1341</v>
      </c>
      <c r="C116" s="213"/>
      <c r="D116" s="77">
        <f>DatosDelitos!N305</f>
        <v>0</v>
      </c>
    </row>
    <row r="117" spans="2:4" ht="13.15" customHeight="1" x14ac:dyDescent="0.25">
      <c r="B117" s="213" t="s">
        <v>1342</v>
      </c>
      <c r="C117" s="213"/>
      <c r="D117" s="77">
        <f>DatosDelitos!N312+DatosDelitos!N320</f>
        <v>0</v>
      </c>
    </row>
    <row r="118" spans="2:4" ht="13.15" customHeight="1" x14ac:dyDescent="0.25">
      <c r="B118" s="213" t="s">
        <v>918</v>
      </c>
      <c r="C118" s="213"/>
      <c r="D118" s="77">
        <f>DatosDelitos!N318</f>
        <v>1</v>
      </c>
    </row>
    <row r="119" spans="2:4" ht="13.9" customHeight="1" x14ac:dyDescent="0.25">
      <c r="B119" s="213" t="s">
        <v>1343</v>
      </c>
      <c r="C119" s="213"/>
      <c r="D119" s="77">
        <f>DatosDelitos!N323</f>
        <v>19</v>
      </c>
    </row>
    <row r="120" spans="2:4" ht="12.75" customHeight="1" x14ac:dyDescent="0.25">
      <c r="B120" s="212" t="s">
        <v>1344</v>
      </c>
      <c r="C120" s="212"/>
      <c r="D120" s="77">
        <f>DatosDelitos!N325</f>
        <v>0</v>
      </c>
    </row>
    <row r="121" spans="2:4" ht="15" customHeight="1" x14ac:dyDescent="0.25">
      <c r="B121" s="212" t="s">
        <v>952</v>
      </c>
      <c r="C121" s="212"/>
      <c r="D121" s="77">
        <f>DatosDelitos!N337</f>
        <v>0</v>
      </c>
    </row>
    <row r="122" spans="2:4" ht="15" customHeight="1" x14ac:dyDescent="0.25">
      <c r="B122" s="212" t="s">
        <v>1345</v>
      </c>
      <c r="C122" s="212"/>
      <c r="D122" s="77">
        <f>DatosDelitos!N339</f>
        <v>0</v>
      </c>
    </row>
    <row r="123" spans="2:4" ht="15" customHeight="1" x14ac:dyDescent="0.25">
      <c r="B123" s="213" t="s">
        <v>1351</v>
      </c>
      <c r="C123" s="213"/>
      <c r="D123" s="77">
        <f>SUM(D87:D122)</f>
        <v>194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79" t="s">
        <v>318</v>
      </c>
      <c r="B5" s="180"/>
      <c r="C5" s="24">
        <v>136</v>
      </c>
      <c r="D5" s="24">
        <v>153</v>
      </c>
      <c r="E5" s="25">
        <v>-0.11111111111111099</v>
      </c>
      <c r="F5" s="24">
        <v>1</v>
      </c>
      <c r="G5" s="24">
        <v>0</v>
      </c>
      <c r="H5" s="24">
        <v>6</v>
      </c>
      <c r="I5" s="24">
        <v>4</v>
      </c>
      <c r="J5" s="24">
        <v>6</v>
      </c>
      <c r="K5" s="24">
        <v>4</v>
      </c>
      <c r="L5" s="24">
        <v>5</v>
      </c>
      <c r="M5" s="24">
        <v>3</v>
      </c>
      <c r="N5" s="24">
        <v>2</v>
      </c>
      <c r="O5" s="24">
        <v>9</v>
      </c>
      <c r="P5" s="26">
        <v>17</v>
      </c>
    </row>
    <row r="6" spans="1:16" x14ac:dyDescent="0.25">
      <c r="A6" s="27" t="s">
        <v>319</v>
      </c>
      <c r="B6" s="27" t="s">
        <v>320</v>
      </c>
      <c r="C6" s="14">
        <v>74</v>
      </c>
      <c r="D6" s="14">
        <v>118</v>
      </c>
      <c r="E6" s="28">
        <v>-0.37288135593220301</v>
      </c>
      <c r="F6" s="14">
        <v>0</v>
      </c>
      <c r="G6" s="14">
        <v>0</v>
      </c>
      <c r="H6" s="14">
        <v>4</v>
      </c>
      <c r="I6" s="14">
        <v>0</v>
      </c>
      <c r="J6" s="14">
        <v>6</v>
      </c>
      <c r="K6" s="14">
        <v>2</v>
      </c>
      <c r="L6" s="14">
        <v>4</v>
      </c>
      <c r="M6" s="14">
        <v>1</v>
      </c>
      <c r="N6" s="14">
        <v>1</v>
      </c>
      <c r="O6" s="14">
        <v>9</v>
      </c>
      <c r="P6" s="22">
        <v>4</v>
      </c>
    </row>
    <row r="7" spans="1:16" x14ac:dyDescent="0.25">
      <c r="A7" s="27" t="s">
        <v>321</v>
      </c>
      <c r="B7" s="27" t="s">
        <v>322</v>
      </c>
      <c r="C7" s="14">
        <v>2</v>
      </c>
      <c r="D7" s="14">
        <v>2</v>
      </c>
      <c r="E7" s="28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1</v>
      </c>
      <c r="M7" s="14">
        <v>2</v>
      </c>
      <c r="N7" s="14">
        <v>0</v>
      </c>
      <c r="O7" s="14">
        <v>0</v>
      </c>
      <c r="P7" s="22">
        <v>7</v>
      </c>
    </row>
    <row r="8" spans="1:16" x14ac:dyDescent="0.25">
      <c r="A8" s="27" t="s">
        <v>323</v>
      </c>
      <c r="B8" s="27" t="s">
        <v>324</v>
      </c>
      <c r="C8" s="14">
        <v>18</v>
      </c>
      <c r="D8" s="14">
        <v>14</v>
      </c>
      <c r="E8" s="28">
        <v>0.28571428571428598</v>
      </c>
      <c r="F8" s="14">
        <v>1</v>
      </c>
      <c r="G8" s="14">
        <v>0</v>
      </c>
      <c r="H8" s="14">
        <v>2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2">
        <v>6</v>
      </c>
    </row>
    <row r="9" spans="1:16" x14ac:dyDescent="0.25">
      <c r="A9" s="27" t="s">
        <v>325</v>
      </c>
      <c r="B9" s="27" t="s">
        <v>326</v>
      </c>
      <c r="C9" s="14">
        <v>42</v>
      </c>
      <c r="D9" s="14">
        <v>19</v>
      </c>
      <c r="E9" s="28">
        <v>1.2105263157894699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79" t="s">
        <v>327</v>
      </c>
      <c r="B10" s="180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1</v>
      </c>
    </row>
    <row r="11" spans="1:16" x14ac:dyDescent="0.25">
      <c r="A11" s="27" t="s">
        <v>328</v>
      </c>
      <c r="B11" s="27" t="s">
        <v>329</v>
      </c>
      <c r="C11" s="14">
        <v>0</v>
      </c>
      <c r="D11" s="14">
        <v>0</v>
      </c>
      <c r="E11" s="28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7" t="s">
        <v>330</v>
      </c>
      <c r="B12" s="27" t="s">
        <v>331</v>
      </c>
      <c r="C12" s="14">
        <v>0</v>
      </c>
      <c r="D12" s="14">
        <v>0</v>
      </c>
      <c r="E12" s="28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1</v>
      </c>
    </row>
    <row r="13" spans="1:16" x14ac:dyDescent="0.25">
      <c r="A13" s="179" t="s">
        <v>332</v>
      </c>
      <c r="B13" s="180"/>
      <c r="C13" s="24">
        <v>10764</v>
      </c>
      <c r="D13" s="24">
        <v>10654</v>
      </c>
      <c r="E13" s="25">
        <v>1.03247606532758E-2</v>
      </c>
      <c r="F13" s="24">
        <v>890</v>
      </c>
      <c r="G13" s="24">
        <v>283</v>
      </c>
      <c r="H13" s="24">
        <v>511</v>
      </c>
      <c r="I13" s="24">
        <v>387</v>
      </c>
      <c r="J13" s="24">
        <v>9</v>
      </c>
      <c r="K13" s="24">
        <v>7</v>
      </c>
      <c r="L13" s="24">
        <v>0</v>
      </c>
      <c r="M13" s="24">
        <v>0</v>
      </c>
      <c r="N13" s="24">
        <v>2</v>
      </c>
      <c r="O13" s="24">
        <v>26</v>
      </c>
      <c r="P13" s="26">
        <v>776</v>
      </c>
    </row>
    <row r="14" spans="1:16" x14ac:dyDescent="0.25">
      <c r="A14" s="27" t="s">
        <v>333</v>
      </c>
      <c r="B14" s="27" t="s">
        <v>334</v>
      </c>
      <c r="C14" s="14">
        <v>3703</v>
      </c>
      <c r="D14" s="14">
        <v>3114</v>
      </c>
      <c r="E14" s="28">
        <v>0.189145793192036</v>
      </c>
      <c r="F14" s="14">
        <v>27</v>
      </c>
      <c r="G14" s="14">
        <v>36</v>
      </c>
      <c r="H14" s="14">
        <v>230</v>
      </c>
      <c r="I14" s="14">
        <v>210</v>
      </c>
      <c r="J14" s="14">
        <v>1</v>
      </c>
      <c r="K14" s="14">
        <v>3</v>
      </c>
      <c r="L14" s="14">
        <v>0</v>
      </c>
      <c r="M14" s="14">
        <v>0</v>
      </c>
      <c r="N14" s="14">
        <v>2</v>
      </c>
      <c r="O14" s="14">
        <v>6</v>
      </c>
      <c r="P14" s="22">
        <v>362</v>
      </c>
    </row>
    <row r="15" spans="1:16" x14ac:dyDescent="0.25">
      <c r="A15" s="27" t="s">
        <v>335</v>
      </c>
      <c r="B15" s="27" t="s">
        <v>336</v>
      </c>
      <c r="C15" s="14">
        <v>32</v>
      </c>
      <c r="D15" s="14">
        <v>26</v>
      </c>
      <c r="E15" s="28">
        <v>0.230769230769231</v>
      </c>
      <c r="F15" s="14">
        <v>0</v>
      </c>
      <c r="G15" s="14">
        <v>0</v>
      </c>
      <c r="H15" s="14">
        <v>0</v>
      </c>
      <c r="I15" s="14">
        <v>16</v>
      </c>
      <c r="J15" s="14">
        <v>0</v>
      </c>
      <c r="K15" s="14">
        <v>4</v>
      </c>
      <c r="L15" s="14">
        <v>0</v>
      </c>
      <c r="M15" s="14">
        <v>0</v>
      </c>
      <c r="N15" s="14">
        <v>0</v>
      </c>
      <c r="O15" s="14">
        <v>2</v>
      </c>
      <c r="P15" s="22">
        <v>13</v>
      </c>
    </row>
    <row r="16" spans="1:16" x14ac:dyDescent="0.25">
      <c r="A16" s="27" t="s">
        <v>337</v>
      </c>
      <c r="B16" s="27" t="s">
        <v>338</v>
      </c>
      <c r="C16" s="14">
        <v>5400</v>
      </c>
      <c r="D16" s="14">
        <v>5845</v>
      </c>
      <c r="E16" s="28">
        <v>-7.6133447390932404E-2</v>
      </c>
      <c r="F16" s="14">
        <v>2</v>
      </c>
      <c r="G16" s="14">
        <v>14</v>
      </c>
      <c r="H16" s="14">
        <v>24</v>
      </c>
      <c r="I16" s="14">
        <v>23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2">
        <v>30</v>
      </c>
    </row>
    <row r="17" spans="1:16" ht="33.75" x14ac:dyDescent="0.25">
      <c r="A17" s="27" t="s">
        <v>339</v>
      </c>
      <c r="B17" s="27" t="s">
        <v>340</v>
      </c>
      <c r="C17" s="14">
        <v>1626</v>
      </c>
      <c r="D17" s="14">
        <v>1667</v>
      </c>
      <c r="E17" s="28">
        <v>-2.45950809838032E-2</v>
      </c>
      <c r="F17" s="14">
        <v>861</v>
      </c>
      <c r="G17" s="14">
        <v>233</v>
      </c>
      <c r="H17" s="14">
        <v>257</v>
      </c>
      <c r="I17" s="14">
        <v>138</v>
      </c>
      <c r="J17" s="14">
        <v>8</v>
      </c>
      <c r="K17" s="14">
        <v>0</v>
      </c>
      <c r="L17" s="14">
        <v>0</v>
      </c>
      <c r="M17" s="14">
        <v>0</v>
      </c>
      <c r="N17" s="14">
        <v>0</v>
      </c>
      <c r="O17" s="14">
        <v>18</v>
      </c>
      <c r="P17" s="22">
        <v>371</v>
      </c>
    </row>
    <row r="18" spans="1:16" x14ac:dyDescent="0.25">
      <c r="A18" s="27" t="s">
        <v>341</v>
      </c>
      <c r="B18" s="27" t="s">
        <v>342</v>
      </c>
      <c r="C18" s="14">
        <v>3</v>
      </c>
      <c r="D18" s="14">
        <v>2</v>
      </c>
      <c r="E18" s="28">
        <v>0.5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4">
        <v>0</v>
      </c>
      <c r="D19" s="14">
        <v>0</v>
      </c>
      <c r="E19" s="28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79" t="s">
        <v>345</v>
      </c>
      <c r="B20" s="180"/>
      <c r="C20" s="24">
        <v>2</v>
      </c>
      <c r="D20" s="24">
        <v>2</v>
      </c>
      <c r="E20" s="25">
        <v>0</v>
      </c>
      <c r="F20" s="24">
        <v>0</v>
      </c>
      <c r="G20" s="24">
        <v>0</v>
      </c>
      <c r="H20" s="24">
        <v>0</v>
      </c>
      <c r="I20" s="24">
        <v>2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1</v>
      </c>
    </row>
    <row r="21" spans="1:16" x14ac:dyDescent="0.25">
      <c r="A21" s="27" t="s">
        <v>346</v>
      </c>
      <c r="B21" s="27" t="s">
        <v>347</v>
      </c>
      <c r="C21" s="14">
        <v>0</v>
      </c>
      <c r="D21" s="14">
        <v>0</v>
      </c>
      <c r="E21" s="28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4">
        <v>2</v>
      </c>
      <c r="D22" s="14">
        <v>2</v>
      </c>
      <c r="E22" s="28">
        <v>0</v>
      </c>
      <c r="F22" s="14">
        <v>0</v>
      </c>
      <c r="G22" s="14">
        <v>0</v>
      </c>
      <c r="H22" s="14">
        <v>0</v>
      </c>
      <c r="I22" s="14">
        <v>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1</v>
      </c>
    </row>
    <row r="23" spans="1:16" x14ac:dyDescent="0.25">
      <c r="A23" s="179" t="s">
        <v>350</v>
      </c>
      <c r="B23" s="180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4">
        <v>0</v>
      </c>
      <c r="D24" s="14">
        <v>0</v>
      </c>
      <c r="E24" s="28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4">
        <v>0</v>
      </c>
      <c r="D25" s="14">
        <v>0</v>
      </c>
      <c r="E25" s="28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4">
        <v>0</v>
      </c>
      <c r="D26" s="14">
        <v>0</v>
      </c>
      <c r="E26" s="28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4">
        <v>0</v>
      </c>
      <c r="D27" s="14">
        <v>0</v>
      </c>
      <c r="E27" s="28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4">
        <v>0</v>
      </c>
      <c r="D28" s="14">
        <v>0</v>
      </c>
      <c r="E28" s="28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4">
        <v>0</v>
      </c>
      <c r="D29" s="14">
        <v>0</v>
      </c>
      <c r="E29" s="28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79" t="s">
        <v>363</v>
      </c>
      <c r="B30" s="180"/>
      <c r="C30" s="24">
        <v>2438</v>
      </c>
      <c r="D30" s="24">
        <v>2065</v>
      </c>
      <c r="E30" s="25">
        <v>0.18062953995157399</v>
      </c>
      <c r="F30" s="24">
        <v>205</v>
      </c>
      <c r="G30" s="24">
        <v>144</v>
      </c>
      <c r="H30" s="24">
        <v>66</v>
      </c>
      <c r="I30" s="24">
        <v>105</v>
      </c>
      <c r="J30" s="24">
        <v>0</v>
      </c>
      <c r="K30" s="24">
        <v>1</v>
      </c>
      <c r="L30" s="24">
        <v>0</v>
      </c>
      <c r="M30" s="24">
        <v>0</v>
      </c>
      <c r="N30" s="24">
        <v>7</v>
      </c>
      <c r="O30" s="24">
        <v>4</v>
      </c>
      <c r="P30" s="26">
        <v>288</v>
      </c>
    </row>
    <row r="31" spans="1:16" x14ac:dyDescent="0.25">
      <c r="A31" s="27" t="s">
        <v>364</v>
      </c>
      <c r="B31" s="27" t="s">
        <v>365</v>
      </c>
      <c r="C31" s="14">
        <v>16</v>
      </c>
      <c r="D31" s="14">
        <v>24</v>
      </c>
      <c r="E31" s="28">
        <v>-0.33333333333333298</v>
      </c>
      <c r="F31" s="14">
        <v>0</v>
      </c>
      <c r="G31" s="14">
        <v>0</v>
      </c>
      <c r="H31" s="14">
        <v>2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1</v>
      </c>
      <c r="P31" s="22">
        <v>0</v>
      </c>
    </row>
    <row r="32" spans="1:16" x14ac:dyDescent="0.25">
      <c r="A32" s="27" t="s">
        <v>366</v>
      </c>
      <c r="B32" s="27" t="s">
        <v>367</v>
      </c>
      <c r="C32" s="14">
        <v>1</v>
      </c>
      <c r="D32" s="14">
        <v>3</v>
      </c>
      <c r="E32" s="28">
        <v>-0.66666666666666696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1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4">
        <v>1447</v>
      </c>
      <c r="D33" s="14">
        <v>1227</v>
      </c>
      <c r="E33" s="28">
        <v>0.179299103504482</v>
      </c>
      <c r="F33" s="14">
        <v>24</v>
      </c>
      <c r="G33" s="14">
        <v>15</v>
      </c>
      <c r="H33" s="14">
        <v>28</v>
      </c>
      <c r="I33" s="14">
        <v>35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1</v>
      </c>
      <c r="P33" s="22">
        <v>87</v>
      </c>
    </row>
    <row r="34" spans="1:16" x14ac:dyDescent="0.25">
      <c r="A34" s="27" t="s">
        <v>370</v>
      </c>
      <c r="B34" s="27" t="s">
        <v>371</v>
      </c>
      <c r="C34" s="14">
        <v>29</v>
      </c>
      <c r="D34" s="14">
        <v>13</v>
      </c>
      <c r="E34" s="28">
        <v>1.2307692307692299</v>
      </c>
      <c r="F34" s="14">
        <v>2</v>
      </c>
      <c r="G34" s="14">
        <v>2</v>
      </c>
      <c r="H34" s="14">
        <v>2</v>
      </c>
      <c r="I34" s="14">
        <v>4</v>
      </c>
      <c r="J34" s="14">
        <v>0</v>
      </c>
      <c r="K34" s="14">
        <v>0</v>
      </c>
      <c r="L34" s="14">
        <v>0</v>
      </c>
      <c r="M34" s="14">
        <v>0</v>
      </c>
      <c r="N34" s="14">
        <v>1</v>
      </c>
      <c r="O34" s="14">
        <v>0</v>
      </c>
      <c r="P34" s="22">
        <v>4</v>
      </c>
    </row>
    <row r="35" spans="1:16" x14ac:dyDescent="0.25">
      <c r="A35" s="27" t="s">
        <v>372</v>
      </c>
      <c r="B35" s="27" t="s">
        <v>373</v>
      </c>
      <c r="C35" s="14">
        <v>564</v>
      </c>
      <c r="D35" s="14">
        <v>443</v>
      </c>
      <c r="E35" s="28">
        <v>0.27313769751693001</v>
      </c>
      <c r="F35" s="14">
        <v>8</v>
      </c>
      <c r="G35" s="14">
        <v>11</v>
      </c>
      <c r="H35" s="14">
        <v>9</v>
      </c>
      <c r="I35" s="14">
        <v>9</v>
      </c>
      <c r="J35" s="14">
        <v>0</v>
      </c>
      <c r="K35" s="14">
        <v>0</v>
      </c>
      <c r="L35" s="14">
        <v>0</v>
      </c>
      <c r="M35" s="14">
        <v>0</v>
      </c>
      <c r="N35" s="14">
        <v>4</v>
      </c>
      <c r="O35" s="14">
        <v>0</v>
      </c>
      <c r="P35" s="22">
        <v>28</v>
      </c>
    </row>
    <row r="36" spans="1:16" ht="22.5" x14ac:dyDescent="0.25">
      <c r="A36" s="27" t="s">
        <v>374</v>
      </c>
      <c r="B36" s="27" t="s">
        <v>375</v>
      </c>
      <c r="C36" s="14">
        <v>109</v>
      </c>
      <c r="D36" s="14">
        <v>101</v>
      </c>
      <c r="E36" s="28">
        <v>7.9207920792079195E-2</v>
      </c>
      <c r="F36" s="14">
        <v>112</v>
      </c>
      <c r="G36" s="14">
        <v>83</v>
      </c>
      <c r="H36" s="14">
        <v>19</v>
      </c>
      <c r="I36" s="14">
        <v>45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2">
        <v>112</v>
      </c>
    </row>
    <row r="37" spans="1:16" ht="22.5" x14ac:dyDescent="0.25">
      <c r="A37" s="27" t="s">
        <v>376</v>
      </c>
      <c r="B37" s="27" t="s">
        <v>377</v>
      </c>
      <c r="C37" s="14">
        <v>38</v>
      </c>
      <c r="D37" s="14">
        <v>46</v>
      </c>
      <c r="E37" s="28">
        <v>-0.173913043478261</v>
      </c>
      <c r="F37" s="14">
        <v>33</v>
      </c>
      <c r="G37" s="14">
        <v>25</v>
      </c>
      <c r="H37" s="14">
        <v>0</v>
      </c>
      <c r="I37" s="14">
        <v>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34</v>
      </c>
    </row>
    <row r="38" spans="1:16" ht="22.5" x14ac:dyDescent="0.25">
      <c r="A38" s="27" t="s">
        <v>378</v>
      </c>
      <c r="B38" s="27" t="s">
        <v>379</v>
      </c>
      <c r="C38" s="14">
        <v>27</v>
      </c>
      <c r="D38" s="14">
        <v>21</v>
      </c>
      <c r="E38" s="28">
        <v>0.28571428571428598</v>
      </c>
      <c r="F38" s="14">
        <v>23</v>
      </c>
      <c r="G38" s="14">
        <v>4</v>
      </c>
      <c r="H38" s="14">
        <v>1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10</v>
      </c>
    </row>
    <row r="39" spans="1:16" ht="33.75" x14ac:dyDescent="0.25">
      <c r="A39" s="27" t="s">
        <v>380</v>
      </c>
      <c r="B39" s="27" t="s">
        <v>381</v>
      </c>
      <c r="C39" s="14">
        <v>0</v>
      </c>
      <c r="D39" s="14">
        <v>0</v>
      </c>
      <c r="E39" s="28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4">
        <v>0</v>
      </c>
      <c r="D40" s="14">
        <v>0</v>
      </c>
      <c r="E40" s="28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4">
        <v>207</v>
      </c>
      <c r="D41" s="14">
        <v>187</v>
      </c>
      <c r="E41" s="28">
        <v>0.10695187165775399</v>
      </c>
      <c r="F41" s="14">
        <v>3</v>
      </c>
      <c r="G41" s="14">
        <v>4</v>
      </c>
      <c r="H41" s="14">
        <v>5</v>
      </c>
      <c r="I41" s="14">
        <v>4</v>
      </c>
      <c r="J41" s="14">
        <v>0</v>
      </c>
      <c r="K41" s="14">
        <v>1</v>
      </c>
      <c r="L41" s="14">
        <v>0</v>
      </c>
      <c r="M41" s="14">
        <v>0</v>
      </c>
      <c r="N41" s="14">
        <v>1</v>
      </c>
      <c r="O41" s="14">
        <v>1</v>
      </c>
      <c r="P41" s="22">
        <v>13</v>
      </c>
    </row>
    <row r="42" spans="1:16" x14ac:dyDescent="0.25">
      <c r="A42" s="179" t="s">
        <v>386</v>
      </c>
      <c r="B42" s="180"/>
      <c r="C42" s="24">
        <v>550</v>
      </c>
      <c r="D42" s="24">
        <v>449</v>
      </c>
      <c r="E42" s="25">
        <v>0.22494432071269499</v>
      </c>
      <c r="F42" s="24">
        <v>202</v>
      </c>
      <c r="G42" s="24">
        <v>56</v>
      </c>
      <c r="H42" s="24">
        <v>56</v>
      </c>
      <c r="I42" s="24">
        <v>46</v>
      </c>
      <c r="J42" s="24">
        <v>0</v>
      </c>
      <c r="K42" s="24">
        <v>0</v>
      </c>
      <c r="L42" s="24">
        <v>0</v>
      </c>
      <c r="M42" s="24">
        <v>0</v>
      </c>
      <c r="N42" s="24">
        <v>9</v>
      </c>
      <c r="O42" s="24">
        <v>4</v>
      </c>
      <c r="P42" s="26">
        <v>104</v>
      </c>
    </row>
    <row r="43" spans="1:16" x14ac:dyDescent="0.25">
      <c r="A43" s="27" t="s">
        <v>387</v>
      </c>
      <c r="B43" s="27" t="s">
        <v>388</v>
      </c>
      <c r="C43" s="14">
        <v>36</v>
      </c>
      <c r="D43" s="14">
        <v>19</v>
      </c>
      <c r="E43" s="28">
        <v>0.89473684210526305</v>
      </c>
      <c r="F43" s="14">
        <v>4</v>
      </c>
      <c r="G43" s="14">
        <v>0</v>
      </c>
      <c r="H43" s="14">
        <v>1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0</v>
      </c>
    </row>
    <row r="44" spans="1:16" ht="22.5" x14ac:dyDescent="0.25">
      <c r="A44" s="27" t="s">
        <v>389</v>
      </c>
      <c r="B44" s="27" t="s">
        <v>390</v>
      </c>
      <c r="C44" s="14">
        <v>487</v>
      </c>
      <c r="D44" s="14">
        <v>396</v>
      </c>
      <c r="E44" s="28">
        <v>0.22979797979798</v>
      </c>
      <c r="F44" s="14">
        <v>198</v>
      </c>
      <c r="G44" s="14">
        <v>56</v>
      </c>
      <c r="H44" s="14">
        <v>55</v>
      </c>
      <c r="I44" s="14">
        <v>44</v>
      </c>
      <c r="J44" s="14">
        <v>0</v>
      </c>
      <c r="K44" s="14">
        <v>0</v>
      </c>
      <c r="L44" s="14">
        <v>0</v>
      </c>
      <c r="M44" s="14">
        <v>0</v>
      </c>
      <c r="N44" s="14">
        <v>5</v>
      </c>
      <c r="O44" s="14">
        <v>4</v>
      </c>
      <c r="P44" s="22">
        <v>103</v>
      </c>
    </row>
    <row r="45" spans="1:16" x14ac:dyDescent="0.25">
      <c r="A45" s="27" t="s">
        <v>391</v>
      </c>
      <c r="B45" s="27" t="s">
        <v>392</v>
      </c>
      <c r="C45" s="14">
        <v>1</v>
      </c>
      <c r="D45" s="14">
        <v>5</v>
      </c>
      <c r="E45" s="28">
        <v>-0.8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4">
        <v>3</v>
      </c>
      <c r="D46" s="14">
        <v>3</v>
      </c>
      <c r="E46" s="28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1</v>
      </c>
    </row>
    <row r="47" spans="1:16" ht="22.5" x14ac:dyDescent="0.25">
      <c r="A47" s="27" t="s">
        <v>395</v>
      </c>
      <c r="B47" s="27" t="s">
        <v>396</v>
      </c>
      <c r="C47" s="14">
        <v>0</v>
      </c>
      <c r="D47" s="14">
        <v>0</v>
      </c>
      <c r="E47" s="28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4">
        <v>19</v>
      </c>
      <c r="D48" s="14">
        <v>11</v>
      </c>
      <c r="E48" s="28">
        <v>0.72727272727272696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3</v>
      </c>
      <c r="O48" s="14">
        <v>0</v>
      </c>
      <c r="P48" s="22">
        <v>0</v>
      </c>
    </row>
    <row r="49" spans="1:16" x14ac:dyDescent="0.25">
      <c r="A49" s="27" t="s">
        <v>399</v>
      </c>
      <c r="B49" s="27" t="s">
        <v>400</v>
      </c>
      <c r="C49" s="14">
        <v>4</v>
      </c>
      <c r="D49" s="14">
        <v>15</v>
      </c>
      <c r="E49" s="28">
        <v>-0.73333333333333295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79" t="s">
        <v>401</v>
      </c>
      <c r="B50" s="180"/>
      <c r="C50" s="24">
        <v>665</v>
      </c>
      <c r="D50" s="24">
        <v>585</v>
      </c>
      <c r="E50" s="25">
        <v>0.13675213675213699</v>
      </c>
      <c r="F50" s="24">
        <v>9</v>
      </c>
      <c r="G50" s="24">
        <v>4</v>
      </c>
      <c r="H50" s="24">
        <v>70</v>
      </c>
      <c r="I50" s="24">
        <v>47</v>
      </c>
      <c r="J50" s="24">
        <v>44</v>
      </c>
      <c r="K50" s="24">
        <v>24</v>
      </c>
      <c r="L50" s="24">
        <v>0</v>
      </c>
      <c r="M50" s="24">
        <v>0</v>
      </c>
      <c r="N50" s="24">
        <v>6</v>
      </c>
      <c r="O50" s="24">
        <v>17</v>
      </c>
      <c r="P50" s="26">
        <v>55</v>
      </c>
    </row>
    <row r="51" spans="1:16" x14ac:dyDescent="0.25">
      <c r="A51" s="27" t="s">
        <v>402</v>
      </c>
      <c r="B51" s="27" t="s">
        <v>403</v>
      </c>
      <c r="C51" s="14">
        <v>439</v>
      </c>
      <c r="D51" s="14">
        <v>190</v>
      </c>
      <c r="E51" s="28">
        <v>1.31052631578947</v>
      </c>
      <c r="F51" s="14">
        <v>8</v>
      </c>
      <c r="G51" s="14">
        <v>3</v>
      </c>
      <c r="H51" s="14">
        <v>20</v>
      </c>
      <c r="I51" s="14">
        <v>15</v>
      </c>
      <c r="J51" s="14">
        <v>24</v>
      </c>
      <c r="K51" s="14">
        <v>6</v>
      </c>
      <c r="L51" s="14">
        <v>0</v>
      </c>
      <c r="M51" s="14">
        <v>0</v>
      </c>
      <c r="N51" s="14">
        <v>1</v>
      </c>
      <c r="O51" s="14">
        <v>11</v>
      </c>
      <c r="P51" s="22">
        <v>7</v>
      </c>
    </row>
    <row r="52" spans="1:16" x14ac:dyDescent="0.25">
      <c r="A52" s="27" t="s">
        <v>404</v>
      </c>
      <c r="B52" s="27" t="s">
        <v>405</v>
      </c>
      <c r="C52" s="14">
        <v>1</v>
      </c>
      <c r="D52" s="14">
        <v>3</v>
      </c>
      <c r="E52" s="28">
        <v>-0.66666666666666696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2">
        <v>0</v>
      </c>
    </row>
    <row r="53" spans="1:16" x14ac:dyDescent="0.25">
      <c r="A53" s="27" t="s">
        <v>406</v>
      </c>
      <c r="B53" s="27" t="s">
        <v>407</v>
      </c>
      <c r="C53" s="14">
        <v>57</v>
      </c>
      <c r="D53" s="14">
        <v>218</v>
      </c>
      <c r="E53" s="28">
        <v>-0.73853211009174302</v>
      </c>
      <c r="F53" s="14">
        <v>0</v>
      </c>
      <c r="G53" s="14">
        <v>0</v>
      </c>
      <c r="H53" s="14">
        <v>21</v>
      </c>
      <c r="I53" s="14">
        <v>9</v>
      </c>
      <c r="J53" s="14">
        <v>10</v>
      </c>
      <c r="K53" s="14">
        <v>1</v>
      </c>
      <c r="L53" s="14">
        <v>0</v>
      </c>
      <c r="M53" s="14">
        <v>0</v>
      </c>
      <c r="N53" s="14">
        <v>0</v>
      </c>
      <c r="O53" s="14">
        <v>2</v>
      </c>
      <c r="P53" s="22">
        <v>13</v>
      </c>
    </row>
    <row r="54" spans="1:16" ht="22.5" x14ac:dyDescent="0.25">
      <c r="A54" s="27" t="s">
        <v>408</v>
      </c>
      <c r="B54" s="27" t="s">
        <v>409</v>
      </c>
      <c r="C54" s="14">
        <v>2</v>
      </c>
      <c r="D54" s="14">
        <v>10</v>
      </c>
      <c r="E54" s="28">
        <v>-0.8</v>
      </c>
      <c r="F54" s="14">
        <v>0</v>
      </c>
      <c r="G54" s="14">
        <v>0</v>
      </c>
      <c r="H54" s="14">
        <v>0</v>
      </c>
      <c r="I54" s="14">
        <v>0</v>
      </c>
      <c r="J54" s="14">
        <v>3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2">
        <v>1</v>
      </c>
    </row>
    <row r="55" spans="1:16" x14ac:dyDescent="0.25">
      <c r="A55" s="27" t="s">
        <v>410</v>
      </c>
      <c r="B55" s="27" t="s">
        <v>411</v>
      </c>
      <c r="C55" s="14">
        <v>0</v>
      </c>
      <c r="D55" s="14">
        <v>0</v>
      </c>
      <c r="E55" s="28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7" t="s">
        <v>412</v>
      </c>
      <c r="B56" s="27" t="s">
        <v>413</v>
      </c>
      <c r="C56" s="14">
        <v>19</v>
      </c>
      <c r="D56" s="14">
        <v>26</v>
      </c>
      <c r="E56" s="28">
        <v>-0.269230769230769</v>
      </c>
      <c r="F56" s="14">
        <v>0</v>
      </c>
      <c r="G56" s="14">
        <v>0</v>
      </c>
      <c r="H56" s="14">
        <v>4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2">
        <v>0</v>
      </c>
    </row>
    <row r="57" spans="1:16" ht="22.5" x14ac:dyDescent="0.25">
      <c r="A57" s="27" t="s">
        <v>414</v>
      </c>
      <c r="B57" s="27" t="s">
        <v>415</v>
      </c>
      <c r="C57" s="14">
        <v>19</v>
      </c>
      <c r="D57" s="14">
        <v>17</v>
      </c>
      <c r="E57" s="28">
        <v>0.11764705882352899</v>
      </c>
      <c r="F57" s="14">
        <v>0</v>
      </c>
      <c r="G57" s="14">
        <v>0</v>
      </c>
      <c r="H57" s="14">
        <v>1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1</v>
      </c>
      <c r="O57" s="14">
        <v>0</v>
      </c>
      <c r="P57" s="22">
        <v>1</v>
      </c>
    </row>
    <row r="58" spans="1:16" ht="22.5" x14ac:dyDescent="0.25">
      <c r="A58" s="27" t="s">
        <v>416</v>
      </c>
      <c r="B58" s="27" t="s">
        <v>417</v>
      </c>
      <c r="C58" s="14">
        <v>1</v>
      </c>
      <c r="D58" s="14">
        <v>5</v>
      </c>
      <c r="E58" s="28">
        <v>-0.8</v>
      </c>
      <c r="F58" s="14">
        <v>0</v>
      </c>
      <c r="G58" s="14">
        <v>0</v>
      </c>
      <c r="H58" s="14">
        <v>1</v>
      </c>
      <c r="I58" s="14">
        <v>0</v>
      </c>
      <c r="J58" s="14">
        <v>1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2.5" x14ac:dyDescent="0.25">
      <c r="A59" s="27" t="s">
        <v>418</v>
      </c>
      <c r="B59" s="27" t="s">
        <v>419</v>
      </c>
      <c r="C59" s="14">
        <v>2</v>
      </c>
      <c r="D59" s="14">
        <v>0</v>
      </c>
      <c r="E59" s="28">
        <v>0</v>
      </c>
      <c r="F59" s="14">
        <v>0</v>
      </c>
      <c r="G59" s="14">
        <v>0</v>
      </c>
      <c r="H59" s="14">
        <v>1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0</v>
      </c>
      <c r="P59" s="22">
        <v>3</v>
      </c>
    </row>
    <row r="60" spans="1:16" ht="22.5" x14ac:dyDescent="0.25">
      <c r="A60" s="27" t="s">
        <v>420</v>
      </c>
      <c r="B60" s="27" t="s">
        <v>421</v>
      </c>
      <c r="C60" s="14">
        <v>12</v>
      </c>
      <c r="D60" s="14">
        <v>11</v>
      </c>
      <c r="E60" s="28">
        <v>9.0909090909090898E-2</v>
      </c>
      <c r="F60" s="14">
        <v>0</v>
      </c>
      <c r="G60" s="14">
        <v>0</v>
      </c>
      <c r="H60" s="14">
        <v>2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1</v>
      </c>
    </row>
    <row r="61" spans="1:16" ht="33.75" x14ac:dyDescent="0.25">
      <c r="A61" s="27" t="s">
        <v>422</v>
      </c>
      <c r="B61" s="27" t="s">
        <v>423</v>
      </c>
      <c r="C61" s="14">
        <v>7</v>
      </c>
      <c r="D61" s="14">
        <v>7</v>
      </c>
      <c r="E61" s="28">
        <v>0</v>
      </c>
      <c r="F61" s="14">
        <v>0</v>
      </c>
      <c r="G61" s="14">
        <v>0</v>
      </c>
      <c r="H61" s="14">
        <v>2</v>
      </c>
      <c r="I61" s="14">
        <v>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3</v>
      </c>
    </row>
    <row r="62" spans="1:16" x14ac:dyDescent="0.25">
      <c r="A62" s="27" t="s">
        <v>424</v>
      </c>
      <c r="B62" s="27" t="s">
        <v>425</v>
      </c>
      <c r="C62" s="14">
        <v>11</v>
      </c>
      <c r="D62" s="14">
        <v>13</v>
      </c>
      <c r="E62" s="28">
        <v>-0.15384615384615399</v>
      </c>
      <c r="F62" s="14">
        <v>0</v>
      </c>
      <c r="G62" s="14">
        <v>0</v>
      </c>
      <c r="H62" s="14">
        <v>1</v>
      </c>
      <c r="I62" s="14">
        <v>1</v>
      </c>
      <c r="J62" s="14">
        <v>0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22">
        <v>2</v>
      </c>
    </row>
    <row r="63" spans="1:16" ht="22.5" x14ac:dyDescent="0.25">
      <c r="A63" s="27" t="s">
        <v>426</v>
      </c>
      <c r="B63" s="27" t="s">
        <v>427</v>
      </c>
      <c r="C63" s="14">
        <v>25</v>
      </c>
      <c r="D63" s="14">
        <v>51</v>
      </c>
      <c r="E63" s="28">
        <v>-0.50980392156862697</v>
      </c>
      <c r="F63" s="14">
        <v>0</v>
      </c>
      <c r="G63" s="14">
        <v>0</v>
      </c>
      <c r="H63" s="14">
        <v>11</v>
      </c>
      <c r="I63" s="14">
        <v>13</v>
      </c>
      <c r="J63" s="14">
        <v>4</v>
      </c>
      <c r="K63" s="14">
        <v>6</v>
      </c>
      <c r="L63" s="14">
        <v>0</v>
      </c>
      <c r="M63" s="14">
        <v>0</v>
      </c>
      <c r="N63" s="14">
        <v>1</v>
      </c>
      <c r="O63" s="14">
        <v>0</v>
      </c>
      <c r="P63" s="22">
        <v>11</v>
      </c>
    </row>
    <row r="64" spans="1:16" ht="22.5" x14ac:dyDescent="0.25">
      <c r="A64" s="27" t="s">
        <v>428</v>
      </c>
      <c r="B64" s="27" t="s">
        <v>429</v>
      </c>
      <c r="C64" s="14">
        <v>55</v>
      </c>
      <c r="D64" s="14">
        <v>20</v>
      </c>
      <c r="E64" s="28">
        <v>1.75</v>
      </c>
      <c r="F64" s="14">
        <v>1</v>
      </c>
      <c r="G64" s="14">
        <v>1</v>
      </c>
      <c r="H64" s="14">
        <v>4</v>
      </c>
      <c r="I64" s="14">
        <v>1</v>
      </c>
      <c r="J64" s="14">
        <v>2</v>
      </c>
      <c r="K64" s="14">
        <v>4</v>
      </c>
      <c r="L64" s="14">
        <v>0</v>
      </c>
      <c r="M64" s="14">
        <v>0</v>
      </c>
      <c r="N64" s="14">
        <v>1</v>
      </c>
      <c r="O64" s="14">
        <v>4</v>
      </c>
      <c r="P64" s="22">
        <v>4</v>
      </c>
    </row>
    <row r="65" spans="1:16" ht="33.75" x14ac:dyDescent="0.25">
      <c r="A65" s="27" t="s">
        <v>430</v>
      </c>
      <c r="B65" s="27" t="s">
        <v>431</v>
      </c>
      <c r="C65" s="14">
        <v>11</v>
      </c>
      <c r="D65" s="14">
        <v>6</v>
      </c>
      <c r="E65" s="28">
        <v>0.83333333333333304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1</v>
      </c>
    </row>
    <row r="66" spans="1:16" ht="33.75" x14ac:dyDescent="0.25">
      <c r="A66" s="27" t="s">
        <v>432</v>
      </c>
      <c r="B66" s="27" t="s">
        <v>433</v>
      </c>
      <c r="C66" s="14">
        <v>1</v>
      </c>
      <c r="D66" s="14">
        <v>0</v>
      </c>
      <c r="E66" s="28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3</v>
      </c>
    </row>
    <row r="67" spans="1:16" ht="33.75" x14ac:dyDescent="0.25">
      <c r="A67" s="27" t="s">
        <v>434</v>
      </c>
      <c r="B67" s="27" t="s">
        <v>435</v>
      </c>
      <c r="C67" s="14">
        <v>1</v>
      </c>
      <c r="D67" s="14">
        <v>4</v>
      </c>
      <c r="E67" s="28">
        <v>-0.75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22">
        <v>5</v>
      </c>
    </row>
    <row r="68" spans="1:16" ht="33.75" x14ac:dyDescent="0.25">
      <c r="A68" s="27" t="s">
        <v>436</v>
      </c>
      <c r="B68" s="27" t="s">
        <v>437</v>
      </c>
      <c r="C68" s="14">
        <v>0</v>
      </c>
      <c r="D68" s="14">
        <v>0</v>
      </c>
      <c r="E68" s="28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4">
        <v>2</v>
      </c>
      <c r="D69" s="14">
        <v>2</v>
      </c>
      <c r="E69" s="28">
        <v>0</v>
      </c>
      <c r="F69" s="14">
        <v>0</v>
      </c>
      <c r="G69" s="14">
        <v>0</v>
      </c>
      <c r="H69" s="14">
        <v>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4">
        <v>0</v>
      </c>
      <c r="D70" s="14">
        <v>2</v>
      </c>
      <c r="E70" s="28">
        <v>-1</v>
      </c>
      <c r="F70" s="14">
        <v>0</v>
      </c>
      <c r="G70" s="14">
        <v>0</v>
      </c>
      <c r="H70" s="14">
        <v>1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4">
        <v>0</v>
      </c>
      <c r="D71" s="14">
        <v>0</v>
      </c>
      <c r="E71" s="28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179" t="s">
        <v>444</v>
      </c>
      <c r="B72" s="180"/>
      <c r="C72" s="24">
        <v>4</v>
      </c>
      <c r="D72" s="24">
        <v>14</v>
      </c>
      <c r="E72" s="25">
        <v>-0.71428571428571397</v>
      </c>
      <c r="F72" s="24">
        <v>0</v>
      </c>
      <c r="G72" s="24">
        <v>0</v>
      </c>
      <c r="H72" s="24">
        <v>0</v>
      </c>
      <c r="I72" s="24">
        <v>1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2</v>
      </c>
    </row>
    <row r="73" spans="1:16" x14ac:dyDescent="0.25">
      <c r="A73" s="27" t="s">
        <v>445</v>
      </c>
      <c r="B73" s="27" t="s">
        <v>446</v>
      </c>
      <c r="C73" s="14">
        <v>4</v>
      </c>
      <c r="D73" s="14">
        <v>14</v>
      </c>
      <c r="E73" s="28">
        <v>-0.71428571428571397</v>
      </c>
      <c r="F73" s="14">
        <v>0</v>
      </c>
      <c r="G73" s="14">
        <v>0</v>
      </c>
      <c r="H73" s="14">
        <v>0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2</v>
      </c>
    </row>
    <row r="74" spans="1:16" x14ac:dyDescent="0.25">
      <c r="A74" s="179" t="s">
        <v>447</v>
      </c>
      <c r="B74" s="180"/>
      <c r="C74" s="24">
        <v>238</v>
      </c>
      <c r="D74" s="24">
        <v>186</v>
      </c>
      <c r="E74" s="25">
        <v>0.27956989247311798</v>
      </c>
      <c r="F74" s="24">
        <v>2</v>
      </c>
      <c r="G74" s="24">
        <v>0</v>
      </c>
      <c r="H74" s="24">
        <v>12</v>
      </c>
      <c r="I74" s="24">
        <v>10</v>
      </c>
      <c r="J74" s="24">
        <v>0</v>
      </c>
      <c r="K74" s="24">
        <v>0</v>
      </c>
      <c r="L74" s="24">
        <v>0</v>
      </c>
      <c r="M74" s="24">
        <v>1</v>
      </c>
      <c r="N74" s="24">
        <v>1</v>
      </c>
      <c r="O74" s="24">
        <v>0</v>
      </c>
      <c r="P74" s="26">
        <v>8</v>
      </c>
    </row>
    <row r="75" spans="1:16" x14ac:dyDescent="0.25">
      <c r="A75" s="27" t="s">
        <v>448</v>
      </c>
      <c r="B75" s="27" t="s">
        <v>449</v>
      </c>
      <c r="C75" s="14">
        <v>109</v>
      </c>
      <c r="D75" s="14">
        <v>84</v>
      </c>
      <c r="E75" s="28">
        <v>0.297619047619048</v>
      </c>
      <c r="F75" s="14">
        <v>0</v>
      </c>
      <c r="G75" s="14">
        <v>0</v>
      </c>
      <c r="H75" s="14">
        <v>3</v>
      </c>
      <c r="I75" s="14">
        <v>5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2">
        <v>1</v>
      </c>
    </row>
    <row r="76" spans="1:16" ht="33.75" x14ac:dyDescent="0.25">
      <c r="A76" s="27" t="s">
        <v>450</v>
      </c>
      <c r="B76" s="27" t="s">
        <v>451</v>
      </c>
      <c r="C76" s="14">
        <v>3</v>
      </c>
      <c r="D76" s="14">
        <v>2</v>
      </c>
      <c r="E76" s="28">
        <v>0.5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3</v>
      </c>
    </row>
    <row r="77" spans="1:16" x14ac:dyDescent="0.25">
      <c r="A77" s="27" t="s">
        <v>452</v>
      </c>
      <c r="B77" s="27" t="s">
        <v>453</v>
      </c>
      <c r="C77" s="14">
        <v>52</v>
      </c>
      <c r="D77" s="14">
        <v>45</v>
      </c>
      <c r="E77" s="28">
        <v>0.155555555555556</v>
      </c>
      <c r="F77" s="14">
        <v>0</v>
      </c>
      <c r="G77" s="14">
        <v>0</v>
      </c>
      <c r="H77" s="14">
        <v>1</v>
      </c>
      <c r="I77" s="14">
        <v>1</v>
      </c>
      <c r="J77" s="14">
        <v>0</v>
      </c>
      <c r="K77" s="14">
        <v>0</v>
      </c>
      <c r="L77" s="14">
        <v>0</v>
      </c>
      <c r="M77" s="14">
        <v>1</v>
      </c>
      <c r="N77" s="14">
        <v>0</v>
      </c>
      <c r="O77" s="14">
        <v>0</v>
      </c>
      <c r="P77" s="22">
        <v>2</v>
      </c>
    </row>
    <row r="78" spans="1:16" x14ac:dyDescent="0.25">
      <c r="A78" s="27" t="s">
        <v>454</v>
      </c>
      <c r="B78" s="27" t="s">
        <v>455</v>
      </c>
      <c r="C78" s="14">
        <v>2</v>
      </c>
      <c r="D78" s="14">
        <v>2</v>
      </c>
      <c r="E78" s="28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7" t="s">
        <v>456</v>
      </c>
      <c r="B79" s="27" t="s">
        <v>457</v>
      </c>
      <c r="C79" s="14">
        <v>46</v>
      </c>
      <c r="D79" s="14">
        <v>42</v>
      </c>
      <c r="E79" s="28">
        <v>9.5238095238095205E-2</v>
      </c>
      <c r="F79" s="14">
        <v>0</v>
      </c>
      <c r="G79" s="14">
        <v>0</v>
      </c>
      <c r="H79" s="14">
        <v>5</v>
      </c>
      <c r="I79" s="14">
        <v>3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2</v>
      </c>
    </row>
    <row r="80" spans="1:16" ht="33.75" x14ac:dyDescent="0.25">
      <c r="A80" s="27" t="s">
        <v>458</v>
      </c>
      <c r="B80" s="27" t="s">
        <v>459</v>
      </c>
      <c r="C80" s="14">
        <v>10</v>
      </c>
      <c r="D80" s="14">
        <v>4</v>
      </c>
      <c r="E80" s="28">
        <v>1.5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4">
        <v>16</v>
      </c>
      <c r="D81" s="14">
        <v>7</v>
      </c>
      <c r="E81" s="28">
        <v>1.28571428571429</v>
      </c>
      <c r="F81" s="14">
        <v>2</v>
      </c>
      <c r="G81" s="14">
        <v>0</v>
      </c>
      <c r="H81" s="14">
        <v>3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0</v>
      </c>
    </row>
    <row r="82" spans="1:16" x14ac:dyDescent="0.25">
      <c r="A82" s="179" t="s">
        <v>462</v>
      </c>
      <c r="B82" s="180"/>
      <c r="C82" s="24">
        <v>255</v>
      </c>
      <c r="D82" s="24">
        <v>238</v>
      </c>
      <c r="E82" s="25">
        <v>7.1428571428571397E-2</v>
      </c>
      <c r="F82" s="24">
        <v>1</v>
      </c>
      <c r="G82" s="24">
        <v>2</v>
      </c>
      <c r="H82" s="24">
        <v>3</v>
      </c>
      <c r="I82" s="24">
        <v>4</v>
      </c>
      <c r="J82" s="24">
        <v>0</v>
      </c>
      <c r="K82" s="24">
        <v>0</v>
      </c>
      <c r="L82" s="24">
        <v>0</v>
      </c>
      <c r="M82" s="24">
        <v>0</v>
      </c>
      <c r="N82" s="24">
        <v>3</v>
      </c>
      <c r="O82" s="24">
        <v>0</v>
      </c>
      <c r="P82" s="26">
        <v>5</v>
      </c>
    </row>
    <row r="83" spans="1:16" x14ac:dyDescent="0.25">
      <c r="A83" s="27" t="s">
        <v>463</v>
      </c>
      <c r="B83" s="27" t="s">
        <v>464</v>
      </c>
      <c r="C83" s="14">
        <v>59</v>
      </c>
      <c r="D83" s="14">
        <v>65</v>
      </c>
      <c r="E83" s="28">
        <v>-9.2307692307692299E-2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2">
        <v>0</v>
      </c>
    </row>
    <row r="84" spans="1:16" x14ac:dyDescent="0.25">
      <c r="A84" s="27" t="s">
        <v>465</v>
      </c>
      <c r="B84" s="27" t="s">
        <v>466</v>
      </c>
      <c r="C84" s="14">
        <v>196</v>
      </c>
      <c r="D84" s="14">
        <v>173</v>
      </c>
      <c r="E84" s="28">
        <v>0.13294797687861301</v>
      </c>
      <c r="F84" s="14">
        <v>1</v>
      </c>
      <c r="G84" s="14">
        <v>2</v>
      </c>
      <c r="H84" s="14">
        <v>2</v>
      </c>
      <c r="I84" s="14">
        <v>4</v>
      </c>
      <c r="J84" s="14">
        <v>0</v>
      </c>
      <c r="K84" s="14">
        <v>0</v>
      </c>
      <c r="L84" s="14">
        <v>0</v>
      </c>
      <c r="M84" s="14">
        <v>0</v>
      </c>
      <c r="N84" s="14">
        <v>2</v>
      </c>
      <c r="O84" s="14">
        <v>0</v>
      </c>
      <c r="P84" s="22">
        <v>5</v>
      </c>
    </row>
    <row r="85" spans="1:16" x14ac:dyDescent="0.25">
      <c r="A85" s="179" t="s">
        <v>467</v>
      </c>
      <c r="B85" s="180"/>
      <c r="C85" s="24">
        <v>661</v>
      </c>
      <c r="D85" s="24">
        <v>786</v>
      </c>
      <c r="E85" s="25">
        <v>-0.15903307888040699</v>
      </c>
      <c r="F85" s="24">
        <v>6</v>
      </c>
      <c r="G85" s="24">
        <v>7</v>
      </c>
      <c r="H85" s="24">
        <v>160</v>
      </c>
      <c r="I85" s="24">
        <v>89</v>
      </c>
      <c r="J85" s="24">
        <v>0</v>
      </c>
      <c r="K85" s="24">
        <v>0</v>
      </c>
      <c r="L85" s="24">
        <v>0</v>
      </c>
      <c r="M85" s="24">
        <v>0</v>
      </c>
      <c r="N85" s="24">
        <v>23</v>
      </c>
      <c r="O85" s="24">
        <v>0</v>
      </c>
      <c r="P85" s="26">
        <v>109</v>
      </c>
    </row>
    <row r="86" spans="1:16" x14ac:dyDescent="0.25">
      <c r="A86" s="27" t="s">
        <v>468</v>
      </c>
      <c r="B86" s="27" t="s">
        <v>469</v>
      </c>
      <c r="C86" s="14">
        <v>0</v>
      </c>
      <c r="D86" s="14">
        <v>2</v>
      </c>
      <c r="E86" s="28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4">
        <v>0</v>
      </c>
      <c r="D87" s="14">
        <v>0</v>
      </c>
      <c r="E87" s="28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4">
        <v>0</v>
      </c>
      <c r="D88" s="14">
        <v>0</v>
      </c>
      <c r="E88" s="28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4">
        <v>179</v>
      </c>
      <c r="D89" s="14">
        <v>272</v>
      </c>
      <c r="E89" s="28">
        <v>-0.34191176470588203</v>
      </c>
      <c r="F89" s="14">
        <v>1</v>
      </c>
      <c r="G89" s="14">
        <v>0</v>
      </c>
      <c r="H89" s="14">
        <v>0</v>
      </c>
      <c r="I89" s="14">
        <v>3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2.5" x14ac:dyDescent="0.25">
      <c r="A90" s="27" t="s">
        <v>476</v>
      </c>
      <c r="B90" s="27" t="s">
        <v>477</v>
      </c>
      <c r="C90" s="14">
        <v>1</v>
      </c>
      <c r="D90" s="14">
        <v>1</v>
      </c>
      <c r="E90" s="28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27" t="s">
        <v>478</v>
      </c>
      <c r="B91" s="27" t="s">
        <v>479</v>
      </c>
      <c r="C91" s="14">
        <v>22</v>
      </c>
      <c r="D91" s="14">
        <v>41</v>
      </c>
      <c r="E91" s="28">
        <v>-0.46341463414634099</v>
      </c>
      <c r="F91" s="14">
        <v>1</v>
      </c>
      <c r="G91" s="14">
        <v>0</v>
      </c>
      <c r="H91" s="14">
        <v>1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1</v>
      </c>
    </row>
    <row r="92" spans="1:16" x14ac:dyDescent="0.25">
      <c r="A92" s="27" t="s">
        <v>480</v>
      </c>
      <c r="B92" s="27" t="s">
        <v>481</v>
      </c>
      <c r="C92" s="14">
        <v>130</v>
      </c>
      <c r="D92" s="14">
        <v>134</v>
      </c>
      <c r="E92" s="28">
        <v>-2.9850746268656699E-2</v>
      </c>
      <c r="F92" s="14">
        <v>0</v>
      </c>
      <c r="G92" s="14">
        <v>3</v>
      </c>
      <c r="H92" s="14">
        <v>36</v>
      </c>
      <c r="I92" s="14">
        <v>39</v>
      </c>
      <c r="J92" s="14">
        <v>0</v>
      </c>
      <c r="K92" s="14">
        <v>0</v>
      </c>
      <c r="L92" s="14">
        <v>0</v>
      </c>
      <c r="M92" s="14">
        <v>0</v>
      </c>
      <c r="N92" s="14">
        <v>22</v>
      </c>
      <c r="O92" s="14">
        <v>0</v>
      </c>
      <c r="P92" s="22">
        <v>44</v>
      </c>
    </row>
    <row r="93" spans="1:16" x14ac:dyDescent="0.25">
      <c r="A93" s="27" t="s">
        <v>482</v>
      </c>
      <c r="B93" s="27" t="s">
        <v>483</v>
      </c>
      <c r="C93" s="14">
        <v>18</v>
      </c>
      <c r="D93" s="14">
        <v>16</v>
      </c>
      <c r="E93" s="28">
        <v>0.125</v>
      </c>
      <c r="F93" s="14">
        <v>0</v>
      </c>
      <c r="G93" s="14">
        <v>0</v>
      </c>
      <c r="H93" s="14">
        <v>0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25">
      <c r="A94" s="27" t="s">
        <v>484</v>
      </c>
      <c r="B94" s="27" t="s">
        <v>485</v>
      </c>
      <c r="C94" s="14">
        <v>297</v>
      </c>
      <c r="D94" s="14">
        <v>300</v>
      </c>
      <c r="E94" s="28">
        <v>-0.01</v>
      </c>
      <c r="F94" s="14">
        <v>4</v>
      </c>
      <c r="G94" s="14">
        <v>4</v>
      </c>
      <c r="H94" s="14">
        <v>123</v>
      </c>
      <c r="I94" s="14">
        <v>44</v>
      </c>
      <c r="J94" s="14">
        <v>0</v>
      </c>
      <c r="K94" s="14">
        <v>0</v>
      </c>
      <c r="L94" s="14">
        <v>0</v>
      </c>
      <c r="M94" s="14">
        <v>0</v>
      </c>
      <c r="N94" s="14">
        <v>1</v>
      </c>
      <c r="O94" s="14">
        <v>0</v>
      </c>
      <c r="P94" s="22">
        <v>64</v>
      </c>
    </row>
    <row r="95" spans="1:16" ht="22.5" x14ac:dyDescent="0.25">
      <c r="A95" s="27" t="s">
        <v>486</v>
      </c>
      <c r="B95" s="27" t="s">
        <v>487</v>
      </c>
      <c r="C95" s="14">
        <v>0</v>
      </c>
      <c r="D95" s="14">
        <v>1</v>
      </c>
      <c r="E95" s="28">
        <v>-1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4">
        <v>14</v>
      </c>
      <c r="D96" s="14">
        <v>19</v>
      </c>
      <c r="E96" s="28">
        <v>-0.26315789473684198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79" t="s">
        <v>490</v>
      </c>
      <c r="B97" s="180"/>
      <c r="C97" s="24">
        <v>8499</v>
      </c>
      <c r="D97" s="24">
        <v>8348</v>
      </c>
      <c r="E97" s="25">
        <v>1.80881648298994E-2</v>
      </c>
      <c r="F97" s="24">
        <v>85</v>
      </c>
      <c r="G97" s="24">
        <v>70</v>
      </c>
      <c r="H97" s="24">
        <v>1245</v>
      </c>
      <c r="I97" s="24">
        <v>835</v>
      </c>
      <c r="J97" s="24">
        <v>0</v>
      </c>
      <c r="K97" s="24">
        <v>0</v>
      </c>
      <c r="L97" s="24">
        <v>0</v>
      </c>
      <c r="M97" s="24">
        <v>0</v>
      </c>
      <c r="N97" s="24">
        <v>19</v>
      </c>
      <c r="O97" s="24">
        <v>65</v>
      </c>
      <c r="P97" s="26">
        <v>892</v>
      </c>
    </row>
    <row r="98" spans="1:16" x14ac:dyDescent="0.25">
      <c r="A98" s="27" t="s">
        <v>491</v>
      </c>
      <c r="B98" s="27" t="s">
        <v>492</v>
      </c>
      <c r="C98" s="14">
        <v>1565</v>
      </c>
      <c r="D98" s="14">
        <v>1359</v>
      </c>
      <c r="E98" s="28">
        <v>0.15158204562178099</v>
      </c>
      <c r="F98" s="14">
        <v>23</v>
      </c>
      <c r="G98" s="14">
        <v>23</v>
      </c>
      <c r="H98" s="14">
        <v>199</v>
      </c>
      <c r="I98" s="14">
        <v>164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0</v>
      </c>
      <c r="P98" s="22">
        <v>161</v>
      </c>
    </row>
    <row r="99" spans="1:16" x14ac:dyDescent="0.25">
      <c r="A99" s="27" t="s">
        <v>493</v>
      </c>
      <c r="B99" s="27" t="s">
        <v>494</v>
      </c>
      <c r="C99" s="14">
        <v>853</v>
      </c>
      <c r="D99" s="14">
        <v>890</v>
      </c>
      <c r="E99" s="28">
        <v>-4.1573033707865199E-2</v>
      </c>
      <c r="F99" s="14">
        <v>17</v>
      </c>
      <c r="G99" s="14">
        <v>16</v>
      </c>
      <c r="H99" s="14">
        <v>255</v>
      </c>
      <c r="I99" s="14">
        <v>113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18</v>
      </c>
      <c r="P99" s="22">
        <v>143</v>
      </c>
    </row>
    <row r="100" spans="1:16" ht="33.75" x14ac:dyDescent="0.25">
      <c r="A100" s="27" t="s">
        <v>495</v>
      </c>
      <c r="B100" s="27" t="s">
        <v>496</v>
      </c>
      <c r="C100" s="14">
        <v>128</v>
      </c>
      <c r="D100" s="14">
        <v>159</v>
      </c>
      <c r="E100" s="28">
        <v>-0.19496855345911901</v>
      </c>
      <c r="F100" s="14">
        <v>2</v>
      </c>
      <c r="G100" s="14">
        <v>2</v>
      </c>
      <c r="H100" s="14">
        <v>50</v>
      </c>
      <c r="I100" s="14">
        <v>80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4</v>
      </c>
      <c r="P100" s="22">
        <v>105</v>
      </c>
    </row>
    <row r="101" spans="1:16" ht="22.5" x14ac:dyDescent="0.25">
      <c r="A101" s="27" t="s">
        <v>497</v>
      </c>
      <c r="B101" s="27" t="s">
        <v>498</v>
      </c>
      <c r="C101" s="14">
        <v>398</v>
      </c>
      <c r="D101" s="14">
        <v>323</v>
      </c>
      <c r="E101" s="28">
        <v>0.232198142414861</v>
      </c>
      <c r="F101" s="14">
        <v>2</v>
      </c>
      <c r="G101" s="14">
        <v>0</v>
      </c>
      <c r="H101" s="14">
        <v>111</v>
      </c>
      <c r="I101" s="14">
        <v>65</v>
      </c>
      <c r="J101" s="14">
        <v>0</v>
      </c>
      <c r="K101" s="14">
        <v>0</v>
      </c>
      <c r="L101" s="14">
        <v>0</v>
      </c>
      <c r="M101" s="14">
        <v>0</v>
      </c>
      <c r="N101" s="14">
        <v>1</v>
      </c>
      <c r="O101" s="14">
        <v>41</v>
      </c>
      <c r="P101" s="22">
        <v>82</v>
      </c>
    </row>
    <row r="102" spans="1:16" x14ac:dyDescent="0.25">
      <c r="A102" s="27" t="s">
        <v>499</v>
      </c>
      <c r="B102" s="27" t="s">
        <v>500</v>
      </c>
      <c r="C102" s="14">
        <v>57</v>
      </c>
      <c r="D102" s="14">
        <v>33</v>
      </c>
      <c r="E102" s="28">
        <v>0.72727272727272696</v>
      </c>
      <c r="F102" s="14">
        <v>0</v>
      </c>
      <c r="G102" s="14">
        <v>0</v>
      </c>
      <c r="H102" s="14">
        <v>6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0</v>
      </c>
    </row>
    <row r="103" spans="1:16" ht="22.5" x14ac:dyDescent="0.25">
      <c r="A103" s="27" t="s">
        <v>501</v>
      </c>
      <c r="B103" s="27" t="s">
        <v>502</v>
      </c>
      <c r="C103" s="14">
        <v>112</v>
      </c>
      <c r="D103" s="14">
        <v>146</v>
      </c>
      <c r="E103" s="28">
        <v>-0.232876712328767</v>
      </c>
      <c r="F103" s="14">
        <v>2</v>
      </c>
      <c r="G103" s="14">
        <v>0</v>
      </c>
      <c r="H103" s="14">
        <v>28</v>
      </c>
      <c r="I103" s="14">
        <v>11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9</v>
      </c>
    </row>
    <row r="104" spans="1:16" x14ac:dyDescent="0.25">
      <c r="A104" s="27" t="s">
        <v>503</v>
      </c>
      <c r="B104" s="27" t="s">
        <v>504</v>
      </c>
      <c r="C104" s="14">
        <v>196</v>
      </c>
      <c r="D104" s="14">
        <v>175</v>
      </c>
      <c r="E104" s="28">
        <v>0.12</v>
      </c>
      <c r="F104" s="14">
        <v>1</v>
      </c>
      <c r="G104" s="14">
        <v>0</v>
      </c>
      <c r="H104" s="14">
        <v>3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2</v>
      </c>
      <c r="O104" s="14">
        <v>0</v>
      </c>
      <c r="P104" s="22">
        <v>1</v>
      </c>
    </row>
    <row r="105" spans="1:16" x14ac:dyDescent="0.25">
      <c r="A105" s="27" t="s">
        <v>505</v>
      </c>
      <c r="B105" s="27" t="s">
        <v>506</v>
      </c>
      <c r="C105" s="14">
        <v>2673</v>
      </c>
      <c r="D105" s="14">
        <v>2789</v>
      </c>
      <c r="E105" s="28">
        <v>-4.1591968447472198E-2</v>
      </c>
      <c r="F105" s="14">
        <v>15</v>
      </c>
      <c r="G105" s="14">
        <v>11</v>
      </c>
      <c r="H105" s="14">
        <v>365</v>
      </c>
      <c r="I105" s="14">
        <v>224</v>
      </c>
      <c r="J105" s="14">
        <v>0</v>
      </c>
      <c r="K105" s="14">
        <v>0</v>
      </c>
      <c r="L105" s="14">
        <v>0</v>
      </c>
      <c r="M105" s="14">
        <v>0</v>
      </c>
      <c r="N105" s="14">
        <v>8</v>
      </c>
      <c r="O105" s="14">
        <v>1</v>
      </c>
      <c r="P105" s="22">
        <v>194</v>
      </c>
    </row>
    <row r="106" spans="1:16" ht="22.5" x14ac:dyDescent="0.25">
      <c r="A106" s="27" t="s">
        <v>507</v>
      </c>
      <c r="B106" s="27" t="s">
        <v>508</v>
      </c>
      <c r="C106" s="14">
        <v>708</v>
      </c>
      <c r="D106" s="14">
        <v>729</v>
      </c>
      <c r="E106" s="28">
        <v>-2.8806584362139901E-2</v>
      </c>
      <c r="F106" s="14">
        <v>6</v>
      </c>
      <c r="G106" s="14">
        <v>4</v>
      </c>
      <c r="H106" s="14">
        <v>71</v>
      </c>
      <c r="I106" s="14">
        <v>45</v>
      </c>
      <c r="J106" s="14">
        <v>0</v>
      </c>
      <c r="K106" s="14">
        <v>0</v>
      </c>
      <c r="L106" s="14">
        <v>0</v>
      </c>
      <c r="M106" s="14">
        <v>0</v>
      </c>
      <c r="N106" s="14">
        <v>4</v>
      </c>
      <c r="O106" s="14">
        <v>0</v>
      </c>
      <c r="P106" s="22">
        <v>32</v>
      </c>
    </row>
    <row r="107" spans="1:16" ht="22.5" x14ac:dyDescent="0.25">
      <c r="A107" s="27" t="s">
        <v>509</v>
      </c>
      <c r="B107" s="27" t="s">
        <v>510</v>
      </c>
      <c r="C107" s="14">
        <v>63</v>
      </c>
      <c r="D107" s="14">
        <v>15</v>
      </c>
      <c r="E107" s="28">
        <v>3.2</v>
      </c>
      <c r="F107" s="14">
        <v>0</v>
      </c>
      <c r="G107" s="14">
        <v>0</v>
      </c>
      <c r="H107" s="14">
        <v>2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5</v>
      </c>
    </row>
    <row r="108" spans="1:16" x14ac:dyDescent="0.25">
      <c r="A108" s="27" t="s">
        <v>511</v>
      </c>
      <c r="B108" s="27" t="s">
        <v>512</v>
      </c>
      <c r="C108" s="14">
        <v>24</v>
      </c>
      <c r="D108" s="14">
        <v>28</v>
      </c>
      <c r="E108" s="28">
        <v>-0.14285714285714299</v>
      </c>
      <c r="F108" s="14">
        <v>0</v>
      </c>
      <c r="G108" s="14">
        <v>0</v>
      </c>
      <c r="H108" s="14">
        <v>8</v>
      </c>
      <c r="I108" s="14">
        <v>7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2">
        <v>8</v>
      </c>
    </row>
    <row r="109" spans="1:16" x14ac:dyDescent="0.25">
      <c r="A109" s="27" t="s">
        <v>513</v>
      </c>
      <c r="B109" s="27" t="s">
        <v>514</v>
      </c>
      <c r="C109" s="14">
        <v>7</v>
      </c>
      <c r="D109" s="14">
        <v>5</v>
      </c>
      <c r="E109" s="28">
        <v>0.4</v>
      </c>
      <c r="F109" s="14">
        <v>0</v>
      </c>
      <c r="G109" s="14">
        <v>0</v>
      </c>
      <c r="H109" s="14">
        <v>1</v>
      </c>
      <c r="I109" s="14">
        <v>2</v>
      </c>
      <c r="J109" s="14">
        <v>0</v>
      </c>
      <c r="K109" s="14">
        <v>0</v>
      </c>
      <c r="L109" s="14">
        <v>0</v>
      </c>
      <c r="M109" s="14">
        <v>0</v>
      </c>
      <c r="N109" s="14">
        <v>2</v>
      </c>
      <c r="O109" s="14">
        <v>0</v>
      </c>
      <c r="P109" s="22">
        <v>2</v>
      </c>
    </row>
    <row r="110" spans="1:16" ht="22.5" x14ac:dyDescent="0.25">
      <c r="A110" s="27" t="s">
        <v>515</v>
      </c>
      <c r="B110" s="27" t="s">
        <v>516</v>
      </c>
      <c r="C110" s="14">
        <v>0</v>
      </c>
      <c r="D110" s="14">
        <v>1</v>
      </c>
      <c r="E110" s="28">
        <v>-1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4">
        <v>1624</v>
      </c>
      <c r="D111" s="14">
        <v>1616</v>
      </c>
      <c r="E111" s="28">
        <v>4.9504950495049497E-3</v>
      </c>
      <c r="F111" s="14">
        <v>16</v>
      </c>
      <c r="G111" s="14">
        <v>14</v>
      </c>
      <c r="H111" s="14">
        <v>130</v>
      </c>
      <c r="I111" s="14">
        <v>90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1</v>
      </c>
      <c r="P111" s="22">
        <v>105</v>
      </c>
    </row>
    <row r="112" spans="1:16" ht="22.5" x14ac:dyDescent="0.25">
      <c r="A112" s="27" t="s">
        <v>519</v>
      </c>
      <c r="B112" s="27" t="s">
        <v>520</v>
      </c>
      <c r="C112" s="14">
        <v>0</v>
      </c>
      <c r="D112" s="14">
        <v>1</v>
      </c>
      <c r="E112" s="28">
        <v>-1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4">
        <v>3</v>
      </c>
      <c r="D113" s="14">
        <v>2</v>
      </c>
      <c r="E113" s="28">
        <v>0.5</v>
      </c>
      <c r="F113" s="14">
        <v>0</v>
      </c>
      <c r="G113" s="14">
        <v>0</v>
      </c>
      <c r="H113" s="14">
        <v>0</v>
      </c>
      <c r="I113" s="14">
        <v>2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25">
      <c r="A114" s="27" t="s">
        <v>523</v>
      </c>
      <c r="B114" s="27" t="s">
        <v>524</v>
      </c>
      <c r="C114" s="14">
        <v>15</v>
      </c>
      <c r="D114" s="14">
        <v>14</v>
      </c>
      <c r="E114" s="28">
        <v>7.1428571428571397E-2</v>
      </c>
      <c r="F114" s="14">
        <v>1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1</v>
      </c>
    </row>
    <row r="115" spans="1:16" ht="22.5" x14ac:dyDescent="0.25">
      <c r="A115" s="27" t="s">
        <v>525</v>
      </c>
      <c r="B115" s="27" t="s">
        <v>526</v>
      </c>
      <c r="C115" s="14">
        <v>5</v>
      </c>
      <c r="D115" s="14">
        <v>5</v>
      </c>
      <c r="E115" s="28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1</v>
      </c>
    </row>
    <row r="116" spans="1:16" ht="22.5" x14ac:dyDescent="0.25">
      <c r="A116" s="27" t="s">
        <v>527</v>
      </c>
      <c r="B116" s="27" t="s">
        <v>528</v>
      </c>
      <c r="C116" s="14">
        <v>22</v>
      </c>
      <c r="D116" s="14">
        <v>18</v>
      </c>
      <c r="E116" s="28">
        <v>0.22222222222222199</v>
      </c>
      <c r="F116" s="14">
        <v>0</v>
      </c>
      <c r="G116" s="14">
        <v>0</v>
      </c>
      <c r="H116" s="14">
        <v>4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27" t="s">
        <v>529</v>
      </c>
      <c r="B117" s="27" t="s">
        <v>530</v>
      </c>
      <c r="C117" s="14">
        <v>1</v>
      </c>
      <c r="D117" s="14">
        <v>2</v>
      </c>
      <c r="E117" s="28">
        <v>-0.5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4">
        <v>0</v>
      </c>
      <c r="D118" s="14">
        <v>0</v>
      </c>
      <c r="E118" s="28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1</v>
      </c>
    </row>
    <row r="119" spans="1:16" ht="22.5" x14ac:dyDescent="0.25">
      <c r="A119" s="27" t="s">
        <v>533</v>
      </c>
      <c r="B119" s="27" t="s">
        <v>534</v>
      </c>
      <c r="C119" s="14">
        <v>1</v>
      </c>
      <c r="D119" s="14">
        <v>0</v>
      </c>
      <c r="E119" s="28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4">
        <v>4</v>
      </c>
      <c r="D120" s="14">
        <v>8</v>
      </c>
      <c r="E120" s="28">
        <v>-0.5</v>
      </c>
      <c r="F120" s="14">
        <v>0</v>
      </c>
      <c r="G120" s="14">
        <v>0</v>
      </c>
      <c r="H120" s="14">
        <v>0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ht="22.5" x14ac:dyDescent="0.25">
      <c r="A121" s="27" t="s">
        <v>537</v>
      </c>
      <c r="B121" s="27" t="s">
        <v>538</v>
      </c>
      <c r="C121" s="14">
        <v>18</v>
      </c>
      <c r="D121" s="14">
        <v>12</v>
      </c>
      <c r="E121" s="28">
        <v>0.5</v>
      </c>
      <c r="F121" s="14">
        <v>0</v>
      </c>
      <c r="G121" s="14">
        <v>0</v>
      </c>
      <c r="H121" s="14">
        <v>4</v>
      </c>
      <c r="I121" s="14">
        <v>21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34</v>
      </c>
    </row>
    <row r="122" spans="1:16" x14ac:dyDescent="0.25">
      <c r="A122" s="27" t="s">
        <v>539</v>
      </c>
      <c r="B122" s="27" t="s">
        <v>540</v>
      </c>
      <c r="C122" s="14">
        <v>2</v>
      </c>
      <c r="D122" s="14">
        <v>8</v>
      </c>
      <c r="E122" s="28">
        <v>-0.75</v>
      </c>
      <c r="F122" s="14">
        <v>0</v>
      </c>
      <c r="G122" s="14">
        <v>0</v>
      </c>
      <c r="H122" s="14">
        <v>3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0</v>
      </c>
    </row>
    <row r="123" spans="1:16" x14ac:dyDescent="0.25">
      <c r="A123" s="27" t="s">
        <v>541</v>
      </c>
      <c r="B123" s="27" t="s">
        <v>542</v>
      </c>
      <c r="C123" s="14">
        <v>1</v>
      </c>
      <c r="D123" s="14">
        <v>2</v>
      </c>
      <c r="E123" s="28">
        <v>-0.5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27" t="s">
        <v>543</v>
      </c>
      <c r="B124" s="27" t="s">
        <v>544</v>
      </c>
      <c r="C124" s="14">
        <v>2</v>
      </c>
      <c r="D124" s="14">
        <v>0</v>
      </c>
      <c r="E124" s="28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4">
        <v>0</v>
      </c>
      <c r="D125" s="14">
        <v>0</v>
      </c>
      <c r="E125" s="28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4">
        <v>16</v>
      </c>
      <c r="D126" s="14">
        <v>7</v>
      </c>
      <c r="E126" s="28">
        <v>1.28571428571429</v>
      </c>
      <c r="F126" s="14">
        <v>0</v>
      </c>
      <c r="G126" s="14">
        <v>0</v>
      </c>
      <c r="H126" s="14">
        <v>5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1</v>
      </c>
    </row>
    <row r="127" spans="1:16" ht="22.5" x14ac:dyDescent="0.25">
      <c r="A127" s="27" t="s">
        <v>549</v>
      </c>
      <c r="B127" s="27" t="s">
        <v>550</v>
      </c>
      <c r="C127" s="14">
        <v>0</v>
      </c>
      <c r="D127" s="14">
        <v>0</v>
      </c>
      <c r="E127" s="28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7" t="s">
        <v>551</v>
      </c>
      <c r="B128" s="27" t="s">
        <v>552</v>
      </c>
      <c r="C128" s="14">
        <v>1</v>
      </c>
      <c r="D128" s="14">
        <v>1</v>
      </c>
      <c r="E128" s="28">
        <v>0</v>
      </c>
      <c r="F128" s="14">
        <v>0</v>
      </c>
      <c r="G128" s="14">
        <v>0</v>
      </c>
      <c r="H128" s="14">
        <v>0</v>
      </c>
      <c r="I128" s="14">
        <v>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5</v>
      </c>
    </row>
    <row r="129" spans="1:16" ht="22.5" x14ac:dyDescent="0.25">
      <c r="A129" s="27" t="s">
        <v>553</v>
      </c>
      <c r="B129" s="27" t="s">
        <v>554</v>
      </c>
      <c r="C129" s="14">
        <v>0</v>
      </c>
      <c r="D129" s="14">
        <v>0</v>
      </c>
      <c r="E129" s="28">
        <v>0</v>
      </c>
      <c r="F129" s="14">
        <v>0</v>
      </c>
      <c r="G129" s="14">
        <v>0</v>
      </c>
      <c r="H129" s="14">
        <v>0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4">
        <v>0</v>
      </c>
      <c r="D130" s="14">
        <v>0</v>
      </c>
      <c r="E130" s="28">
        <v>0</v>
      </c>
      <c r="F130" s="14">
        <v>0</v>
      </c>
      <c r="G130" s="14">
        <v>0</v>
      </c>
      <c r="H130" s="14">
        <v>0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2</v>
      </c>
    </row>
    <row r="131" spans="1:16" x14ac:dyDescent="0.25">
      <c r="A131" s="179" t="s">
        <v>557</v>
      </c>
      <c r="B131" s="180"/>
      <c r="C131" s="24">
        <v>7</v>
      </c>
      <c r="D131" s="24">
        <v>11</v>
      </c>
      <c r="E131" s="25">
        <v>-0.36363636363636398</v>
      </c>
      <c r="F131" s="24">
        <v>1</v>
      </c>
      <c r="G131" s="24">
        <v>0</v>
      </c>
      <c r="H131" s="24">
        <v>3</v>
      </c>
      <c r="I131" s="24">
        <v>3</v>
      </c>
      <c r="J131" s="24">
        <v>0</v>
      </c>
      <c r="K131" s="24">
        <v>0</v>
      </c>
      <c r="L131" s="24">
        <v>0</v>
      </c>
      <c r="M131" s="24">
        <v>0</v>
      </c>
      <c r="N131" s="24">
        <v>3</v>
      </c>
      <c r="O131" s="24">
        <v>0</v>
      </c>
      <c r="P131" s="26">
        <v>14</v>
      </c>
    </row>
    <row r="132" spans="1:16" x14ac:dyDescent="0.25">
      <c r="A132" s="27" t="s">
        <v>558</v>
      </c>
      <c r="B132" s="27" t="s">
        <v>559</v>
      </c>
      <c r="C132" s="14">
        <v>6</v>
      </c>
      <c r="D132" s="14">
        <v>6</v>
      </c>
      <c r="E132" s="28">
        <v>0</v>
      </c>
      <c r="F132" s="14">
        <v>0</v>
      </c>
      <c r="G132" s="14">
        <v>0</v>
      </c>
      <c r="H132" s="14">
        <v>2</v>
      </c>
      <c r="I132" s="14">
        <v>2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2">
        <v>14</v>
      </c>
    </row>
    <row r="133" spans="1:16" x14ac:dyDescent="0.25">
      <c r="A133" s="27" t="s">
        <v>560</v>
      </c>
      <c r="B133" s="27" t="s">
        <v>561</v>
      </c>
      <c r="C133" s="14">
        <v>0</v>
      </c>
      <c r="D133" s="14">
        <v>1</v>
      </c>
      <c r="E133" s="28">
        <v>-1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4">
        <v>0</v>
      </c>
      <c r="D134" s="14">
        <v>3</v>
      </c>
      <c r="E134" s="28">
        <v>-1</v>
      </c>
      <c r="F134" s="14">
        <v>0</v>
      </c>
      <c r="G134" s="14">
        <v>0</v>
      </c>
      <c r="H134" s="14">
        <v>1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0</v>
      </c>
    </row>
    <row r="135" spans="1:16" x14ac:dyDescent="0.25">
      <c r="A135" s="27" t="s">
        <v>564</v>
      </c>
      <c r="B135" s="27" t="s">
        <v>565</v>
      </c>
      <c r="C135" s="14">
        <v>1</v>
      </c>
      <c r="D135" s="14">
        <v>1</v>
      </c>
      <c r="E135" s="28">
        <v>0</v>
      </c>
      <c r="F135" s="14">
        <v>1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2">
        <v>0</v>
      </c>
    </row>
    <row r="136" spans="1:16" x14ac:dyDescent="0.25">
      <c r="A136" s="27" t="s">
        <v>566</v>
      </c>
      <c r="B136" s="27" t="s">
        <v>567</v>
      </c>
      <c r="C136" s="14">
        <v>0</v>
      </c>
      <c r="D136" s="14">
        <v>0</v>
      </c>
      <c r="E136" s="28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79" t="s">
        <v>568</v>
      </c>
      <c r="B137" s="180"/>
      <c r="C137" s="24">
        <v>61</v>
      </c>
      <c r="D137" s="24">
        <v>49</v>
      </c>
      <c r="E137" s="25">
        <v>0.24489795918367299</v>
      </c>
      <c r="F137" s="24">
        <v>0</v>
      </c>
      <c r="G137" s="24">
        <v>0</v>
      </c>
      <c r="H137" s="24">
        <v>11</v>
      </c>
      <c r="I137" s="24">
        <v>9</v>
      </c>
      <c r="J137" s="24">
        <v>0</v>
      </c>
      <c r="K137" s="24">
        <v>0</v>
      </c>
      <c r="L137" s="24">
        <v>0</v>
      </c>
      <c r="M137" s="24">
        <v>0</v>
      </c>
      <c r="N137" s="24">
        <v>1</v>
      </c>
      <c r="O137" s="24">
        <v>0</v>
      </c>
      <c r="P137" s="26">
        <v>11</v>
      </c>
    </row>
    <row r="138" spans="1:16" ht="22.5" x14ac:dyDescent="0.25">
      <c r="A138" s="27" t="s">
        <v>569</v>
      </c>
      <c r="B138" s="27" t="s">
        <v>570</v>
      </c>
      <c r="C138" s="14">
        <v>15</v>
      </c>
      <c r="D138" s="14">
        <v>3</v>
      </c>
      <c r="E138" s="28">
        <v>4</v>
      </c>
      <c r="F138" s="14">
        <v>0</v>
      </c>
      <c r="G138" s="14">
        <v>0</v>
      </c>
      <c r="H138" s="14">
        <v>0</v>
      </c>
      <c r="I138" s="14">
        <v>2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2</v>
      </c>
    </row>
    <row r="139" spans="1:16" x14ac:dyDescent="0.25">
      <c r="A139" s="27" t="s">
        <v>571</v>
      </c>
      <c r="B139" s="27" t="s">
        <v>572</v>
      </c>
      <c r="C139" s="14">
        <v>1</v>
      </c>
      <c r="D139" s="14">
        <v>0</v>
      </c>
      <c r="E139" s="28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1</v>
      </c>
      <c r="O139" s="14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4">
        <v>1</v>
      </c>
      <c r="D140" s="14">
        <v>2</v>
      </c>
      <c r="E140" s="28">
        <v>-0.5</v>
      </c>
      <c r="F140" s="14">
        <v>0</v>
      </c>
      <c r="G140" s="14">
        <v>0</v>
      </c>
      <c r="H140" s="14">
        <v>2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4">
        <v>0</v>
      </c>
      <c r="D141" s="14">
        <v>0</v>
      </c>
      <c r="E141" s="28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4">
        <v>25</v>
      </c>
      <c r="D142" s="14">
        <v>32</v>
      </c>
      <c r="E142" s="28">
        <v>-0.21875</v>
      </c>
      <c r="F142" s="14">
        <v>0</v>
      </c>
      <c r="G142" s="14">
        <v>0</v>
      </c>
      <c r="H142" s="14">
        <v>7</v>
      </c>
      <c r="I142" s="14">
        <v>7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6</v>
      </c>
    </row>
    <row r="143" spans="1:16" ht="22.5" x14ac:dyDescent="0.25">
      <c r="A143" s="27" t="s">
        <v>579</v>
      </c>
      <c r="B143" s="27" t="s">
        <v>580</v>
      </c>
      <c r="C143" s="14">
        <v>19</v>
      </c>
      <c r="D143" s="14">
        <v>12</v>
      </c>
      <c r="E143" s="28">
        <v>0.58333333333333304</v>
      </c>
      <c r="F143" s="14">
        <v>0</v>
      </c>
      <c r="G143" s="14">
        <v>0</v>
      </c>
      <c r="H143" s="14">
        <v>2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3</v>
      </c>
    </row>
    <row r="144" spans="1:16" x14ac:dyDescent="0.25">
      <c r="A144" s="179" t="s">
        <v>581</v>
      </c>
      <c r="B144" s="180"/>
      <c r="C144" s="24">
        <v>4</v>
      </c>
      <c r="D144" s="24">
        <v>1</v>
      </c>
      <c r="E144" s="25">
        <v>3</v>
      </c>
      <c r="F144" s="24">
        <v>0</v>
      </c>
      <c r="G144" s="24">
        <v>0</v>
      </c>
      <c r="H144" s="24">
        <v>1</v>
      </c>
      <c r="I144" s="24">
        <v>3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2</v>
      </c>
    </row>
    <row r="145" spans="1:16" ht="22.5" x14ac:dyDescent="0.25">
      <c r="A145" s="27" t="s">
        <v>582</v>
      </c>
      <c r="B145" s="27" t="s">
        <v>583</v>
      </c>
      <c r="C145" s="14">
        <v>2</v>
      </c>
      <c r="D145" s="14">
        <v>0</v>
      </c>
      <c r="E145" s="28">
        <v>0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2</v>
      </c>
    </row>
    <row r="146" spans="1:16" ht="22.5" x14ac:dyDescent="0.25">
      <c r="A146" s="27" t="s">
        <v>584</v>
      </c>
      <c r="B146" s="27" t="s">
        <v>585</v>
      </c>
      <c r="C146" s="14">
        <v>2</v>
      </c>
      <c r="D146" s="14">
        <v>1</v>
      </c>
      <c r="E146" s="28">
        <v>1</v>
      </c>
      <c r="F146" s="14">
        <v>0</v>
      </c>
      <c r="G146" s="14">
        <v>0</v>
      </c>
      <c r="H146" s="14">
        <v>1</v>
      </c>
      <c r="I146" s="14">
        <v>2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25">
      <c r="A147" s="179" t="s">
        <v>586</v>
      </c>
      <c r="B147" s="180"/>
      <c r="C147" s="24">
        <v>87</v>
      </c>
      <c r="D147" s="24">
        <v>78</v>
      </c>
      <c r="E147" s="25">
        <v>0.115384615384615</v>
      </c>
      <c r="F147" s="24">
        <v>2</v>
      </c>
      <c r="G147" s="24">
        <v>2</v>
      </c>
      <c r="H147" s="24">
        <v>30</v>
      </c>
      <c r="I147" s="24">
        <v>14</v>
      </c>
      <c r="J147" s="24">
        <v>0</v>
      </c>
      <c r="K147" s="24">
        <v>0</v>
      </c>
      <c r="L147" s="24">
        <v>0</v>
      </c>
      <c r="M147" s="24">
        <v>0</v>
      </c>
      <c r="N147" s="24">
        <v>28</v>
      </c>
      <c r="O147" s="24">
        <v>0</v>
      </c>
      <c r="P147" s="26">
        <v>19</v>
      </c>
    </row>
    <row r="148" spans="1:16" ht="22.5" x14ac:dyDescent="0.25">
      <c r="A148" s="27" t="s">
        <v>587</v>
      </c>
      <c r="B148" s="27" t="s">
        <v>588</v>
      </c>
      <c r="C148" s="14">
        <v>18</v>
      </c>
      <c r="D148" s="14">
        <v>11</v>
      </c>
      <c r="E148" s="28">
        <v>0.63636363636363602</v>
      </c>
      <c r="F148" s="14">
        <v>1</v>
      </c>
      <c r="G148" s="14">
        <v>1</v>
      </c>
      <c r="H148" s="14">
        <v>8</v>
      </c>
      <c r="I148" s="14">
        <v>6</v>
      </c>
      <c r="J148" s="14">
        <v>0</v>
      </c>
      <c r="K148" s="14">
        <v>0</v>
      </c>
      <c r="L148" s="14">
        <v>0</v>
      </c>
      <c r="M148" s="14">
        <v>0</v>
      </c>
      <c r="N148" s="14">
        <v>20</v>
      </c>
      <c r="O148" s="14">
        <v>0</v>
      </c>
      <c r="P148" s="22">
        <v>7</v>
      </c>
    </row>
    <row r="149" spans="1:16" x14ac:dyDescent="0.25">
      <c r="A149" s="27" t="s">
        <v>589</v>
      </c>
      <c r="B149" s="27" t="s">
        <v>590</v>
      </c>
      <c r="C149" s="14">
        <v>2</v>
      </c>
      <c r="D149" s="14">
        <v>4</v>
      </c>
      <c r="E149" s="28">
        <v>-0.5</v>
      </c>
      <c r="F149" s="14">
        <v>0</v>
      </c>
      <c r="G149" s="14">
        <v>0</v>
      </c>
      <c r="H149" s="14">
        <v>2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3</v>
      </c>
      <c r="O149" s="14">
        <v>0</v>
      </c>
      <c r="P149" s="22">
        <v>0</v>
      </c>
    </row>
    <row r="150" spans="1:16" ht="22.5" x14ac:dyDescent="0.25">
      <c r="A150" s="27" t="s">
        <v>591</v>
      </c>
      <c r="B150" s="27" t="s">
        <v>592</v>
      </c>
      <c r="C150" s="14">
        <v>0</v>
      </c>
      <c r="D150" s="14">
        <v>0</v>
      </c>
      <c r="E150" s="28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4">
        <v>7</v>
      </c>
      <c r="D151" s="14">
        <v>3</v>
      </c>
      <c r="E151" s="28">
        <v>1.3333333333333299</v>
      </c>
      <c r="F151" s="14">
        <v>0</v>
      </c>
      <c r="G151" s="14">
        <v>0</v>
      </c>
      <c r="H151" s="14">
        <v>2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3</v>
      </c>
      <c r="O151" s="14">
        <v>0</v>
      </c>
      <c r="P151" s="22">
        <v>1</v>
      </c>
    </row>
    <row r="152" spans="1:16" ht="33.75" x14ac:dyDescent="0.25">
      <c r="A152" s="27" t="s">
        <v>595</v>
      </c>
      <c r="B152" s="27" t="s">
        <v>596</v>
      </c>
      <c r="C152" s="14">
        <v>1</v>
      </c>
      <c r="D152" s="14">
        <v>0</v>
      </c>
      <c r="E152" s="28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4">
        <v>1</v>
      </c>
      <c r="D153" s="14">
        <v>1</v>
      </c>
      <c r="E153" s="28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6</v>
      </c>
    </row>
    <row r="154" spans="1:16" x14ac:dyDescent="0.25">
      <c r="A154" s="27" t="s">
        <v>599</v>
      </c>
      <c r="B154" s="27" t="s">
        <v>600</v>
      </c>
      <c r="C154" s="14">
        <v>5</v>
      </c>
      <c r="D154" s="14">
        <v>7</v>
      </c>
      <c r="E154" s="28">
        <v>-0.28571428571428598</v>
      </c>
      <c r="F154" s="14">
        <v>0</v>
      </c>
      <c r="G154" s="14">
        <v>0</v>
      </c>
      <c r="H154" s="14">
        <v>4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2">
        <v>1</v>
      </c>
    </row>
    <row r="155" spans="1:16" ht="22.5" x14ac:dyDescent="0.25">
      <c r="A155" s="27" t="s">
        <v>601</v>
      </c>
      <c r="B155" s="27" t="s">
        <v>602</v>
      </c>
      <c r="C155" s="14">
        <v>53</v>
      </c>
      <c r="D155" s="14">
        <v>52</v>
      </c>
      <c r="E155" s="28">
        <v>1.9230769230769201E-2</v>
      </c>
      <c r="F155" s="14">
        <v>1</v>
      </c>
      <c r="G155" s="14">
        <v>1</v>
      </c>
      <c r="H155" s="14">
        <v>14</v>
      </c>
      <c r="I155" s="14">
        <v>6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2">
        <v>4</v>
      </c>
    </row>
    <row r="156" spans="1:16" x14ac:dyDescent="0.25">
      <c r="A156" s="179" t="s">
        <v>603</v>
      </c>
      <c r="B156" s="180"/>
      <c r="C156" s="24">
        <v>44</v>
      </c>
      <c r="D156" s="24">
        <v>61</v>
      </c>
      <c r="E156" s="25">
        <v>-0.27868852459016402</v>
      </c>
      <c r="F156" s="24">
        <v>1</v>
      </c>
      <c r="G156" s="24">
        <v>1</v>
      </c>
      <c r="H156" s="24">
        <v>9</v>
      </c>
      <c r="I156" s="24">
        <v>5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1</v>
      </c>
      <c r="P156" s="26">
        <v>6</v>
      </c>
    </row>
    <row r="157" spans="1:16" ht="22.5" x14ac:dyDescent="0.25">
      <c r="A157" s="27" t="s">
        <v>604</v>
      </c>
      <c r="B157" s="27" t="s">
        <v>605</v>
      </c>
      <c r="C157" s="14">
        <v>0</v>
      </c>
      <c r="D157" s="14">
        <v>0</v>
      </c>
      <c r="E157" s="28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4">
        <v>2</v>
      </c>
      <c r="D158" s="14">
        <v>2</v>
      </c>
      <c r="E158" s="28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1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4">
        <v>0</v>
      </c>
      <c r="D159" s="14">
        <v>0</v>
      </c>
      <c r="E159" s="28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4">
        <v>0</v>
      </c>
      <c r="D160" s="14">
        <v>0</v>
      </c>
      <c r="E160" s="28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4">
        <v>8</v>
      </c>
      <c r="D161" s="14">
        <v>7</v>
      </c>
      <c r="E161" s="28">
        <v>0.14285714285714299</v>
      </c>
      <c r="F161" s="14">
        <v>1</v>
      </c>
      <c r="G161" s="14">
        <v>0</v>
      </c>
      <c r="H161" s="14">
        <v>2</v>
      </c>
      <c r="I161" s="14">
        <v>1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2">
        <v>0</v>
      </c>
    </row>
    <row r="162" spans="1:16" x14ac:dyDescent="0.25">
      <c r="A162" s="27" t="s">
        <v>614</v>
      </c>
      <c r="B162" s="27" t="s">
        <v>615</v>
      </c>
      <c r="C162" s="14">
        <v>16</v>
      </c>
      <c r="D162" s="14">
        <v>27</v>
      </c>
      <c r="E162" s="28">
        <v>-0.407407407407407</v>
      </c>
      <c r="F162" s="14">
        <v>0</v>
      </c>
      <c r="G162" s="14">
        <v>0</v>
      </c>
      <c r="H162" s="14">
        <v>7</v>
      </c>
      <c r="I162" s="14">
        <v>3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2">
        <v>4</v>
      </c>
    </row>
    <row r="163" spans="1:16" ht="22.5" x14ac:dyDescent="0.25">
      <c r="A163" s="27" t="s">
        <v>616</v>
      </c>
      <c r="B163" s="27" t="s">
        <v>617</v>
      </c>
      <c r="C163" s="14">
        <v>2</v>
      </c>
      <c r="D163" s="14">
        <v>0</v>
      </c>
      <c r="E163" s="28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4">
        <v>10</v>
      </c>
      <c r="D164" s="14">
        <v>14</v>
      </c>
      <c r="E164" s="28">
        <v>-0.28571428571428598</v>
      </c>
      <c r="F164" s="14">
        <v>0</v>
      </c>
      <c r="G164" s="14">
        <v>1</v>
      </c>
      <c r="H164" s="14">
        <v>0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1</v>
      </c>
    </row>
    <row r="165" spans="1:16" x14ac:dyDescent="0.25">
      <c r="A165" s="27" t="s">
        <v>620</v>
      </c>
      <c r="B165" s="27" t="s">
        <v>621</v>
      </c>
      <c r="C165" s="14">
        <v>6</v>
      </c>
      <c r="D165" s="14">
        <v>11</v>
      </c>
      <c r="E165" s="28">
        <v>-0.45454545454545398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1</v>
      </c>
    </row>
    <row r="166" spans="1:16" x14ac:dyDescent="0.25">
      <c r="A166" s="179" t="s">
        <v>622</v>
      </c>
      <c r="B166" s="180"/>
      <c r="C166" s="24">
        <v>449</v>
      </c>
      <c r="D166" s="24">
        <v>429</v>
      </c>
      <c r="E166" s="25">
        <v>4.6620046620046603E-2</v>
      </c>
      <c r="F166" s="24">
        <v>6</v>
      </c>
      <c r="G166" s="24">
        <v>5</v>
      </c>
      <c r="H166" s="24">
        <v>153</v>
      </c>
      <c r="I166" s="24">
        <v>104</v>
      </c>
      <c r="J166" s="24">
        <v>0</v>
      </c>
      <c r="K166" s="24">
        <v>1</v>
      </c>
      <c r="L166" s="24">
        <v>0</v>
      </c>
      <c r="M166" s="24">
        <v>0</v>
      </c>
      <c r="N166" s="24">
        <v>6</v>
      </c>
      <c r="O166" s="24">
        <v>43</v>
      </c>
      <c r="P166" s="26">
        <v>205</v>
      </c>
    </row>
    <row r="167" spans="1:16" ht="22.5" x14ac:dyDescent="0.25">
      <c r="A167" s="27" t="s">
        <v>623</v>
      </c>
      <c r="B167" s="27" t="s">
        <v>624</v>
      </c>
      <c r="C167" s="14">
        <v>66</v>
      </c>
      <c r="D167" s="14">
        <v>46</v>
      </c>
      <c r="E167" s="28">
        <v>0.434782608695652</v>
      </c>
      <c r="F167" s="14">
        <v>0</v>
      </c>
      <c r="G167" s="14">
        <v>0</v>
      </c>
      <c r="H167" s="14">
        <v>11</v>
      </c>
      <c r="I167" s="14">
        <v>2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1</v>
      </c>
      <c r="P167" s="22">
        <v>2</v>
      </c>
    </row>
    <row r="168" spans="1:16" ht="22.5" x14ac:dyDescent="0.25">
      <c r="A168" s="27" t="s">
        <v>625</v>
      </c>
      <c r="B168" s="27" t="s">
        <v>626</v>
      </c>
      <c r="C168" s="14">
        <v>0</v>
      </c>
      <c r="D168" s="14">
        <v>0</v>
      </c>
      <c r="E168" s="28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7" t="s">
        <v>627</v>
      </c>
      <c r="B169" s="27" t="s">
        <v>628</v>
      </c>
      <c r="C169" s="14">
        <v>1</v>
      </c>
      <c r="D169" s="14">
        <v>0</v>
      </c>
      <c r="E169" s="28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4">
        <v>0</v>
      </c>
      <c r="D170" s="14">
        <v>0</v>
      </c>
      <c r="E170" s="28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4">
        <v>0</v>
      </c>
      <c r="D171" s="14">
        <v>1</v>
      </c>
      <c r="E171" s="28">
        <v>-1</v>
      </c>
      <c r="F171" s="14">
        <v>0</v>
      </c>
      <c r="G171" s="14">
        <v>0</v>
      </c>
      <c r="H171" s="14">
        <v>1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4">
        <v>0</v>
      </c>
      <c r="D172" s="14">
        <v>0</v>
      </c>
      <c r="E172" s="28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4">
        <v>193</v>
      </c>
      <c r="D173" s="14">
        <v>229</v>
      </c>
      <c r="E173" s="28">
        <v>-0.157205240174672</v>
      </c>
      <c r="F173" s="14">
        <v>1</v>
      </c>
      <c r="G173" s="14">
        <v>1</v>
      </c>
      <c r="H173" s="14">
        <v>97</v>
      </c>
      <c r="I173" s="14">
        <v>74</v>
      </c>
      <c r="J173" s="14">
        <v>0</v>
      </c>
      <c r="K173" s="14">
        <v>0</v>
      </c>
      <c r="L173" s="14">
        <v>0</v>
      </c>
      <c r="M173" s="14">
        <v>0</v>
      </c>
      <c r="N173" s="14">
        <v>5</v>
      </c>
      <c r="O173" s="14">
        <v>38</v>
      </c>
      <c r="P173" s="22">
        <v>147</v>
      </c>
    </row>
    <row r="174" spans="1:16" ht="22.5" x14ac:dyDescent="0.25">
      <c r="A174" s="27" t="s">
        <v>637</v>
      </c>
      <c r="B174" s="27" t="s">
        <v>638</v>
      </c>
      <c r="C174" s="14">
        <v>156</v>
      </c>
      <c r="D174" s="14">
        <v>130</v>
      </c>
      <c r="E174" s="28">
        <v>0.2</v>
      </c>
      <c r="F174" s="14">
        <v>5</v>
      </c>
      <c r="G174" s="14">
        <v>4</v>
      </c>
      <c r="H174" s="14">
        <v>33</v>
      </c>
      <c r="I174" s="14">
        <v>26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3</v>
      </c>
      <c r="P174" s="22">
        <v>54</v>
      </c>
    </row>
    <row r="175" spans="1:16" x14ac:dyDescent="0.25">
      <c r="A175" s="27" t="s">
        <v>639</v>
      </c>
      <c r="B175" s="27" t="s">
        <v>640</v>
      </c>
      <c r="C175" s="14">
        <v>33</v>
      </c>
      <c r="D175" s="14">
        <v>23</v>
      </c>
      <c r="E175" s="28">
        <v>0.434782608695652</v>
      </c>
      <c r="F175" s="14">
        <v>0</v>
      </c>
      <c r="G175" s="14">
        <v>0</v>
      </c>
      <c r="H175" s="14">
        <v>11</v>
      </c>
      <c r="I175" s="14">
        <v>2</v>
      </c>
      <c r="J175" s="14">
        <v>0</v>
      </c>
      <c r="K175" s="14">
        <v>1</v>
      </c>
      <c r="L175" s="14">
        <v>0</v>
      </c>
      <c r="M175" s="14">
        <v>0</v>
      </c>
      <c r="N175" s="14">
        <v>0</v>
      </c>
      <c r="O175" s="14">
        <v>1</v>
      </c>
      <c r="P175" s="22">
        <v>2</v>
      </c>
    </row>
    <row r="176" spans="1:16" ht="22.5" x14ac:dyDescent="0.25">
      <c r="A176" s="27" t="s">
        <v>641</v>
      </c>
      <c r="B176" s="27" t="s">
        <v>642</v>
      </c>
      <c r="C176" s="14">
        <v>0</v>
      </c>
      <c r="D176" s="14">
        <v>0</v>
      </c>
      <c r="E176" s="28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4">
        <v>0</v>
      </c>
      <c r="D177" s="14">
        <v>0</v>
      </c>
      <c r="E177" s="28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79" t="s">
        <v>645</v>
      </c>
      <c r="B178" s="180"/>
      <c r="C178" s="24">
        <v>875</v>
      </c>
      <c r="D178" s="24">
        <v>851</v>
      </c>
      <c r="E178" s="25">
        <v>2.8202115158636899E-2</v>
      </c>
      <c r="F178" s="24">
        <v>2247</v>
      </c>
      <c r="G178" s="24">
        <v>1890</v>
      </c>
      <c r="H178" s="24">
        <v>279</v>
      </c>
      <c r="I178" s="24">
        <v>218</v>
      </c>
      <c r="J178" s="24">
        <v>0</v>
      </c>
      <c r="K178" s="24">
        <v>0</v>
      </c>
      <c r="L178" s="24">
        <v>0</v>
      </c>
      <c r="M178" s="24">
        <v>0</v>
      </c>
      <c r="N178" s="24">
        <v>1</v>
      </c>
      <c r="O178" s="24">
        <v>1</v>
      </c>
      <c r="P178" s="26">
        <v>2342</v>
      </c>
    </row>
    <row r="179" spans="1:16" ht="22.5" x14ac:dyDescent="0.25">
      <c r="A179" s="27" t="s">
        <v>646</v>
      </c>
      <c r="B179" s="27" t="s">
        <v>647</v>
      </c>
      <c r="C179" s="14">
        <v>24</v>
      </c>
      <c r="D179" s="14">
        <v>30</v>
      </c>
      <c r="E179" s="28">
        <v>-0.2</v>
      </c>
      <c r="F179" s="14">
        <v>7</v>
      </c>
      <c r="G179" s="14">
        <v>11</v>
      </c>
      <c r="H179" s="14">
        <v>2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11</v>
      </c>
    </row>
    <row r="180" spans="1:16" ht="22.5" x14ac:dyDescent="0.25">
      <c r="A180" s="27" t="s">
        <v>648</v>
      </c>
      <c r="B180" s="27" t="s">
        <v>649</v>
      </c>
      <c r="C180" s="14">
        <v>492</v>
      </c>
      <c r="D180" s="14">
        <v>434</v>
      </c>
      <c r="E180" s="28">
        <v>0.13364055299539199</v>
      </c>
      <c r="F180" s="14">
        <v>1209</v>
      </c>
      <c r="G180" s="14">
        <v>1066</v>
      </c>
      <c r="H180" s="14">
        <v>138</v>
      </c>
      <c r="I180" s="14">
        <v>89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1261</v>
      </c>
    </row>
    <row r="181" spans="1:16" x14ac:dyDescent="0.25">
      <c r="A181" s="27" t="s">
        <v>650</v>
      </c>
      <c r="B181" s="27" t="s">
        <v>651</v>
      </c>
      <c r="C181" s="14">
        <v>50</v>
      </c>
      <c r="D181" s="14">
        <v>84</v>
      </c>
      <c r="E181" s="28">
        <v>-0.40476190476190499</v>
      </c>
      <c r="F181" s="14">
        <v>17</v>
      </c>
      <c r="G181" s="14">
        <v>17</v>
      </c>
      <c r="H181" s="14">
        <v>12</v>
      </c>
      <c r="I181" s="14">
        <v>17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2">
        <v>44</v>
      </c>
    </row>
    <row r="182" spans="1:16" ht="22.5" x14ac:dyDescent="0.25">
      <c r="A182" s="27" t="s">
        <v>652</v>
      </c>
      <c r="B182" s="27" t="s">
        <v>653</v>
      </c>
      <c r="C182" s="14">
        <v>1</v>
      </c>
      <c r="D182" s="14">
        <v>4</v>
      </c>
      <c r="E182" s="28">
        <v>-0.75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1</v>
      </c>
      <c r="O182" s="14">
        <v>0</v>
      </c>
      <c r="P182" s="22">
        <v>0</v>
      </c>
    </row>
    <row r="183" spans="1:16" ht="22.5" x14ac:dyDescent="0.25">
      <c r="A183" s="27" t="s">
        <v>654</v>
      </c>
      <c r="B183" s="27" t="s">
        <v>655</v>
      </c>
      <c r="C183" s="14">
        <v>32</v>
      </c>
      <c r="D183" s="14">
        <v>32</v>
      </c>
      <c r="E183" s="28">
        <v>0</v>
      </c>
      <c r="F183" s="14">
        <v>46</v>
      </c>
      <c r="G183" s="14">
        <v>50</v>
      </c>
      <c r="H183" s="14">
        <v>15</v>
      </c>
      <c r="I183" s="14">
        <v>20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92</v>
      </c>
    </row>
    <row r="184" spans="1:16" ht="22.5" x14ac:dyDescent="0.25">
      <c r="A184" s="27" t="s">
        <v>656</v>
      </c>
      <c r="B184" s="27" t="s">
        <v>657</v>
      </c>
      <c r="C184" s="14">
        <v>264</v>
      </c>
      <c r="D184" s="14">
        <v>255</v>
      </c>
      <c r="E184" s="28">
        <v>3.5294117647058802E-2</v>
      </c>
      <c r="F184" s="14">
        <v>962</v>
      </c>
      <c r="G184" s="14">
        <v>745</v>
      </c>
      <c r="H184" s="14">
        <v>112</v>
      </c>
      <c r="I184" s="14">
        <v>90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1</v>
      </c>
      <c r="P184" s="22">
        <v>933</v>
      </c>
    </row>
    <row r="185" spans="1:16" ht="22.5" x14ac:dyDescent="0.25">
      <c r="A185" s="27" t="s">
        <v>658</v>
      </c>
      <c r="B185" s="27" t="s">
        <v>659</v>
      </c>
      <c r="C185" s="14">
        <v>12</v>
      </c>
      <c r="D185" s="14">
        <v>12</v>
      </c>
      <c r="E185" s="28">
        <v>0</v>
      </c>
      <c r="F185" s="14">
        <v>6</v>
      </c>
      <c r="G185" s="14">
        <v>1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1</v>
      </c>
    </row>
    <row r="186" spans="1:16" x14ac:dyDescent="0.25">
      <c r="A186" s="179" t="s">
        <v>660</v>
      </c>
      <c r="B186" s="180"/>
      <c r="C186" s="24">
        <v>390</v>
      </c>
      <c r="D186" s="24">
        <v>597</v>
      </c>
      <c r="E186" s="25">
        <v>-0.34673366834170799</v>
      </c>
      <c r="F186" s="24">
        <v>12</v>
      </c>
      <c r="G186" s="24">
        <v>14</v>
      </c>
      <c r="H186" s="24">
        <v>60</v>
      </c>
      <c r="I186" s="24">
        <v>54</v>
      </c>
      <c r="J186" s="24">
        <v>0</v>
      </c>
      <c r="K186" s="24">
        <v>1</v>
      </c>
      <c r="L186" s="24">
        <v>0</v>
      </c>
      <c r="M186" s="24">
        <v>0</v>
      </c>
      <c r="N186" s="24">
        <v>24</v>
      </c>
      <c r="O186" s="24">
        <v>0</v>
      </c>
      <c r="P186" s="26">
        <v>76</v>
      </c>
    </row>
    <row r="187" spans="1:16" x14ac:dyDescent="0.25">
      <c r="A187" s="27" t="s">
        <v>661</v>
      </c>
      <c r="B187" s="27" t="s">
        <v>662</v>
      </c>
      <c r="C187" s="14">
        <v>11</v>
      </c>
      <c r="D187" s="14">
        <v>4</v>
      </c>
      <c r="E187" s="28">
        <v>1.75</v>
      </c>
      <c r="F187" s="14">
        <v>0</v>
      </c>
      <c r="G187" s="14">
        <v>0</v>
      </c>
      <c r="H187" s="14">
        <v>1</v>
      </c>
      <c r="I187" s="14">
        <v>1</v>
      </c>
      <c r="J187" s="14">
        <v>0</v>
      </c>
      <c r="K187" s="14">
        <v>1</v>
      </c>
      <c r="L187" s="14">
        <v>0</v>
      </c>
      <c r="M187" s="14">
        <v>0</v>
      </c>
      <c r="N187" s="14">
        <v>0</v>
      </c>
      <c r="O187" s="14">
        <v>0</v>
      </c>
      <c r="P187" s="22">
        <v>4</v>
      </c>
    </row>
    <row r="188" spans="1:16" ht="22.5" x14ac:dyDescent="0.25">
      <c r="A188" s="27" t="s">
        <v>663</v>
      </c>
      <c r="B188" s="27" t="s">
        <v>664</v>
      </c>
      <c r="C188" s="14">
        <v>0</v>
      </c>
      <c r="D188" s="14">
        <v>0</v>
      </c>
      <c r="E188" s="28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4">
        <v>122</v>
      </c>
      <c r="D189" s="14">
        <v>262</v>
      </c>
      <c r="E189" s="28">
        <v>-0.53435114503816805</v>
      </c>
      <c r="F189" s="14">
        <v>3</v>
      </c>
      <c r="G189" s="14">
        <v>4</v>
      </c>
      <c r="H189" s="14">
        <v>29</v>
      </c>
      <c r="I189" s="14">
        <v>9</v>
      </c>
      <c r="J189" s="14">
        <v>0</v>
      </c>
      <c r="K189" s="14">
        <v>0</v>
      </c>
      <c r="L189" s="14">
        <v>0</v>
      </c>
      <c r="M189" s="14">
        <v>0</v>
      </c>
      <c r="N189" s="14">
        <v>8</v>
      </c>
      <c r="O189" s="14">
        <v>0</v>
      </c>
      <c r="P189" s="22">
        <v>22</v>
      </c>
    </row>
    <row r="190" spans="1:16" ht="22.5" x14ac:dyDescent="0.25">
      <c r="A190" s="27" t="s">
        <v>667</v>
      </c>
      <c r="B190" s="27" t="s">
        <v>668</v>
      </c>
      <c r="C190" s="14">
        <v>14</v>
      </c>
      <c r="D190" s="14">
        <v>38</v>
      </c>
      <c r="E190" s="28">
        <v>-0.63157894736842102</v>
      </c>
      <c r="F190" s="14">
        <v>1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3.75" x14ac:dyDescent="0.25">
      <c r="A191" s="27" t="s">
        <v>669</v>
      </c>
      <c r="B191" s="27" t="s">
        <v>670</v>
      </c>
      <c r="C191" s="14">
        <v>28</v>
      </c>
      <c r="D191" s="14">
        <v>51</v>
      </c>
      <c r="E191" s="28">
        <v>-0.45098039215686297</v>
      </c>
      <c r="F191" s="14">
        <v>5</v>
      </c>
      <c r="G191" s="14">
        <v>7</v>
      </c>
      <c r="H191" s="14">
        <v>11</v>
      </c>
      <c r="I191" s="14">
        <v>33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2">
        <v>35</v>
      </c>
    </row>
    <row r="192" spans="1:16" ht="22.5" x14ac:dyDescent="0.25">
      <c r="A192" s="27" t="s">
        <v>671</v>
      </c>
      <c r="B192" s="27" t="s">
        <v>672</v>
      </c>
      <c r="C192" s="14">
        <v>0</v>
      </c>
      <c r="D192" s="14">
        <v>0</v>
      </c>
      <c r="E192" s="28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4">
        <v>43</v>
      </c>
      <c r="D193" s="14">
        <v>60</v>
      </c>
      <c r="E193" s="28">
        <v>-0.28333333333333299</v>
      </c>
      <c r="F193" s="14">
        <v>1</v>
      </c>
      <c r="G193" s="14">
        <v>1</v>
      </c>
      <c r="H193" s="14">
        <v>6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7</v>
      </c>
      <c r="O193" s="14">
        <v>0</v>
      </c>
      <c r="P193" s="22">
        <v>10</v>
      </c>
    </row>
    <row r="194" spans="1:16" x14ac:dyDescent="0.25">
      <c r="A194" s="27" t="s">
        <v>675</v>
      </c>
      <c r="B194" s="27" t="s">
        <v>676</v>
      </c>
      <c r="C194" s="14">
        <v>11</v>
      </c>
      <c r="D194" s="14">
        <v>15</v>
      </c>
      <c r="E194" s="28">
        <v>-0.266666666666667</v>
      </c>
      <c r="F194" s="14">
        <v>1</v>
      </c>
      <c r="G194" s="14">
        <v>2</v>
      </c>
      <c r="H194" s="14">
        <v>1</v>
      </c>
      <c r="I194" s="14">
        <v>5</v>
      </c>
      <c r="J194" s="14">
        <v>0</v>
      </c>
      <c r="K194" s="14">
        <v>0</v>
      </c>
      <c r="L194" s="14">
        <v>0</v>
      </c>
      <c r="M194" s="14">
        <v>0</v>
      </c>
      <c r="N194" s="14">
        <v>7</v>
      </c>
      <c r="O194" s="14">
        <v>0</v>
      </c>
      <c r="P194" s="22">
        <v>4</v>
      </c>
    </row>
    <row r="195" spans="1:16" ht="22.5" x14ac:dyDescent="0.25">
      <c r="A195" s="27" t="s">
        <v>677</v>
      </c>
      <c r="B195" s="27" t="s">
        <v>678</v>
      </c>
      <c r="C195" s="14">
        <v>0</v>
      </c>
      <c r="D195" s="14">
        <v>0</v>
      </c>
      <c r="E195" s="28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7" t="s">
        <v>679</v>
      </c>
      <c r="B196" s="27" t="s">
        <v>680</v>
      </c>
      <c r="C196" s="14">
        <v>4</v>
      </c>
      <c r="D196" s="14">
        <v>1</v>
      </c>
      <c r="E196" s="28">
        <v>3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0</v>
      </c>
    </row>
    <row r="197" spans="1:16" x14ac:dyDescent="0.25">
      <c r="A197" s="27" t="s">
        <v>681</v>
      </c>
      <c r="B197" s="27" t="s">
        <v>682</v>
      </c>
      <c r="C197" s="14">
        <v>150</v>
      </c>
      <c r="D197" s="14">
        <v>157</v>
      </c>
      <c r="E197" s="28">
        <v>-4.4585987261146501E-2</v>
      </c>
      <c r="F197" s="14">
        <v>1</v>
      </c>
      <c r="G197" s="14">
        <v>0</v>
      </c>
      <c r="H197" s="14">
        <v>11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1</v>
      </c>
    </row>
    <row r="198" spans="1:16" ht="22.5" x14ac:dyDescent="0.25">
      <c r="A198" s="27" t="s">
        <v>683</v>
      </c>
      <c r="B198" s="27" t="s">
        <v>684</v>
      </c>
      <c r="C198" s="14">
        <v>1</v>
      </c>
      <c r="D198" s="14">
        <v>2</v>
      </c>
      <c r="E198" s="28">
        <v>-0.5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7" t="s">
        <v>685</v>
      </c>
      <c r="B199" s="27" t="s">
        <v>686</v>
      </c>
      <c r="C199" s="14">
        <v>3</v>
      </c>
      <c r="D199" s="14">
        <v>4</v>
      </c>
      <c r="E199" s="28">
        <v>-0.25</v>
      </c>
      <c r="F199" s="14">
        <v>0</v>
      </c>
      <c r="G199" s="14">
        <v>0</v>
      </c>
      <c r="H199" s="14">
        <v>1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2">
        <v>0</v>
      </c>
    </row>
    <row r="200" spans="1:16" ht="22.5" x14ac:dyDescent="0.25">
      <c r="A200" s="27" t="s">
        <v>687</v>
      </c>
      <c r="B200" s="27" t="s">
        <v>688</v>
      </c>
      <c r="C200" s="14">
        <v>3</v>
      </c>
      <c r="D200" s="14">
        <v>3</v>
      </c>
      <c r="E200" s="28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179" t="s">
        <v>689</v>
      </c>
      <c r="B201" s="180"/>
      <c r="C201" s="24">
        <v>74</v>
      </c>
      <c r="D201" s="24">
        <v>89</v>
      </c>
      <c r="E201" s="25">
        <v>-0.16853932584269701</v>
      </c>
      <c r="F201" s="24">
        <v>4</v>
      </c>
      <c r="G201" s="24">
        <v>3</v>
      </c>
      <c r="H201" s="24">
        <v>22</v>
      </c>
      <c r="I201" s="24">
        <v>14</v>
      </c>
      <c r="J201" s="24">
        <v>0</v>
      </c>
      <c r="K201" s="24">
        <v>0</v>
      </c>
      <c r="L201" s="24">
        <v>0</v>
      </c>
      <c r="M201" s="24">
        <v>0</v>
      </c>
      <c r="N201" s="24">
        <v>24</v>
      </c>
      <c r="O201" s="24">
        <v>0</v>
      </c>
      <c r="P201" s="26">
        <v>10</v>
      </c>
    </row>
    <row r="202" spans="1:16" x14ac:dyDescent="0.25">
      <c r="A202" s="27" t="s">
        <v>690</v>
      </c>
      <c r="B202" s="27" t="s">
        <v>691</v>
      </c>
      <c r="C202" s="14">
        <v>25</v>
      </c>
      <c r="D202" s="14">
        <v>35</v>
      </c>
      <c r="E202" s="28">
        <v>-0.28571428571428598</v>
      </c>
      <c r="F202" s="14">
        <v>0</v>
      </c>
      <c r="G202" s="14">
        <v>0</v>
      </c>
      <c r="H202" s="14">
        <v>5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19</v>
      </c>
      <c r="O202" s="14">
        <v>0</v>
      </c>
      <c r="P202" s="22">
        <v>0</v>
      </c>
    </row>
    <row r="203" spans="1:16" x14ac:dyDescent="0.25">
      <c r="A203" s="27" t="s">
        <v>692</v>
      </c>
      <c r="B203" s="27" t="s">
        <v>693</v>
      </c>
      <c r="C203" s="14">
        <v>0</v>
      </c>
      <c r="D203" s="14">
        <v>0</v>
      </c>
      <c r="E203" s="28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4">
        <v>0</v>
      </c>
      <c r="D204" s="14">
        <v>0</v>
      </c>
      <c r="E204" s="28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4">
        <v>0</v>
      </c>
      <c r="D205" s="14">
        <v>1</v>
      </c>
      <c r="E205" s="28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4">
        <v>32</v>
      </c>
      <c r="D206" s="14">
        <v>38</v>
      </c>
      <c r="E206" s="28">
        <v>-0.157894736842105</v>
      </c>
      <c r="F206" s="14">
        <v>4</v>
      </c>
      <c r="G206" s="14">
        <v>2</v>
      </c>
      <c r="H206" s="14">
        <v>16</v>
      </c>
      <c r="I206" s="14">
        <v>14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2">
        <v>6</v>
      </c>
    </row>
    <row r="207" spans="1:16" ht="22.5" x14ac:dyDescent="0.25">
      <c r="A207" s="27" t="s">
        <v>700</v>
      </c>
      <c r="B207" s="27" t="s">
        <v>701</v>
      </c>
      <c r="C207" s="14">
        <v>1</v>
      </c>
      <c r="D207" s="14">
        <v>0</v>
      </c>
      <c r="E207" s="28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4">
        <v>0</v>
      </c>
      <c r="D208" s="14">
        <v>0</v>
      </c>
      <c r="E208" s="28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4">
        <v>0</v>
      </c>
      <c r="D209" s="14">
        <v>0</v>
      </c>
      <c r="E209" s="28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1</v>
      </c>
    </row>
    <row r="210" spans="1:16" ht="22.5" x14ac:dyDescent="0.25">
      <c r="A210" s="27" t="s">
        <v>706</v>
      </c>
      <c r="B210" s="27" t="s">
        <v>707</v>
      </c>
      <c r="C210" s="14">
        <v>0</v>
      </c>
      <c r="D210" s="14">
        <v>0</v>
      </c>
      <c r="E210" s="28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4">
        <v>3</v>
      </c>
      <c r="D211" s="14">
        <v>0</v>
      </c>
      <c r="E211" s="28">
        <v>0</v>
      </c>
      <c r="F211" s="14">
        <v>0</v>
      </c>
      <c r="G211" s="14">
        <v>1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2</v>
      </c>
    </row>
    <row r="212" spans="1:16" x14ac:dyDescent="0.25">
      <c r="A212" s="27" t="s">
        <v>710</v>
      </c>
      <c r="B212" s="27" t="s">
        <v>711</v>
      </c>
      <c r="C212" s="14">
        <v>0</v>
      </c>
      <c r="D212" s="14">
        <v>4</v>
      </c>
      <c r="E212" s="28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25">
      <c r="A213" s="27" t="s">
        <v>712</v>
      </c>
      <c r="B213" s="27" t="s">
        <v>713</v>
      </c>
      <c r="C213" s="14">
        <v>1</v>
      </c>
      <c r="D213" s="14">
        <v>3</v>
      </c>
      <c r="E213" s="28">
        <v>-0.66666666666666696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4">
        <v>10</v>
      </c>
      <c r="D214" s="14">
        <v>4</v>
      </c>
      <c r="E214" s="28">
        <v>1.5</v>
      </c>
      <c r="F214" s="14">
        <v>0</v>
      </c>
      <c r="G214" s="14">
        <v>0</v>
      </c>
      <c r="H214" s="14">
        <v>1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3</v>
      </c>
      <c r="O214" s="14">
        <v>0</v>
      </c>
      <c r="P214" s="22">
        <v>0</v>
      </c>
    </row>
    <row r="215" spans="1:16" ht="22.5" x14ac:dyDescent="0.25">
      <c r="A215" s="27" t="s">
        <v>716</v>
      </c>
      <c r="B215" s="27" t="s">
        <v>717</v>
      </c>
      <c r="C215" s="14">
        <v>0</v>
      </c>
      <c r="D215" s="14">
        <v>0</v>
      </c>
      <c r="E215" s="28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7" t="s">
        <v>718</v>
      </c>
      <c r="B216" s="27" t="s">
        <v>719</v>
      </c>
      <c r="C216" s="14">
        <v>0</v>
      </c>
      <c r="D216" s="14">
        <v>0</v>
      </c>
      <c r="E216" s="28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4">
        <v>0</v>
      </c>
      <c r="D217" s="14">
        <v>0</v>
      </c>
      <c r="E217" s="28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1</v>
      </c>
      <c r="O217" s="14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4">
        <v>2</v>
      </c>
      <c r="D218" s="14">
        <v>3</v>
      </c>
      <c r="E218" s="28">
        <v>-0.33333333333333298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7" t="s">
        <v>724</v>
      </c>
      <c r="B219" s="27" t="s">
        <v>725</v>
      </c>
      <c r="C219" s="14">
        <v>0</v>
      </c>
      <c r="D219" s="14">
        <v>0</v>
      </c>
      <c r="E219" s="28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4">
        <v>0</v>
      </c>
      <c r="D220" s="14">
        <v>0</v>
      </c>
      <c r="E220" s="28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4">
        <v>0</v>
      </c>
      <c r="D221" s="14">
        <v>0</v>
      </c>
      <c r="E221" s="28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4">
        <v>0</v>
      </c>
      <c r="D222" s="14">
        <v>1</v>
      </c>
      <c r="E222" s="28">
        <v>-1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1</v>
      </c>
    </row>
    <row r="223" spans="1:16" x14ac:dyDescent="0.25">
      <c r="A223" s="179" t="s">
        <v>732</v>
      </c>
      <c r="B223" s="180"/>
      <c r="C223" s="24">
        <v>1151</v>
      </c>
      <c r="D223" s="24">
        <v>1039</v>
      </c>
      <c r="E223" s="25">
        <v>0.107795957651588</v>
      </c>
      <c r="F223" s="24">
        <v>275</v>
      </c>
      <c r="G223" s="24">
        <v>165</v>
      </c>
      <c r="H223" s="24">
        <v>343</v>
      </c>
      <c r="I223" s="24">
        <v>204</v>
      </c>
      <c r="J223" s="24">
        <v>0</v>
      </c>
      <c r="K223" s="24">
        <v>0</v>
      </c>
      <c r="L223" s="24">
        <v>0</v>
      </c>
      <c r="M223" s="24">
        <v>1</v>
      </c>
      <c r="N223" s="24">
        <v>6</v>
      </c>
      <c r="O223" s="24">
        <v>30</v>
      </c>
      <c r="P223" s="26">
        <v>400</v>
      </c>
    </row>
    <row r="224" spans="1:16" x14ac:dyDescent="0.25">
      <c r="A224" s="27" t="s">
        <v>733</v>
      </c>
      <c r="B224" s="27" t="s">
        <v>734</v>
      </c>
      <c r="C224" s="14">
        <v>16</v>
      </c>
      <c r="D224" s="14">
        <v>2</v>
      </c>
      <c r="E224" s="28">
        <v>7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4">
        <v>0</v>
      </c>
      <c r="D225" s="14">
        <v>0</v>
      </c>
      <c r="E225" s="28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4">
        <v>0</v>
      </c>
      <c r="D226" s="14">
        <v>0</v>
      </c>
      <c r="E226" s="28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4">
        <v>2</v>
      </c>
      <c r="D227" s="14">
        <v>0</v>
      </c>
      <c r="E227" s="28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4">
        <v>0</v>
      </c>
      <c r="D228" s="14">
        <v>1</v>
      </c>
      <c r="E228" s="28">
        <v>-1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4">
        <v>0</v>
      </c>
      <c r="D229" s="14">
        <v>0</v>
      </c>
      <c r="E229" s="28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2.5" x14ac:dyDescent="0.25">
      <c r="A230" s="27" t="s">
        <v>745</v>
      </c>
      <c r="B230" s="27" t="s">
        <v>746</v>
      </c>
      <c r="C230" s="14">
        <v>2</v>
      </c>
      <c r="D230" s="14">
        <v>8</v>
      </c>
      <c r="E230" s="28">
        <v>-0.75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0</v>
      </c>
    </row>
    <row r="231" spans="1:16" x14ac:dyDescent="0.25">
      <c r="A231" s="27" t="s">
        <v>747</v>
      </c>
      <c r="B231" s="27" t="s">
        <v>748</v>
      </c>
      <c r="C231" s="14">
        <v>66</v>
      </c>
      <c r="D231" s="14">
        <v>68</v>
      </c>
      <c r="E231" s="28">
        <v>-2.9411764705882401E-2</v>
      </c>
      <c r="F231" s="14">
        <v>1</v>
      </c>
      <c r="G231" s="14">
        <v>1</v>
      </c>
      <c r="H231" s="14">
        <v>7</v>
      </c>
      <c r="I231" s="14">
        <v>4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4</v>
      </c>
    </row>
    <row r="232" spans="1:16" x14ac:dyDescent="0.25">
      <c r="A232" s="27" t="s">
        <v>749</v>
      </c>
      <c r="B232" s="27" t="s">
        <v>750</v>
      </c>
      <c r="C232" s="14">
        <v>48</v>
      </c>
      <c r="D232" s="14">
        <v>35</v>
      </c>
      <c r="E232" s="28">
        <v>0.371428571428571</v>
      </c>
      <c r="F232" s="14">
        <v>2</v>
      </c>
      <c r="G232" s="14">
        <v>2</v>
      </c>
      <c r="H232" s="14">
        <v>6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3</v>
      </c>
    </row>
    <row r="233" spans="1:16" x14ac:dyDescent="0.25">
      <c r="A233" s="27" t="s">
        <v>751</v>
      </c>
      <c r="B233" s="27" t="s">
        <v>752</v>
      </c>
      <c r="C233" s="14">
        <v>39</v>
      </c>
      <c r="D233" s="14">
        <v>54</v>
      </c>
      <c r="E233" s="28">
        <v>-0.27777777777777801</v>
      </c>
      <c r="F233" s="14">
        <v>2</v>
      </c>
      <c r="G233" s="14">
        <v>2</v>
      </c>
      <c r="H233" s="14">
        <v>6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5</v>
      </c>
      <c r="O233" s="14">
        <v>0</v>
      </c>
      <c r="P233" s="22">
        <v>5</v>
      </c>
    </row>
    <row r="234" spans="1:16" ht="22.5" x14ac:dyDescent="0.25">
      <c r="A234" s="27" t="s">
        <v>753</v>
      </c>
      <c r="B234" s="27" t="s">
        <v>754</v>
      </c>
      <c r="C234" s="14">
        <v>2</v>
      </c>
      <c r="D234" s="14">
        <v>4</v>
      </c>
      <c r="E234" s="28">
        <v>-0.5</v>
      </c>
      <c r="F234" s="14">
        <v>0</v>
      </c>
      <c r="G234" s="14">
        <v>0</v>
      </c>
      <c r="H234" s="14">
        <v>2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1</v>
      </c>
    </row>
    <row r="235" spans="1:16" ht="33.75" x14ac:dyDescent="0.25">
      <c r="A235" s="27" t="s">
        <v>755</v>
      </c>
      <c r="B235" s="27" t="s">
        <v>756</v>
      </c>
      <c r="C235" s="14">
        <v>7</v>
      </c>
      <c r="D235" s="14">
        <v>2</v>
      </c>
      <c r="E235" s="28">
        <v>2.5</v>
      </c>
      <c r="F235" s="14">
        <v>0</v>
      </c>
      <c r="G235" s="14">
        <v>1</v>
      </c>
      <c r="H235" s="14">
        <v>1</v>
      </c>
      <c r="I235" s="14">
        <v>4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5</v>
      </c>
    </row>
    <row r="236" spans="1:16" x14ac:dyDescent="0.25">
      <c r="A236" s="27" t="s">
        <v>757</v>
      </c>
      <c r="B236" s="27" t="s">
        <v>758</v>
      </c>
      <c r="C236" s="14">
        <v>0</v>
      </c>
      <c r="D236" s="14">
        <v>4</v>
      </c>
      <c r="E236" s="28">
        <v>-1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1</v>
      </c>
    </row>
    <row r="237" spans="1:16" ht="22.5" x14ac:dyDescent="0.25">
      <c r="A237" s="27" t="s">
        <v>759</v>
      </c>
      <c r="B237" s="27" t="s">
        <v>760</v>
      </c>
      <c r="C237" s="14">
        <v>2</v>
      </c>
      <c r="D237" s="14">
        <v>0</v>
      </c>
      <c r="E237" s="28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4">
        <v>967</v>
      </c>
      <c r="D238" s="14">
        <v>856</v>
      </c>
      <c r="E238" s="28">
        <v>0.12967289719626199</v>
      </c>
      <c r="F238" s="14">
        <v>270</v>
      </c>
      <c r="G238" s="14">
        <v>159</v>
      </c>
      <c r="H238" s="14">
        <v>321</v>
      </c>
      <c r="I238" s="14">
        <v>191</v>
      </c>
      <c r="J238" s="14">
        <v>0</v>
      </c>
      <c r="K238" s="14">
        <v>0</v>
      </c>
      <c r="L238" s="14">
        <v>0</v>
      </c>
      <c r="M238" s="14">
        <v>1</v>
      </c>
      <c r="N238" s="14">
        <v>1</v>
      </c>
      <c r="O238" s="14">
        <v>30</v>
      </c>
      <c r="P238" s="22">
        <v>381</v>
      </c>
    </row>
    <row r="239" spans="1:16" x14ac:dyDescent="0.25">
      <c r="A239" s="27" t="s">
        <v>763</v>
      </c>
      <c r="B239" s="27" t="s">
        <v>764</v>
      </c>
      <c r="C239" s="14">
        <v>0</v>
      </c>
      <c r="D239" s="14">
        <v>0</v>
      </c>
      <c r="E239" s="28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4">
        <v>0</v>
      </c>
      <c r="D240" s="14">
        <v>0</v>
      </c>
      <c r="E240" s="28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4">
        <v>0</v>
      </c>
      <c r="D241" s="14">
        <v>3</v>
      </c>
      <c r="E241" s="28">
        <v>-1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4">
        <v>0</v>
      </c>
      <c r="D242" s="14">
        <v>2</v>
      </c>
      <c r="E242" s="28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4">
        <v>0</v>
      </c>
      <c r="D243" s="14">
        <v>0</v>
      </c>
      <c r="E243" s="28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79" t="s">
        <v>773</v>
      </c>
      <c r="B244" s="180"/>
      <c r="C244" s="24">
        <v>5</v>
      </c>
      <c r="D244" s="24">
        <v>22</v>
      </c>
      <c r="E244" s="25">
        <v>-0.77272727272727304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2</v>
      </c>
      <c r="O244" s="24">
        <v>0</v>
      </c>
      <c r="P244" s="26">
        <v>1</v>
      </c>
    </row>
    <row r="245" spans="1:16" x14ac:dyDescent="0.25">
      <c r="A245" s="27" t="s">
        <v>774</v>
      </c>
      <c r="B245" s="27" t="s">
        <v>775</v>
      </c>
      <c r="C245" s="14">
        <v>0</v>
      </c>
      <c r="D245" s="14">
        <v>0</v>
      </c>
      <c r="E245" s="28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4">
        <v>0</v>
      </c>
      <c r="D246" s="14">
        <v>0</v>
      </c>
      <c r="E246" s="28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4">
        <v>0</v>
      </c>
      <c r="D247" s="14">
        <v>1</v>
      </c>
      <c r="E247" s="28">
        <v>-1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4">
        <v>0</v>
      </c>
      <c r="D248" s="14">
        <v>0</v>
      </c>
      <c r="E248" s="28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4">
        <v>2</v>
      </c>
      <c r="D249" s="14">
        <v>6</v>
      </c>
      <c r="E249" s="28">
        <v>-0.66666666666666696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2</v>
      </c>
      <c r="O249" s="14">
        <v>0</v>
      </c>
      <c r="P249" s="22">
        <v>0</v>
      </c>
    </row>
    <row r="250" spans="1:16" ht="22.5" x14ac:dyDescent="0.25">
      <c r="A250" s="27" t="s">
        <v>784</v>
      </c>
      <c r="B250" s="27" t="s">
        <v>785</v>
      </c>
      <c r="C250" s="14">
        <v>0</v>
      </c>
      <c r="D250" s="14">
        <v>0</v>
      </c>
      <c r="E250" s="28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4">
        <v>0</v>
      </c>
      <c r="D251" s="14">
        <v>0</v>
      </c>
      <c r="E251" s="28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4">
        <v>0</v>
      </c>
      <c r="D252" s="14">
        <v>0</v>
      </c>
      <c r="E252" s="28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2.5" x14ac:dyDescent="0.25">
      <c r="A253" s="27" t="s">
        <v>790</v>
      </c>
      <c r="B253" s="27" t="s">
        <v>791</v>
      </c>
      <c r="C253" s="14">
        <v>0</v>
      </c>
      <c r="D253" s="14">
        <v>0</v>
      </c>
      <c r="E253" s="28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1</v>
      </c>
    </row>
    <row r="254" spans="1:16" ht="22.5" x14ac:dyDescent="0.25">
      <c r="A254" s="27" t="s">
        <v>792</v>
      </c>
      <c r="B254" s="27" t="s">
        <v>793</v>
      </c>
      <c r="C254" s="14">
        <v>0</v>
      </c>
      <c r="D254" s="14">
        <v>1</v>
      </c>
      <c r="E254" s="28">
        <v>-1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4">
        <v>0</v>
      </c>
      <c r="D255" s="14">
        <v>0</v>
      </c>
      <c r="E255" s="28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4">
        <v>1</v>
      </c>
      <c r="D256" s="14">
        <v>1</v>
      </c>
      <c r="E256" s="28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4">
        <v>0</v>
      </c>
      <c r="D257" s="14">
        <v>0</v>
      </c>
      <c r="E257" s="28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4">
        <v>0</v>
      </c>
      <c r="D258" s="14">
        <v>2</v>
      </c>
      <c r="E258" s="28">
        <v>-1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4">
        <v>0</v>
      </c>
      <c r="D259" s="14">
        <v>0</v>
      </c>
      <c r="E259" s="28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4">
        <v>2</v>
      </c>
      <c r="D260" s="14">
        <v>9</v>
      </c>
      <c r="E260" s="28">
        <v>-0.77777777777777801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4">
        <v>0</v>
      </c>
      <c r="D261" s="14">
        <v>1</v>
      </c>
      <c r="E261" s="28">
        <v>-1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4">
        <v>0</v>
      </c>
      <c r="D262" s="14">
        <v>0</v>
      </c>
      <c r="E262" s="28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4">
        <v>0</v>
      </c>
      <c r="D263" s="14">
        <v>0</v>
      </c>
      <c r="E263" s="28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4">
        <v>0</v>
      </c>
      <c r="D264" s="14">
        <v>0</v>
      </c>
      <c r="E264" s="28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4">
        <v>0</v>
      </c>
      <c r="D265" s="14">
        <v>0</v>
      </c>
      <c r="E265" s="28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4">
        <v>0</v>
      </c>
      <c r="D266" s="14">
        <v>0</v>
      </c>
      <c r="E266" s="28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4">
        <v>0</v>
      </c>
      <c r="D267" s="14">
        <v>0</v>
      </c>
      <c r="E267" s="28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4">
        <v>0</v>
      </c>
      <c r="D268" s="14">
        <v>0</v>
      </c>
      <c r="E268" s="28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4">
        <v>0</v>
      </c>
      <c r="D269" s="14">
        <v>1</v>
      </c>
      <c r="E269" s="28">
        <v>-1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4">
        <v>0</v>
      </c>
      <c r="D270" s="14">
        <v>0</v>
      </c>
      <c r="E270" s="28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179" t="s">
        <v>826</v>
      </c>
      <c r="B271" s="180"/>
      <c r="C271" s="24">
        <v>334</v>
      </c>
      <c r="D271" s="24">
        <v>415</v>
      </c>
      <c r="E271" s="25">
        <v>-0.19518072289156599</v>
      </c>
      <c r="F271" s="24">
        <v>47</v>
      </c>
      <c r="G271" s="24">
        <v>43</v>
      </c>
      <c r="H271" s="24">
        <v>188</v>
      </c>
      <c r="I271" s="24">
        <v>161</v>
      </c>
      <c r="J271" s="24">
        <v>0</v>
      </c>
      <c r="K271" s="24">
        <v>1</v>
      </c>
      <c r="L271" s="24">
        <v>0</v>
      </c>
      <c r="M271" s="24">
        <v>1</v>
      </c>
      <c r="N271" s="24">
        <v>7</v>
      </c>
      <c r="O271" s="24">
        <v>0</v>
      </c>
      <c r="P271" s="26">
        <v>251</v>
      </c>
    </row>
    <row r="272" spans="1:16" x14ac:dyDescent="0.25">
      <c r="A272" s="27" t="s">
        <v>827</v>
      </c>
      <c r="B272" s="27" t="s">
        <v>828</v>
      </c>
      <c r="C272" s="14">
        <v>0</v>
      </c>
      <c r="D272" s="14">
        <v>0</v>
      </c>
      <c r="E272" s="28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4">
        <v>110</v>
      </c>
      <c r="D273" s="14">
        <v>208</v>
      </c>
      <c r="E273" s="28">
        <v>-0.47115384615384598</v>
      </c>
      <c r="F273" s="14">
        <v>17</v>
      </c>
      <c r="G273" s="14">
        <v>17</v>
      </c>
      <c r="H273" s="14">
        <v>86</v>
      </c>
      <c r="I273" s="14">
        <v>85</v>
      </c>
      <c r="J273" s="14">
        <v>0</v>
      </c>
      <c r="K273" s="14">
        <v>0</v>
      </c>
      <c r="L273" s="14">
        <v>0</v>
      </c>
      <c r="M273" s="14">
        <v>0</v>
      </c>
      <c r="N273" s="14">
        <v>4</v>
      </c>
      <c r="O273" s="14">
        <v>0</v>
      </c>
      <c r="P273" s="22">
        <v>84</v>
      </c>
    </row>
    <row r="274" spans="1:16" ht="33.75" x14ac:dyDescent="0.25">
      <c r="A274" s="27" t="s">
        <v>831</v>
      </c>
      <c r="B274" s="27" t="s">
        <v>832</v>
      </c>
      <c r="C274" s="14">
        <v>197</v>
      </c>
      <c r="D274" s="14">
        <v>178</v>
      </c>
      <c r="E274" s="28">
        <v>0.106741573033708</v>
      </c>
      <c r="F274" s="14">
        <v>29</v>
      </c>
      <c r="G274" s="14">
        <v>25</v>
      </c>
      <c r="H274" s="14">
        <v>91</v>
      </c>
      <c r="I274" s="14">
        <v>65</v>
      </c>
      <c r="J274" s="14">
        <v>0</v>
      </c>
      <c r="K274" s="14">
        <v>0</v>
      </c>
      <c r="L274" s="14">
        <v>0</v>
      </c>
      <c r="M274" s="14">
        <v>1</v>
      </c>
      <c r="N274" s="14">
        <v>1</v>
      </c>
      <c r="O274" s="14">
        <v>0</v>
      </c>
      <c r="P274" s="22">
        <v>121</v>
      </c>
    </row>
    <row r="275" spans="1:16" ht="22.5" x14ac:dyDescent="0.25">
      <c r="A275" s="27" t="s">
        <v>833</v>
      </c>
      <c r="B275" s="27" t="s">
        <v>834</v>
      </c>
      <c r="C275" s="14">
        <v>2</v>
      </c>
      <c r="D275" s="14">
        <v>1</v>
      </c>
      <c r="E275" s="28">
        <v>1</v>
      </c>
      <c r="F275" s="14">
        <v>0</v>
      </c>
      <c r="G275" s="14">
        <v>0</v>
      </c>
      <c r="H275" s="14">
        <v>4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1</v>
      </c>
      <c r="O275" s="14">
        <v>0</v>
      </c>
      <c r="P275" s="22">
        <v>3</v>
      </c>
    </row>
    <row r="276" spans="1:16" x14ac:dyDescent="0.25">
      <c r="A276" s="27" t="s">
        <v>835</v>
      </c>
      <c r="B276" s="27" t="s">
        <v>836</v>
      </c>
      <c r="C276" s="14">
        <v>3</v>
      </c>
      <c r="D276" s="14">
        <v>8</v>
      </c>
      <c r="E276" s="28">
        <v>-0.625</v>
      </c>
      <c r="F276" s="14">
        <v>0</v>
      </c>
      <c r="G276" s="14">
        <v>0</v>
      </c>
      <c r="H276" s="14">
        <v>1</v>
      </c>
      <c r="I276" s="14">
        <v>3</v>
      </c>
      <c r="J276" s="14">
        <v>0</v>
      </c>
      <c r="K276" s="14">
        <v>0</v>
      </c>
      <c r="L276" s="14">
        <v>0</v>
      </c>
      <c r="M276" s="14">
        <v>0</v>
      </c>
      <c r="N276" s="14">
        <v>1</v>
      </c>
      <c r="O276" s="14">
        <v>0</v>
      </c>
      <c r="P276" s="22">
        <v>1</v>
      </c>
    </row>
    <row r="277" spans="1:16" x14ac:dyDescent="0.25">
      <c r="A277" s="27" t="s">
        <v>837</v>
      </c>
      <c r="B277" s="27" t="s">
        <v>838</v>
      </c>
      <c r="C277" s="14">
        <v>4</v>
      </c>
      <c r="D277" s="14">
        <v>3</v>
      </c>
      <c r="E277" s="28">
        <v>0.33333333333333298</v>
      </c>
      <c r="F277" s="14">
        <v>0</v>
      </c>
      <c r="G277" s="14">
        <v>0</v>
      </c>
      <c r="H277" s="14">
        <v>1</v>
      </c>
      <c r="I277" s="14">
        <v>2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5</v>
      </c>
    </row>
    <row r="278" spans="1:16" ht="22.5" x14ac:dyDescent="0.25">
      <c r="A278" s="27" t="s">
        <v>839</v>
      </c>
      <c r="B278" s="27" t="s">
        <v>840</v>
      </c>
      <c r="C278" s="14">
        <v>15</v>
      </c>
      <c r="D278" s="14">
        <v>12</v>
      </c>
      <c r="E278" s="28">
        <v>0.25</v>
      </c>
      <c r="F278" s="14">
        <v>1</v>
      </c>
      <c r="G278" s="14">
        <v>1</v>
      </c>
      <c r="H278" s="14">
        <v>2</v>
      </c>
      <c r="I278" s="14">
        <v>2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22">
        <v>7</v>
      </c>
    </row>
    <row r="279" spans="1:16" ht="22.5" x14ac:dyDescent="0.25">
      <c r="A279" s="27" t="s">
        <v>841</v>
      </c>
      <c r="B279" s="27" t="s">
        <v>842</v>
      </c>
      <c r="C279" s="14">
        <v>1</v>
      </c>
      <c r="D279" s="14">
        <v>0</v>
      </c>
      <c r="E279" s="28">
        <v>0</v>
      </c>
      <c r="F279" s="14">
        <v>0</v>
      </c>
      <c r="G279" s="14">
        <v>0</v>
      </c>
      <c r="H279" s="14">
        <v>1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1</v>
      </c>
    </row>
    <row r="280" spans="1:16" ht="22.5" x14ac:dyDescent="0.25">
      <c r="A280" s="27" t="s">
        <v>843</v>
      </c>
      <c r="B280" s="27" t="s">
        <v>844</v>
      </c>
      <c r="C280" s="14">
        <v>0</v>
      </c>
      <c r="D280" s="14">
        <v>5</v>
      </c>
      <c r="E280" s="28">
        <v>-1</v>
      </c>
      <c r="F280" s="14">
        <v>0</v>
      </c>
      <c r="G280" s="14">
        <v>0</v>
      </c>
      <c r="H280" s="14">
        <v>2</v>
      </c>
      <c r="I280" s="14">
        <v>2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4">
        <v>0</v>
      </c>
      <c r="D281" s="14">
        <v>0</v>
      </c>
      <c r="E281" s="28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4">
        <v>0</v>
      </c>
      <c r="D282" s="14">
        <v>0</v>
      </c>
      <c r="E282" s="28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4">
        <v>0</v>
      </c>
      <c r="D283" s="14">
        <v>0</v>
      </c>
      <c r="E283" s="28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4">
        <v>0</v>
      </c>
      <c r="D284" s="14">
        <v>0</v>
      </c>
      <c r="E284" s="28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4">
        <v>0</v>
      </c>
      <c r="D285" s="14">
        <v>0</v>
      </c>
      <c r="E285" s="28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4">
        <v>0</v>
      </c>
      <c r="D286" s="14">
        <v>0</v>
      </c>
      <c r="E286" s="28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4">
        <v>0</v>
      </c>
      <c r="D287" s="14">
        <v>0</v>
      </c>
      <c r="E287" s="28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4">
        <v>0</v>
      </c>
      <c r="D288" s="14">
        <v>0</v>
      </c>
      <c r="E288" s="28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4">
        <v>0</v>
      </c>
      <c r="D289" s="14">
        <v>0</v>
      </c>
      <c r="E289" s="28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4">
        <v>0</v>
      </c>
      <c r="D290" s="14">
        <v>0</v>
      </c>
      <c r="E290" s="28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4">
        <v>0</v>
      </c>
      <c r="D291" s="14">
        <v>0</v>
      </c>
      <c r="E291" s="28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26</v>
      </c>
    </row>
    <row r="292" spans="1:16" ht="22.5" x14ac:dyDescent="0.25">
      <c r="A292" s="27" t="s">
        <v>867</v>
      </c>
      <c r="B292" s="27" t="s">
        <v>868</v>
      </c>
      <c r="C292" s="14">
        <v>0</v>
      </c>
      <c r="D292" s="14">
        <v>0</v>
      </c>
      <c r="E292" s="28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4">
        <v>0</v>
      </c>
      <c r="D293" s="14">
        <v>0</v>
      </c>
      <c r="E293" s="28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4">
        <v>0</v>
      </c>
      <c r="D294" s="14">
        <v>0</v>
      </c>
      <c r="E294" s="28">
        <v>0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2</v>
      </c>
    </row>
    <row r="295" spans="1:16" x14ac:dyDescent="0.25">
      <c r="A295" s="27" t="s">
        <v>873</v>
      </c>
      <c r="B295" s="27" t="s">
        <v>874</v>
      </c>
      <c r="C295" s="14">
        <v>0</v>
      </c>
      <c r="D295" s="14">
        <v>0</v>
      </c>
      <c r="E295" s="28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4">
        <v>2</v>
      </c>
      <c r="D296" s="14">
        <v>0</v>
      </c>
      <c r="E296" s="28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4">
        <v>0</v>
      </c>
      <c r="D297" s="14">
        <v>0</v>
      </c>
      <c r="E297" s="28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4">
        <v>0</v>
      </c>
      <c r="D298" s="14">
        <v>0</v>
      </c>
      <c r="E298" s="28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4">
        <v>0</v>
      </c>
      <c r="D299" s="14">
        <v>0</v>
      </c>
      <c r="E299" s="28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1</v>
      </c>
    </row>
    <row r="300" spans="1:16" ht="22.5" x14ac:dyDescent="0.25">
      <c r="A300" s="27" t="s">
        <v>883</v>
      </c>
      <c r="B300" s="27" t="s">
        <v>884</v>
      </c>
      <c r="C300" s="14">
        <v>0</v>
      </c>
      <c r="D300" s="14">
        <v>0</v>
      </c>
      <c r="E300" s="28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79" t="s">
        <v>885</v>
      </c>
      <c r="B301" s="180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4">
        <v>0</v>
      </c>
      <c r="D302" s="14">
        <v>0</v>
      </c>
      <c r="E302" s="28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4">
        <v>0</v>
      </c>
      <c r="D303" s="14">
        <v>0</v>
      </c>
      <c r="E303" s="28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4">
        <v>0</v>
      </c>
      <c r="D304" s="14">
        <v>0</v>
      </c>
      <c r="E304" s="28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79" t="s">
        <v>892</v>
      </c>
      <c r="B305" s="180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4">
        <v>0</v>
      </c>
      <c r="D306" s="14">
        <v>0</v>
      </c>
      <c r="E306" s="28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4">
        <v>0</v>
      </c>
      <c r="D307" s="14">
        <v>0</v>
      </c>
      <c r="E307" s="28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4">
        <v>0</v>
      </c>
      <c r="D308" s="14">
        <v>0</v>
      </c>
      <c r="E308" s="28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4">
        <v>0</v>
      </c>
      <c r="D309" s="14">
        <v>0</v>
      </c>
      <c r="E309" s="28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4">
        <v>0</v>
      </c>
      <c r="D310" s="14">
        <v>0</v>
      </c>
      <c r="E310" s="28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4">
        <v>0</v>
      </c>
      <c r="D311" s="14">
        <v>0</v>
      </c>
      <c r="E311" s="28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79" t="s">
        <v>905</v>
      </c>
      <c r="B312" s="180"/>
      <c r="C312" s="24">
        <v>2</v>
      </c>
      <c r="D312" s="24">
        <v>2</v>
      </c>
      <c r="E312" s="25">
        <v>0</v>
      </c>
      <c r="F312" s="24">
        <v>0</v>
      </c>
      <c r="G312" s="24">
        <v>0</v>
      </c>
      <c r="H312" s="24">
        <v>0</v>
      </c>
      <c r="I312" s="24">
        <v>1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5</v>
      </c>
    </row>
    <row r="313" spans="1:16" x14ac:dyDescent="0.25">
      <c r="A313" s="27" t="s">
        <v>906</v>
      </c>
      <c r="B313" s="27" t="s">
        <v>907</v>
      </c>
      <c r="C313" s="14">
        <v>2</v>
      </c>
      <c r="D313" s="14">
        <v>2</v>
      </c>
      <c r="E313" s="28">
        <v>0</v>
      </c>
      <c r="F313" s="14">
        <v>0</v>
      </c>
      <c r="G313" s="14">
        <v>0</v>
      </c>
      <c r="H313" s="14">
        <v>0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5</v>
      </c>
    </row>
    <row r="314" spans="1:16" ht="33.75" x14ac:dyDescent="0.25">
      <c r="A314" s="27" t="s">
        <v>908</v>
      </c>
      <c r="B314" s="27" t="s">
        <v>909</v>
      </c>
      <c r="C314" s="14">
        <v>0</v>
      </c>
      <c r="D314" s="14">
        <v>0</v>
      </c>
      <c r="E314" s="28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4">
        <v>0</v>
      </c>
      <c r="D315" s="14">
        <v>0</v>
      </c>
      <c r="E315" s="28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7" t="s">
        <v>912</v>
      </c>
      <c r="B316" s="27" t="s">
        <v>913</v>
      </c>
      <c r="C316" s="14">
        <v>0</v>
      </c>
      <c r="D316" s="14">
        <v>0</v>
      </c>
      <c r="E316" s="28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4">
        <v>0</v>
      </c>
      <c r="D317" s="14">
        <v>0</v>
      </c>
      <c r="E317" s="28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79" t="s">
        <v>916</v>
      </c>
      <c r="B318" s="180"/>
      <c r="C318" s="24">
        <v>10</v>
      </c>
      <c r="D318" s="24">
        <v>0</v>
      </c>
      <c r="E318" s="25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1</v>
      </c>
      <c r="O318" s="24">
        <v>0</v>
      </c>
      <c r="P318" s="26">
        <v>0</v>
      </c>
    </row>
    <row r="319" spans="1:16" x14ac:dyDescent="0.25">
      <c r="A319" s="27" t="s">
        <v>917</v>
      </c>
      <c r="B319" s="27" t="s">
        <v>918</v>
      </c>
      <c r="C319" s="14">
        <v>10</v>
      </c>
      <c r="D319" s="14">
        <v>0</v>
      </c>
      <c r="E319" s="28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2">
        <v>0</v>
      </c>
    </row>
    <row r="320" spans="1:16" x14ac:dyDescent="0.25">
      <c r="A320" s="179" t="s">
        <v>919</v>
      </c>
      <c r="B320" s="180"/>
      <c r="C320" s="24">
        <v>0</v>
      </c>
      <c r="D320" s="24">
        <v>1</v>
      </c>
      <c r="E320" s="25">
        <v>-1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4">
        <v>0</v>
      </c>
      <c r="D321" s="14">
        <v>1</v>
      </c>
      <c r="E321" s="28">
        <v>-1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4">
        <v>0</v>
      </c>
      <c r="D322" s="14">
        <v>0</v>
      </c>
      <c r="E322" s="28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79" t="s">
        <v>924</v>
      </c>
      <c r="B323" s="180"/>
      <c r="C323" s="24">
        <v>4650</v>
      </c>
      <c r="D323" s="24">
        <v>4701</v>
      </c>
      <c r="E323" s="25">
        <v>-1.0848755583918301E-2</v>
      </c>
      <c r="F323" s="24">
        <v>46</v>
      </c>
      <c r="G323" s="24">
        <v>0</v>
      </c>
      <c r="H323" s="24">
        <v>31</v>
      </c>
      <c r="I323" s="24">
        <v>0</v>
      </c>
      <c r="J323" s="24">
        <v>1</v>
      </c>
      <c r="K323" s="24">
        <v>0</v>
      </c>
      <c r="L323" s="24">
        <v>0</v>
      </c>
      <c r="M323" s="24">
        <v>0</v>
      </c>
      <c r="N323" s="24">
        <v>19</v>
      </c>
      <c r="O323" s="24">
        <v>1</v>
      </c>
      <c r="P323" s="26">
        <v>0</v>
      </c>
    </row>
    <row r="324" spans="1:16" x14ac:dyDescent="0.25">
      <c r="A324" s="27" t="s">
        <v>925</v>
      </c>
      <c r="B324" s="27" t="s">
        <v>926</v>
      </c>
      <c r="C324" s="14">
        <v>4650</v>
      </c>
      <c r="D324" s="14">
        <v>4701</v>
      </c>
      <c r="E324" s="28">
        <v>-1.0848755583918301E-2</v>
      </c>
      <c r="F324" s="14">
        <v>46</v>
      </c>
      <c r="G324" s="14">
        <v>0</v>
      </c>
      <c r="H324" s="14">
        <v>31</v>
      </c>
      <c r="I324" s="14">
        <v>0</v>
      </c>
      <c r="J324" s="14">
        <v>1</v>
      </c>
      <c r="K324" s="14">
        <v>0</v>
      </c>
      <c r="L324" s="14">
        <v>0</v>
      </c>
      <c r="M324" s="14">
        <v>0</v>
      </c>
      <c r="N324" s="14">
        <v>19</v>
      </c>
      <c r="O324" s="14">
        <v>1</v>
      </c>
      <c r="P324" s="22">
        <v>0</v>
      </c>
    </row>
    <row r="325" spans="1:16" x14ac:dyDescent="0.25">
      <c r="A325" s="179" t="s">
        <v>927</v>
      </c>
      <c r="B325" s="180"/>
      <c r="C325" s="24">
        <v>0</v>
      </c>
      <c r="D325" s="24">
        <v>1</v>
      </c>
      <c r="E325" s="25">
        <v>-1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4">
        <v>0</v>
      </c>
      <c r="D326" s="14">
        <v>0</v>
      </c>
      <c r="E326" s="28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4">
        <v>0</v>
      </c>
      <c r="D327" s="14">
        <v>0</v>
      </c>
      <c r="E327" s="28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4">
        <v>0</v>
      </c>
      <c r="D328" s="14">
        <v>0</v>
      </c>
      <c r="E328" s="28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3.75" x14ac:dyDescent="0.25">
      <c r="A329" s="27" t="s">
        <v>934</v>
      </c>
      <c r="B329" s="27" t="s">
        <v>935</v>
      </c>
      <c r="C329" s="14">
        <v>0</v>
      </c>
      <c r="D329" s="14">
        <v>0</v>
      </c>
      <c r="E329" s="28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4">
        <v>0</v>
      </c>
      <c r="D330" s="14">
        <v>0</v>
      </c>
      <c r="E330" s="28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4">
        <v>0</v>
      </c>
      <c r="D331" s="14">
        <v>0</v>
      </c>
      <c r="E331" s="28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4">
        <v>0</v>
      </c>
      <c r="D332" s="14">
        <v>1</v>
      </c>
      <c r="E332" s="28">
        <v>-1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4">
        <v>0</v>
      </c>
      <c r="D333" s="14">
        <v>0</v>
      </c>
      <c r="E333" s="28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4">
        <v>0</v>
      </c>
      <c r="D334" s="14">
        <v>0</v>
      </c>
      <c r="E334" s="28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4">
        <v>0</v>
      </c>
      <c r="D335" s="14">
        <v>0</v>
      </c>
      <c r="E335" s="28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4">
        <v>0</v>
      </c>
      <c r="D336" s="14">
        <v>0</v>
      </c>
      <c r="E336" s="28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79" t="s">
        <v>950</v>
      </c>
      <c r="B337" s="180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4">
        <v>0</v>
      </c>
      <c r="D338" s="14">
        <v>0</v>
      </c>
      <c r="E338" s="28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79" t="s">
        <v>953</v>
      </c>
      <c r="B339" s="180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4">
        <v>0</v>
      </c>
      <c r="D340" s="14">
        <v>0</v>
      </c>
      <c r="E340" s="28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1" t="s">
        <v>956</v>
      </c>
      <c r="B341" s="182"/>
      <c r="C341" s="29">
        <v>32355</v>
      </c>
      <c r="D341" s="29">
        <v>31827</v>
      </c>
      <c r="E341" s="30">
        <v>1.65896880007541E-2</v>
      </c>
      <c r="F341" s="29">
        <v>4042</v>
      </c>
      <c r="G341" s="29">
        <v>2689</v>
      </c>
      <c r="H341" s="29">
        <v>3259</v>
      </c>
      <c r="I341" s="29">
        <v>2320</v>
      </c>
      <c r="J341" s="29">
        <v>60</v>
      </c>
      <c r="K341" s="29">
        <v>39</v>
      </c>
      <c r="L341" s="29">
        <v>5</v>
      </c>
      <c r="M341" s="29">
        <v>6</v>
      </c>
      <c r="N341" s="29">
        <v>194</v>
      </c>
      <c r="O341" s="29">
        <v>201</v>
      </c>
      <c r="P341" s="29">
        <v>5600</v>
      </c>
    </row>
    <row r="342" spans="1:16" x14ac:dyDescent="0.25">
      <c r="A342" s="6"/>
    </row>
  </sheetData>
  <sheetProtection algorithmName="SHA-512" hashValue="56CnSzmLVDFRRXWbrRrBnQlw0V16ATPhjm8EQo4e2bhKqG9MGjzVIpVUq2hllNxlWaMqz78ZPSHE3SBfa8rP9A==" saltValue="t0V3PRVmK7cTjZvvNbSqcg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8554687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3" t="s">
        <v>959</v>
      </c>
      <c r="B5" s="13" t="s">
        <v>960</v>
      </c>
      <c r="C5" s="22">
        <v>1</v>
      </c>
    </row>
    <row r="6" spans="1:3" x14ac:dyDescent="0.25">
      <c r="A6" s="174"/>
      <c r="B6" s="13" t="s">
        <v>334</v>
      </c>
      <c r="C6" s="22">
        <v>157</v>
      </c>
    </row>
    <row r="7" spans="1:3" x14ac:dyDescent="0.25">
      <c r="A7" s="174"/>
      <c r="B7" s="13" t="s">
        <v>961</v>
      </c>
      <c r="C7" s="22">
        <v>53</v>
      </c>
    </row>
    <row r="8" spans="1:3" x14ac:dyDescent="0.25">
      <c r="A8" s="174"/>
      <c r="B8" s="13" t="s">
        <v>962</v>
      </c>
      <c r="C8" s="22">
        <v>5</v>
      </c>
    </row>
    <row r="9" spans="1:3" x14ac:dyDescent="0.25">
      <c r="A9" s="174"/>
      <c r="B9" s="13" t="s">
        <v>963</v>
      </c>
      <c r="C9" s="22">
        <v>23</v>
      </c>
    </row>
    <row r="10" spans="1:3" x14ac:dyDescent="0.25">
      <c r="A10" s="174"/>
      <c r="B10" s="13" t="s">
        <v>964</v>
      </c>
      <c r="C10" s="22">
        <v>11</v>
      </c>
    </row>
    <row r="11" spans="1:3" x14ac:dyDescent="0.25">
      <c r="A11" s="174"/>
      <c r="B11" s="13" t="s">
        <v>965</v>
      </c>
      <c r="C11" s="22">
        <v>37</v>
      </c>
    </row>
    <row r="12" spans="1:3" x14ac:dyDescent="0.25">
      <c r="A12" s="174"/>
      <c r="B12" s="13" t="s">
        <v>518</v>
      </c>
      <c r="C12" s="22">
        <v>83</v>
      </c>
    </row>
    <row r="13" spans="1:3" x14ac:dyDescent="0.25">
      <c r="A13" s="174"/>
      <c r="B13" s="13" t="s">
        <v>966</v>
      </c>
      <c r="C13" s="22">
        <v>24</v>
      </c>
    </row>
    <row r="14" spans="1:3" x14ac:dyDescent="0.25">
      <c r="A14" s="174"/>
      <c r="B14" s="13" t="s">
        <v>967</v>
      </c>
      <c r="C14" s="22">
        <v>0</v>
      </c>
    </row>
    <row r="15" spans="1:3" x14ac:dyDescent="0.25">
      <c r="A15" s="174"/>
      <c r="B15" s="13" t="s">
        <v>651</v>
      </c>
      <c r="C15" s="22">
        <v>0</v>
      </c>
    </row>
    <row r="16" spans="1:3" x14ac:dyDescent="0.25">
      <c r="A16" s="174"/>
      <c r="B16" s="13" t="s">
        <v>968</v>
      </c>
      <c r="C16" s="22">
        <v>16</v>
      </c>
    </row>
    <row r="17" spans="1:3" x14ac:dyDescent="0.25">
      <c r="A17" s="174"/>
      <c r="B17" s="13" t="s">
        <v>969</v>
      </c>
      <c r="C17" s="22">
        <v>79</v>
      </c>
    </row>
    <row r="18" spans="1:3" x14ac:dyDescent="0.25">
      <c r="A18" s="174"/>
      <c r="B18" s="13" t="s">
        <v>970</v>
      </c>
      <c r="C18" s="22">
        <v>8</v>
      </c>
    </row>
    <row r="19" spans="1:3" x14ac:dyDescent="0.25">
      <c r="A19" s="175"/>
      <c r="B19" s="13" t="s">
        <v>111</v>
      </c>
      <c r="C19" s="22">
        <v>234</v>
      </c>
    </row>
    <row r="20" spans="1:3" x14ac:dyDescent="0.25">
      <c r="A20" s="173" t="s">
        <v>971</v>
      </c>
      <c r="B20" s="13" t="s">
        <v>972</v>
      </c>
      <c r="C20" s="22">
        <v>13</v>
      </c>
    </row>
    <row r="21" spans="1:3" x14ac:dyDescent="0.25">
      <c r="A21" s="175"/>
      <c r="B21" s="13" t="s">
        <v>973</v>
      </c>
      <c r="C21" s="22">
        <v>0</v>
      </c>
    </row>
    <row r="22" spans="1:3" x14ac:dyDescent="0.25">
      <c r="A22" s="173" t="s">
        <v>974</v>
      </c>
      <c r="B22" s="13" t="s">
        <v>975</v>
      </c>
      <c r="C22" s="22">
        <v>154</v>
      </c>
    </row>
    <row r="23" spans="1:3" x14ac:dyDescent="0.25">
      <c r="A23" s="174"/>
      <c r="B23" s="13" t="s">
        <v>976</v>
      </c>
      <c r="C23" s="22">
        <v>102</v>
      </c>
    </row>
    <row r="24" spans="1:3" x14ac:dyDescent="0.25">
      <c r="A24" s="175"/>
      <c r="B24" s="13" t="s">
        <v>977</v>
      </c>
      <c r="C24" s="22">
        <v>72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2">
        <v>161</v>
      </c>
    </row>
    <row r="29" spans="1:3" x14ac:dyDescent="0.25">
      <c r="A29" s="173" t="s">
        <v>980</v>
      </c>
      <c r="B29" s="13" t="s">
        <v>981</v>
      </c>
      <c r="C29" s="22">
        <v>3</v>
      </c>
    </row>
    <row r="30" spans="1:3" x14ac:dyDescent="0.25">
      <c r="A30" s="174"/>
      <c r="B30" s="13" t="s">
        <v>982</v>
      </c>
      <c r="C30" s="22">
        <v>12</v>
      </c>
    </row>
    <row r="31" spans="1:3" x14ac:dyDescent="0.25">
      <c r="A31" s="174"/>
      <c r="B31" s="13" t="s">
        <v>983</v>
      </c>
      <c r="C31" s="22">
        <v>0</v>
      </c>
    </row>
    <row r="32" spans="1:3" x14ac:dyDescent="0.25">
      <c r="A32" s="175"/>
      <c r="B32" s="13" t="s">
        <v>984</v>
      </c>
      <c r="C32" s="22">
        <v>7</v>
      </c>
    </row>
    <row r="33" spans="1:3" x14ac:dyDescent="0.25">
      <c r="A33" s="12" t="s">
        <v>985</v>
      </c>
      <c r="B33" s="16"/>
      <c r="C33" s="22">
        <v>0</v>
      </c>
    </row>
    <row r="34" spans="1:3" x14ac:dyDescent="0.25">
      <c r="A34" s="12" t="s">
        <v>986</v>
      </c>
      <c r="B34" s="16"/>
      <c r="C34" s="22">
        <v>88</v>
      </c>
    </row>
    <row r="35" spans="1:3" x14ac:dyDescent="0.25">
      <c r="A35" s="12" t="s">
        <v>987</v>
      </c>
      <c r="B35" s="16"/>
      <c r="C35" s="22">
        <v>10</v>
      </c>
    </row>
    <row r="36" spans="1:3" x14ac:dyDescent="0.25">
      <c r="A36" s="12" t="s">
        <v>988</v>
      </c>
      <c r="B36" s="16"/>
      <c r="C36" s="22">
        <v>0</v>
      </c>
    </row>
    <row r="37" spans="1:3" x14ac:dyDescent="0.25">
      <c r="A37" s="12" t="s">
        <v>989</v>
      </c>
      <c r="B37" s="16"/>
      <c r="C37" s="22">
        <v>13</v>
      </c>
    </row>
    <row r="38" spans="1:3" x14ac:dyDescent="0.25">
      <c r="A38" s="12" t="s">
        <v>990</v>
      </c>
      <c r="B38" s="16"/>
      <c r="C38" s="22">
        <v>1</v>
      </c>
    </row>
    <row r="39" spans="1:3" x14ac:dyDescent="0.25">
      <c r="A39" s="12" t="s">
        <v>977</v>
      </c>
      <c r="B39" s="16"/>
      <c r="C39" s="22">
        <v>55</v>
      </c>
    </row>
    <row r="40" spans="1:3" x14ac:dyDescent="0.25">
      <c r="A40" s="173" t="s">
        <v>991</v>
      </c>
      <c r="B40" s="13" t="s">
        <v>992</v>
      </c>
      <c r="C40" s="22">
        <v>11</v>
      </c>
    </row>
    <row r="41" spans="1:3" x14ac:dyDescent="0.25">
      <c r="A41" s="174"/>
      <c r="B41" s="13" t="s">
        <v>993</v>
      </c>
      <c r="C41" s="22">
        <v>12</v>
      </c>
    </row>
    <row r="42" spans="1:3" x14ac:dyDescent="0.25">
      <c r="A42" s="174"/>
      <c r="B42" s="13" t="s">
        <v>994</v>
      </c>
      <c r="C42" s="22">
        <v>1</v>
      </c>
    </row>
    <row r="43" spans="1:3" x14ac:dyDescent="0.25">
      <c r="A43" s="174"/>
      <c r="B43" s="13" t="s">
        <v>995</v>
      </c>
      <c r="C43" s="22">
        <v>0</v>
      </c>
    </row>
    <row r="44" spans="1:3" x14ac:dyDescent="0.25">
      <c r="A44" s="175"/>
      <c r="B44" s="13" t="s">
        <v>996</v>
      </c>
      <c r="C44" s="22">
        <v>0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2">
        <v>12</v>
      </c>
    </row>
    <row r="49" spans="1:3" x14ac:dyDescent="0.25">
      <c r="A49" s="173" t="s">
        <v>81</v>
      </c>
      <c r="B49" s="13" t="s">
        <v>998</v>
      </c>
      <c r="C49" s="22">
        <v>65</v>
      </c>
    </row>
    <row r="50" spans="1:3" x14ac:dyDescent="0.25">
      <c r="A50" s="175"/>
      <c r="B50" s="13" t="s">
        <v>999</v>
      </c>
      <c r="C50" s="22">
        <v>134</v>
      </c>
    </row>
    <row r="51" spans="1:3" x14ac:dyDescent="0.25">
      <c r="A51" s="173" t="s">
        <v>1000</v>
      </c>
      <c r="B51" s="13" t="s">
        <v>1001</v>
      </c>
      <c r="C51" s="22">
        <v>18</v>
      </c>
    </row>
    <row r="52" spans="1:3" x14ac:dyDescent="0.25">
      <c r="A52" s="175"/>
      <c r="B52" s="13" t="s">
        <v>1002</v>
      </c>
      <c r="C52" s="22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3" t="s">
        <v>245</v>
      </c>
      <c r="B56" s="13" t="s">
        <v>20</v>
      </c>
      <c r="C56" s="22">
        <v>1120</v>
      </c>
    </row>
    <row r="57" spans="1:3" x14ac:dyDescent="0.25">
      <c r="A57" s="174"/>
      <c r="B57" s="13" t="s">
        <v>1004</v>
      </c>
      <c r="C57" s="22">
        <v>143</v>
      </c>
    </row>
    <row r="58" spans="1:3" x14ac:dyDescent="0.25">
      <c r="A58" s="174"/>
      <c r="B58" s="13" t="s">
        <v>1005</v>
      </c>
      <c r="C58" s="22">
        <v>102</v>
      </c>
    </row>
    <row r="59" spans="1:3" x14ac:dyDescent="0.25">
      <c r="A59" s="174"/>
      <c r="B59" s="13" t="s">
        <v>1006</v>
      </c>
      <c r="C59" s="22">
        <v>550</v>
      </c>
    </row>
    <row r="60" spans="1:3" x14ac:dyDescent="0.25">
      <c r="A60" s="175"/>
      <c r="B60" s="13" t="s">
        <v>1007</v>
      </c>
      <c r="C60" s="22">
        <v>139</v>
      </c>
    </row>
    <row r="61" spans="1:3" x14ac:dyDescent="0.25">
      <c r="A61" s="173" t="s">
        <v>1008</v>
      </c>
      <c r="B61" s="13" t="s">
        <v>1009</v>
      </c>
      <c r="C61" s="22">
        <v>354</v>
      </c>
    </row>
    <row r="62" spans="1:3" x14ac:dyDescent="0.25">
      <c r="A62" s="174"/>
      <c r="B62" s="13" t="s">
        <v>1010</v>
      </c>
      <c r="C62" s="22">
        <v>21</v>
      </c>
    </row>
    <row r="63" spans="1:3" x14ac:dyDescent="0.25">
      <c r="A63" s="174"/>
      <c r="B63" s="13" t="s">
        <v>1011</v>
      </c>
      <c r="C63" s="22">
        <v>5</v>
      </c>
    </row>
    <row r="64" spans="1:3" x14ac:dyDescent="0.25">
      <c r="A64" s="174"/>
      <c r="B64" s="13" t="s">
        <v>1012</v>
      </c>
      <c r="C64" s="22">
        <v>213</v>
      </c>
    </row>
    <row r="65" spans="1:3" x14ac:dyDescent="0.25">
      <c r="A65" s="175"/>
      <c r="B65" s="13" t="s">
        <v>1007</v>
      </c>
      <c r="C65" s="22">
        <v>207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2">
        <v>99</v>
      </c>
    </row>
    <row r="70" spans="1:3" x14ac:dyDescent="0.25">
      <c r="A70" s="12" t="s">
        <v>1015</v>
      </c>
      <c r="B70" s="16"/>
      <c r="C70" s="22">
        <v>126</v>
      </c>
    </row>
    <row r="71" spans="1:3" x14ac:dyDescent="0.25">
      <c r="A71" s="12" t="s">
        <v>1016</v>
      </c>
      <c r="B71" s="16"/>
      <c r="C71" s="22">
        <v>573</v>
      </c>
    </row>
    <row r="72" spans="1:3" x14ac:dyDescent="0.25">
      <c r="A72" s="173" t="s">
        <v>1017</v>
      </c>
      <c r="B72" s="13" t="s">
        <v>1018</v>
      </c>
      <c r="C72" s="22">
        <v>0</v>
      </c>
    </row>
    <row r="73" spans="1:3" x14ac:dyDescent="0.25">
      <c r="A73" s="175"/>
      <c r="B73" s="13" t="s">
        <v>1019</v>
      </c>
      <c r="C73" s="22">
        <v>26</v>
      </c>
    </row>
    <row r="74" spans="1:3" x14ac:dyDescent="0.25">
      <c r="A74" s="12" t="s">
        <v>1020</v>
      </c>
      <c r="B74" s="16"/>
      <c r="C74" s="22">
        <v>0</v>
      </c>
    </row>
    <row r="75" spans="1:3" x14ac:dyDescent="0.25">
      <c r="A75" s="12" t="s">
        <v>1021</v>
      </c>
      <c r="B75" s="16"/>
      <c r="C75" s="22">
        <v>36</v>
      </c>
    </row>
    <row r="76" spans="1:3" x14ac:dyDescent="0.25">
      <c r="A76" s="12" t="s">
        <v>1022</v>
      </c>
      <c r="B76" s="16"/>
      <c r="C76" s="22">
        <v>0</v>
      </c>
    </row>
    <row r="77" spans="1:3" x14ac:dyDescent="0.25">
      <c r="A77" s="12" t="s">
        <v>1023</v>
      </c>
      <c r="B77" s="16"/>
      <c r="C77" s="22">
        <v>15</v>
      </c>
    </row>
    <row r="78" spans="1:3" x14ac:dyDescent="0.25">
      <c r="A78" s="12" t="s">
        <v>1024</v>
      </c>
      <c r="B78" s="16"/>
      <c r="C78" s="22">
        <v>0</v>
      </c>
    </row>
    <row r="79" spans="1:3" x14ac:dyDescent="0.25">
      <c r="A79" s="12" t="s">
        <v>1025</v>
      </c>
      <c r="B79" s="16"/>
      <c r="C79" s="22">
        <v>0</v>
      </c>
    </row>
    <row r="80" spans="1:3" x14ac:dyDescent="0.25">
      <c r="A80" s="6"/>
    </row>
  </sheetData>
  <sheetProtection algorithmName="SHA-512" hashValue="S2Dp6UjyZL0WsGmwgTZCoZ7A2Q07MKmPy+ItDT/AExmzMpI6ByTw5LdIxV3B0J/fK7zvl2a2icIrCg0IiAXWNg==" saltValue="ggE3s1IYcXKB08GsdY/XRg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1" t="s">
        <v>1027</v>
      </c>
    </row>
    <row r="4" spans="1:3" x14ac:dyDescent="0.25">
      <c r="A4" s="32" t="s">
        <v>14</v>
      </c>
      <c r="B4" s="32" t="s">
        <v>15</v>
      </c>
      <c r="C4" s="33" t="s">
        <v>3</v>
      </c>
    </row>
    <row r="5" spans="1:3" x14ac:dyDescent="0.25">
      <c r="A5" s="185" t="s">
        <v>1028</v>
      </c>
      <c r="B5" s="35" t="s">
        <v>1029</v>
      </c>
      <c r="C5" s="36">
        <v>9</v>
      </c>
    </row>
    <row r="6" spans="1:3" x14ac:dyDescent="0.25">
      <c r="A6" s="186"/>
      <c r="B6" s="35" t="s">
        <v>304</v>
      </c>
      <c r="C6" s="36">
        <v>700</v>
      </c>
    </row>
    <row r="7" spans="1:3" x14ac:dyDescent="0.25">
      <c r="A7" s="186"/>
      <c r="B7" s="35" t="s">
        <v>1030</v>
      </c>
      <c r="C7" s="36">
        <v>80</v>
      </c>
    </row>
    <row r="8" spans="1:3" x14ac:dyDescent="0.25">
      <c r="A8" s="186"/>
      <c r="B8" s="35" t="s">
        <v>1031</v>
      </c>
      <c r="C8" s="36">
        <v>2</v>
      </c>
    </row>
    <row r="9" spans="1:3" x14ac:dyDescent="0.25">
      <c r="A9" s="186"/>
      <c r="B9" s="35" t="s">
        <v>1032</v>
      </c>
      <c r="C9" s="36">
        <v>2</v>
      </c>
    </row>
    <row r="10" spans="1:3" x14ac:dyDescent="0.25">
      <c r="A10" s="186"/>
      <c r="B10" s="35" t="s">
        <v>1033</v>
      </c>
      <c r="C10" s="36">
        <v>0</v>
      </c>
    </row>
    <row r="11" spans="1:3" x14ac:dyDescent="0.25">
      <c r="A11" s="187"/>
      <c r="B11" s="35" t="s">
        <v>1034</v>
      </c>
      <c r="C11" s="36">
        <v>0</v>
      </c>
    </row>
    <row r="12" spans="1:3" x14ac:dyDescent="0.25">
      <c r="A12" s="185" t="s">
        <v>1035</v>
      </c>
      <c r="B12" s="35" t="s">
        <v>65</v>
      </c>
      <c r="C12" s="36">
        <v>157</v>
      </c>
    </row>
    <row r="13" spans="1:3" x14ac:dyDescent="0.25">
      <c r="A13" s="186"/>
      <c r="B13" s="35" t="s">
        <v>1036</v>
      </c>
      <c r="C13" s="36">
        <v>21</v>
      </c>
    </row>
    <row r="14" spans="1:3" x14ac:dyDescent="0.25">
      <c r="A14" s="186"/>
      <c r="B14" s="35" t="s">
        <v>1037</v>
      </c>
      <c r="C14" s="36">
        <v>64</v>
      </c>
    </row>
    <row r="15" spans="1:3" x14ac:dyDescent="0.25">
      <c r="A15" s="187"/>
      <c r="B15" s="35" t="s">
        <v>1038</v>
      </c>
      <c r="C15" s="36">
        <v>39</v>
      </c>
    </row>
    <row r="16" spans="1:3" x14ac:dyDescent="0.25">
      <c r="A16" s="3"/>
    </row>
    <row r="17" spans="1:3" x14ac:dyDescent="0.25">
      <c r="A17" s="31" t="s">
        <v>1039</v>
      </c>
    </row>
    <row r="18" spans="1:3" x14ac:dyDescent="0.25">
      <c r="A18" s="32" t="s">
        <v>14</v>
      </c>
      <c r="B18" s="32" t="s">
        <v>15</v>
      </c>
      <c r="C18" s="33" t="s">
        <v>3</v>
      </c>
    </row>
    <row r="19" spans="1:3" x14ac:dyDescent="0.25">
      <c r="A19" s="34" t="s">
        <v>1040</v>
      </c>
      <c r="B19" s="37"/>
      <c r="C19" s="36">
        <v>20</v>
      </c>
    </row>
    <row r="20" spans="1:3" x14ac:dyDescent="0.25">
      <c r="A20" s="34" t="s">
        <v>1041</v>
      </c>
      <c r="B20" s="37"/>
      <c r="C20" s="36">
        <v>8</v>
      </c>
    </row>
    <row r="21" spans="1:3" x14ac:dyDescent="0.25">
      <c r="A21" s="34" t="s">
        <v>1042</v>
      </c>
      <c r="B21" s="37"/>
      <c r="C21" s="36">
        <v>20</v>
      </c>
    </row>
    <row r="22" spans="1:3" x14ac:dyDescent="0.25">
      <c r="A22" s="34" t="s">
        <v>1043</v>
      </c>
      <c r="B22" s="37"/>
      <c r="C22" s="36">
        <v>39</v>
      </c>
    </row>
    <row r="23" spans="1:3" x14ac:dyDescent="0.25">
      <c r="A23" s="34" t="s">
        <v>1044</v>
      </c>
      <c r="B23" s="37"/>
      <c r="C23" s="36">
        <v>190</v>
      </c>
    </row>
    <row r="24" spans="1:3" x14ac:dyDescent="0.25">
      <c r="A24" s="34" t="s">
        <v>1045</v>
      </c>
      <c r="B24" s="37"/>
      <c r="C24" s="36">
        <v>135</v>
      </c>
    </row>
    <row r="25" spans="1:3" x14ac:dyDescent="0.25">
      <c r="A25" s="34" t="s">
        <v>1046</v>
      </c>
      <c r="B25" s="37"/>
      <c r="C25" s="36">
        <v>51</v>
      </c>
    </row>
    <row r="26" spans="1:3" x14ac:dyDescent="0.25">
      <c r="A26" s="34" t="s">
        <v>1047</v>
      </c>
      <c r="B26" s="37"/>
      <c r="C26" s="36">
        <v>5</v>
      </c>
    </row>
    <row r="27" spans="1:3" x14ac:dyDescent="0.25">
      <c r="A27" s="34" t="s">
        <v>1048</v>
      </c>
      <c r="B27" s="37"/>
      <c r="C27" s="36">
        <v>0</v>
      </c>
    </row>
    <row r="28" spans="1:3" x14ac:dyDescent="0.25">
      <c r="A28" s="34" t="s">
        <v>1049</v>
      </c>
      <c r="B28" s="37"/>
      <c r="C28" s="36">
        <v>123</v>
      </c>
    </row>
    <row r="29" spans="1:3" x14ac:dyDescent="0.25">
      <c r="A29" s="3"/>
    </row>
    <row r="30" spans="1:3" x14ac:dyDescent="0.25">
      <c r="A30" s="31" t="s">
        <v>1050</v>
      </c>
    </row>
    <row r="31" spans="1:3" x14ac:dyDescent="0.25">
      <c r="A31" s="32" t="s">
        <v>14</v>
      </c>
      <c r="B31" s="32" t="s">
        <v>15</v>
      </c>
      <c r="C31" s="33" t="s">
        <v>3</v>
      </c>
    </row>
    <row r="32" spans="1:3" x14ac:dyDescent="0.25">
      <c r="A32" s="34" t="s">
        <v>1051</v>
      </c>
      <c r="B32" s="37"/>
      <c r="C32" s="36">
        <v>4</v>
      </c>
    </row>
    <row r="33" spans="1:6" x14ac:dyDescent="0.25">
      <c r="A33" s="34" t="s">
        <v>1052</v>
      </c>
      <c r="B33" s="37"/>
      <c r="C33" s="36">
        <v>14</v>
      </c>
    </row>
    <row r="34" spans="1:6" x14ac:dyDescent="0.25">
      <c r="A34" s="34" t="s">
        <v>1053</v>
      </c>
      <c r="B34" s="37"/>
      <c r="C34" s="36">
        <v>103</v>
      </c>
    </row>
    <row r="35" spans="1:6" x14ac:dyDescent="0.25">
      <c r="A35" s="34" t="s">
        <v>1054</v>
      </c>
      <c r="B35" s="37"/>
      <c r="C35" s="36">
        <v>103</v>
      </c>
    </row>
    <row r="36" spans="1:6" x14ac:dyDescent="0.25">
      <c r="A36" s="34" t="s">
        <v>1055</v>
      </c>
      <c r="B36" s="37"/>
      <c r="C36" s="36">
        <v>63</v>
      </c>
    </row>
    <row r="37" spans="1:6" x14ac:dyDescent="0.25">
      <c r="A37" s="34" t="s">
        <v>1056</v>
      </c>
      <c r="B37" s="37"/>
      <c r="C37" s="36">
        <v>38</v>
      </c>
    </row>
    <row r="38" spans="1:6" x14ac:dyDescent="0.25">
      <c r="A38" s="34" t="s">
        <v>1057</v>
      </c>
      <c r="B38" s="37"/>
      <c r="C38" s="36">
        <v>2</v>
      </c>
    </row>
    <row r="39" spans="1:6" x14ac:dyDescent="0.25">
      <c r="A39" s="34" t="s">
        <v>1058</v>
      </c>
      <c r="B39" s="37"/>
      <c r="C39" s="36">
        <v>0</v>
      </c>
    </row>
    <row r="40" spans="1:6" x14ac:dyDescent="0.25">
      <c r="A40" s="3"/>
    </row>
    <row r="41" spans="1:6" x14ac:dyDescent="0.25">
      <c r="A41" s="31" t="s">
        <v>1059</v>
      </c>
    </row>
    <row r="42" spans="1:6" x14ac:dyDescent="0.25">
      <c r="A42" s="32" t="s">
        <v>14</v>
      </c>
      <c r="B42" s="32" t="s">
        <v>15</v>
      </c>
      <c r="C42" s="33" t="s">
        <v>3</v>
      </c>
    </row>
    <row r="43" spans="1:6" x14ac:dyDescent="0.25">
      <c r="A43" s="34" t="s">
        <v>104</v>
      </c>
      <c r="B43" s="37"/>
      <c r="C43" s="36">
        <v>5</v>
      </c>
    </row>
    <row r="44" spans="1:6" x14ac:dyDescent="0.25">
      <c r="A44" s="34" t="s">
        <v>114</v>
      </c>
      <c r="B44" s="37"/>
      <c r="C44" s="36">
        <v>3</v>
      </c>
    </row>
    <row r="45" spans="1:6" x14ac:dyDescent="0.25">
      <c r="A45" s="34" t="s">
        <v>1060</v>
      </c>
      <c r="B45" s="37"/>
      <c r="C45" s="36">
        <v>2</v>
      </c>
    </row>
    <row r="46" spans="1:6" x14ac:dyDescent="0.25">
      <c r="A46" s="31" t="s">
        <v>1061</v>
      </c>
    </row>
    <row r="47" spans="1:6" ht="33.75" x14ac:dyDescent="0.25">
      <c r="A47" s="32" t="s">
        <v>14</v>
      </c>
      <c r="B47" s="32" t="s">
        <v>15</v>
      </c>
      <c r="C47" s="38" t="s">
        <v>104</v>
      </c>
      <c r="D47" s="38" t="s">
        <v>1062</v>
      </c>
      <c r="E47" s="38" t="s">
        <v>1037</v>
      </c>
      <c r="F47" s="38" t="s">
        <v>1036</v>
      </c>
    </row>
    <row r="48" spans="1:6" x14ac:dyDescent="0.25">
      <c r="A48" s="188" t="s">
        <v>959</v>
      </c>
      <c r="B48" s="40" t="s">
        <v>1063</v>
      </c>
      <c r="C48" s="41">
        <v>0</v>
      </c>
      <c r="D48" s="41">
        <v>0</v>
      </c>
      <c r="E48" s="41">
        <v>0</v>
      </c>
      <c r="F48" s="36">
        <v>0</v>
      </c>
    </row>
    <row r="49" spans="1:6" x14ac:dyDescent="0.25">
      <c r="A49" s="189"/>
      <c r="B49" s="40" t="s">
        <v>1064</v>
      </c>
      <c r="C49" s="41">
        <v>0</v>
      </c>
      <c r="D49" s="41">
        <v>0</v>
      </c>
      <c r="E49" s="41">
        <v>0</v>
      </c>
      <c r="F49" s="36">
        <v>0</v>
      </c>
    </row>
    <row r="50" spans="1:6" x14ac:dyDescent="0.25">
      <c r="A50" s="189"/>
      <c r="B50" s="40" t="s">
        <v>1065</v>
      </c>
      <c r="C50" s="41">
        <v>0</v>
      </c>
      <c r="D50" s="41">
        <v>0</v>
      </c>
      <c r="E50" s="41">
        <v>0</v>
      </c>
      <c r="F50" s="36">
        <v>0</v>
      </c>
    </row>
    <row r="51" spans="1:6" x14ac:dyDescent="0.25">
      <c r="A51" s="189"/>
      <c r="B51" s="40" t="s">
        <v>1066</v>
      </c>
      <c r="C51" s="41">
        <v>1</v>
      </c>
      <c r="D51" s="41">
        <v>0</v>
      </c>
      <c r="E51" s="41">
        <v>1</v>
      </c>
      <c r="F51" s="36">
        <v>0</v>
      </c>
    </row>
    <row r="52" spans="1:6" x14ac:dyDescent="0.25">
      <c r="A52" s="189"/>
      <c r="B52" s="40" t="s">
        <v>334</v>
      </c>
      <c r="C52" s="41">
        <v>11</v>
      </c>
      <c r="D52" s="41">
        <v>11</v>
      </c>
      <c r="E52" s="41">
        <v>19</v>
      </c>
      <c r="F52" s="36">
        <v>5</v>
      </c>
    </row>
    <row r="53" spans="1:6" x14ac:dyDescent="0.25">
      <c r="A53" s="189"/>
      <c r="B53" s="40" t="s">
        <v>1067</v>
      </c>
      <c r="C53" s="41">
        <v>346</v>
      </c>
      <c r="D53" s="41">
        <v>68</v>
      </c>
      <c r="E53" s="41">
        <v>41</v>
      </c>
      <c r="F53" s="36">
        <v>12</v>
      </c>
    </row>
    <row r="54" spans="1:6" x14ac:dyDescent="0.25">
      <c r="A54" s="189"/>
      <c r="B54" s="40" t="s">
        <v>1068</v>
      </c>
      <c r="C54" s="41">
        <v>121</v>
      </c>
      <c r="D54" s="41">
        <v>21</v>
      </c>
      <c r="E54" s="41">
        <v>15</v>
      </c>
      <c r="F54" s="36">
        <v>7</v>
      </c>
    </row>
    <row r="55" spans="1:6" x14ac:dyDescent="0.25">
      <c r="A55" s="189"/>
      <c r="B55" s="40" t="s">
        <v>1069</v>
      </c>
      <c r="C55" s="41">
        <v>2</v>
      </c>
      <c r="D55" s="41">
        <v>1</v>
      </c>
      <c r="E55" s="41">
        <v>3</v>
      </c>
      <c r="F55" s="36">
        <v>0</v>
      </c>
    </row>
    <row r="56" spans="1:6" x14ac:dyDescent="0.25">
      <c r="A56" s="189"/>
      <c r="B56" s="40" t="s">
        <v>1070</v>
      </c>
      <c r="C56" s="41">
        <v>0</v>
      </c>
      <c r="D56" s="41">
        <v>0</v>
      </c>
      <c r="E56" s="41">
        <v>0</v>
      </c>
      <c r="F56" s="36">
        <v>0</v>
      </c>
    </row>
    <row r="57" spans="1:6" x14ac:dyDescent="0.25">
      <c r="A57" s="189"/>
      <c r="B57" s="40" t="s">
        <v>1071</v>
      </c>
      <c r="C57" s="41">
        <v>9</v>
      </c>
      <c r="D57" s="41">
        <v>1</v>
      </c>
      <c r="E57" s="41">
        <v>6</v>
      </c>
      <c r="F57" s="36">
        <v>2</v>
      </c>
    </row>
    <row r="58" spans="1:6" x14ac:dyDescent="0.25">
      <c r="A58" s="189"/>
      <c r="B58" s="40" t="s">
        <v>1072</v>
      </c>
      <c r="C58" s="41">
        <v>3</v>
      </c>
      <c r="D58" s="41">
        <v>0</v>
      </c>
      <c r="E58" s="41">
        <v>1</v>
      </c>
      <c r="F58" s="36">
        <v>0</v>
      </c>
    </row>
    <row r="59" spans="1:6" x14ac:dyDescent="0.25">
      <c r="A59" s="189"/>
      <c r="B59" s="40" t="s">
        <v>1073</v>
      </c>
      <c r="C59" s="41">
        <v>0</v>
      </c>
      <c r="D59" s="41">
        <v>0</v>
      </c>
      <c r="E59" s="41">
        <v>0</v>
      </c>
      <c r="F59" s="36">
        <v>0</v>
      </c>
    </row>
    <row r="60" spans="1:6" x14ac:dyDescent="0.25">
      <c r="A60" s="189"/>
      <c r="B60" s="40" t="s">
        <v>405</v>
      </c>
      <c r="C60" s="41">
        <v>0</v>
      </c>
      <c r="D60" s="41">
        <v>0</v>
      </c>
      <c r="E60" s="41">
        <v>0</v>
      </c>
      <c r="F60" s="36">
        <v>0</v>
      </c>
    </row>
    <row r="61" spans="1:6" x14ac:dyDescent="0.25">
      <c r="A61" s="189"/>
      <c r="B61" s="40" t="s">
        <v>1074</v>
      </c>
      <c r="C61" s="41">
        <v>1</v>
      </c>
      <c r="D61" s="41">
        <v>0</v>
      </c>
      <c r="E61" s="41">
        <v>0</v>
      </c>
      <c r="F61" s="36">
        <v>0</v>
      </c>
    </row>
    <row r="62" spans="1:6" x14ac:dyDescent="0.25">
      <c r="A62" s="189"/>
      <c r="B62" s="40" t="s">
        <v>1075</v>
      </c>
      <c r="C62" s="41">
        <v>0</v>
      </c>
      <c r="D62" s="41">
        <v>0</v>
      </c>
      <c r="E62" s="41">
        <v>0</v>
      </c>
      <c r="F62" s="36">
        <v>0</v>
      </c>
    </row>
    <row r="63" spans="1:6" x14ac:dyDescent="0.25">
      <c r="A63" s="189"/>
      <c r="B63" s="40" t="s">
        <v>1076</v>
      </c>
      <c r="C63" s="41">
        <v>0</v>
      </c>
      <c r="D63" s="41">
        <v>0</v>
      </c>
      <c r="E63" s="41">
        <v>0</v>
      </c>
      <c r="F63" s="36">
        <v>0</v>
      </c>
    </row>
    <row r="64" spans="1:6" x14ac:dyDescent="0.25">
      <c r="A64" s="189"/>
      <c r="B64" s="40" t="s">
        <v>1077</v>
      </c>
      <c r="C64" s="41">
        <v>28</v>
      </c>
      <c r="D64" s="41">
        <v>31</v>
      </c>
      <c r="E64" s="41">
        <v>15</v>
      </c>
      <c r="F64" s="36">
        <v>6</v>
      </c>
    </row>
    <row r="65" spans="1:6" x14ac:dyDescent="0.25">
      <c r="A65" s="189"/>
      <c r="B65" s="40" t="s">
        <v>1078</v>
      </c>
      <c r="C65" s="41">
        <v>0</v>
      </c>
      <c r="D65" s="41">
        <v>0</v>
      </c>
      <c r="E65" s="41">
        <v>1</v>
      </c>
      <c r="F65" s="36">
        <v>0</v>
      </c>
    </row>
    <row r="66" spans="1:6" x14ac:dyDescent="0.25">
      <c r="A66" s="190"/>
      <c r="B66" s="40" t="s">
        <v>1079</v>
      </c>
      <c r="C66" s="41">
        <v>0</v>
      </c>
      <c r="D66" s="41">
        <v>1</v>
      </c>
      <c r="E66" s="41">
        <v>0</v>
      </c>
      <c r="F66" s="36">
        <v>0</v>
      </c>
    </row>
    <row r="67" spans="1:6" x14ac:dyDescent="0.25">
      <c r="A67" s="183" t="s">
        <v>1080</v>
      </c>
      <c r="B67" s="184"/>
      <c r="C67" s="42">
        <v>522</v>
      </c>
      <c r="D67" s="42">
        <v>134</v>
      </c>
      <c r="E67" s="42">
        <v>102</v>
      </c>
      <c r="F67" s="42">
        <v>32</v>
      </c>
    </row>
    <row r="68" spans="1:6" x14ac:dyDescent="0.25">
      <c r="A68" s="188" t="s">
        <v>974</v>
      </c>
      <c r="B68" s="40" t="s">
        <v>1081</v>
      </c>
      <c r="C68" s="41">
        <v>5</v>
      </c>
      <c r="D68" s="41">
        <v>0</v>
      </c>
      <c r="E68" s="41">
        <v>0</v>
      </c>
      <c r="F68" s="36">
        <v>0</v>
      </c>
    </row>
    <row r="69" spans="1:6" x14ac:dyDescent="0.25">
      <c r="A69" s="189"/>
      <c r="B69" s="40" t="s">
        <v>1082</v>
      </c>
      <c r="C69" s="41">
        <v>4</v>
      </c>
      <c r="D69" s="41">
        <v>0</v>
      </c>
      <c r="E69" s="41">
        <v>0</v>
      </c>
      <c r="F69" s="36">
        <v>0</v>
      </c>
    </row>
    <row r="70" spans="1:6" x14ac:dyDescent="0.25">
      <c r="A70" s="190"/>
      <c r="B70" s="40" t="s">
        <v>111</v>
      </c>
      <c r="C70" s="41">
        <v>8</v>
      </c>
      <c r="D70" s="41">
        <v>0</v>
      </c>
      <c r="E70" s="41">
        <v>0</v>
      </c>
      <c r="F70" s="36">
        <v>0</v>
      </c>
    </row>
    <row r="71" spans="1:6" x14ac:dyDescent="0.25">
      <c r="A71" s="183" t="s">
        <v>1083</v>
      </c>
      <c r="B71" s="184"/>
      <c r="C71" s="42">
        <v>17</v>
      </c>
      <c r="D71" s="42">
        <v>0</v>
      </c>
      <c r="E71" s="42">
        <v>0</v>
      </c>
      <c r="F71" s="42">
        <v>0</v>
      </c>
    </row>
    <row r="72" spans="1:6" x14ac:dyDescent="0.25">
      <c r="A72" s="6"/>
    </row>
  </sheetData>
  <sheetProtection algorithmName="SHA-512" hashValue="ZlrVljOrafi+lw4shr2hzKNPreH4LMBd8il0YsRFPxvOWSLRWLOlgVuUh5s4UkiUN+sFYzDOr3MYkdnQTDz1ZA==" saltValue="xHDbI4yy7W8Jr6It7P0kJ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3" t="s">
        <v>15</v>
      </c>
      <c r="C4" s="11" t="s">
        <v>3</v>
      </c>
    </row>
    <row r="5" spans="1:3" x14ac:dyDescent="0.25">
      <c r="A5" s="170" t="s">
        <v>1086</v>
      </c>
      <c r="B5" s="13" t="s">
        <v>1087</v>
      </c>
      <c r="C5" s="22">
        <v>1293</v>
      </c>
    </row>
    <row r="6" spans="1:3" x14ac:dyDescent="0.25">
      <c r="A6" s="171"/>
      <c r="B6" s="13" t="s">
        <v>1029</v>
      </c>
      <c r="C6" s="22">
        <v>153</v>
      </c>
    </row>
    <row r="7" spans="1:3" x14ac:dyDescent="0.25">
      <c r="A7" s="171"/>
      <c r="B7" s="13" t="s">
        <v>1088</v>
      </c>
      <c r="C7" s="22">
        <v>2060</v>
      </c>
    </row>
    <row r="8" spans="1:3" x14ac:dyDescent="0.25">
      <c r="A8" s="171"/>
      <c r="B8" s="13" t="s">
        <v>1089</v>
      </c>
      <c r="C8" s="22">
        <v>211</v>
      </c>
    </row>
    <row r="9" spans="1:3" x14ac:dyDescent="0.25">
      <c r="A9" s="171"/>
      <c r="B9" s="13" t="s">
        <v>1031</v>
      </c>
      <c r="C9" s="22">
        <v>11</v>
      </c>
    </row>
    <row r="10" spans="1:3" x14ac:dyDescent="0.25">
      <c r="A10" s="171"/>
      <c r="B10" s="13" t="s">
        <v>1032</v>
      </c>
      <c r="C10" s="22">
        <v>8</v>
      </c>
    </row>
    <row r="11" spans="1:3" x14ac:dyDescent="0.25">
      <c r="A11" s="171"/>
      <c r="B11" s="13" t="s">
        <v>1090</v>
      </c>
      <c r="C11" s="22">
        <v>1</v>
      </c>
    </row>
    <row r="12" spans="1:3" x14ac:dyDescent="0.25">
      <c r="A12" s="172"/>
      <c r="B12" s="13" t="s">
        <v>1091</v>
      </c>
      <c r="C12" s="22">
        <v>1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3" t="s">
        <v>15</v>
      </c>
      <c r="C15" s="11" t="s">
        <v>3</v>
      </c>
    </row>
    <row r="16" spans="1:3" x14ac:dyDescent="0.25">
      <c r="A16" s="21" t="s">
        <v>1093</v>
      </c>
      <c r="B16" s="16"/>
      <c r="C16" s="22">
        <v>819</v>
      </c>
    </row>
    <row r="17" spans="1:3" x14ac:dyDescent="0.25">
      <c r="A17" s="21" t="s">
        <v>1094</v>
      </c>
      <c r="B17" s="16"/>
      <c r="C17" s="22">
        <v>177</v>
      </c>
    </row>
    <row r="18" spans="1:3" x14ac:dyDescent="0.25">
      <c r="A18" s="21" t="s">
        <v>1095</v>
      </c>
      <c r="B18" s="16"/>
      <c r="C18" s="22">
        <v>323</v>
      </c>
    </row>
    <row r="19" spans="1:3" x14ac:dyDescent="0.25">
      <c r="A19" s="21" t="s">
        <v>1096</v>
      </c>
      <c r="B19" s="16"/>
      <c r="C19" s="22">
        <v>141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3" t="s">
        <v>15</v>
      </c>
      <c r="C22" s="11" t="s">
        <v>3</v>
      </c>
    </row>
    <row r="23" spans="1:3" x14ac:dyDescent="0.25">
      <c r="A23" s="21" t="s">
        <v>1098</v>
      </c>
      <c r="B23" s="16"/>
      <c r="C23" s="22">
        <v>4</v>
      </c>
    </row>
    <row r="24" spans="1:3" x14ac:dyDescent="0.25">
      <c r="A24" s="21" t="s">
        <v>1099</v>
      </c>
      <c r="B24" s="16"/>
      <c r="C24" s="22">
        <v>6</v>
      </c>
    </row>
    <row r="25" spans="1:3" x14ac:dyDescent="0.25">
      <c r="A25" s="21" t="s">
        <v>1100</v>
      </c>
      <c r="B25" s="16"/>
      <c r="C25" s="22">
        <v>0</v>
      </c>
    </row>
    <row r="26" spans="1:3" x14ac:dyDescent="0.25">
      <c r="A26" s="21" t="s">
        <v>1101</v>
      </c>
      <c r="B26" s="16"/>
      <c r="C26" s="22">
        <v>1</v>
      </c>
    </row>
    <row r="27" spans="1:3" x14ac:dyDescent="0.25">
      <c r="A27" s="21" t="s">
        <v>1102</v>
      </c>
      <c r="B27" s="16"/>
      <c r="C27" s="22">
        <v>4</v>
      </c>
    </row>
    <row r="28" spans="1:3" x14ac:dyDescent="0.25">
      <c r="A28" s="21" t="s">
        <v>1103</v>
      </c>
      <c r="B28" s="16"/>
      <c r="C28" s="22">
        <v>15</v>
      </c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3" t="s">
        <v>15</v>
      </c>
      <c r="C31" s="11" t="s">
        <v>3</v>
      </c>
    </row>
    <row r="32" spans="1:3" x14ac:dyDescent="0.25">
      <c r="A32" s="21" t="s">
        <v>1105</v>
      </c>
      <c r="B32" s="16"/>
      <c r="C32" s="22">
        <v>0</v>
      </c>
    </row>
    <row r="33" spans="1:3" x14ac:dyDescent="0.25">
      <c r="A33" s="21" t="s">
        <v>1106</v>
      </c>
      <c r="B33" s="16"/>
      <c r="C33" s="22">
        <v>0</v>
      </c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3" t="s">
        <v>15</v>
      </c>
      <c r="C36" s="11" t="s">
        <v>3</v>
      </c>
    </row>
    <row r="37" spans="1:3" x14ac:dyDescent="0.25">
      <c r="A37" s="21" t="s">
        <v>1107</v>
      </c>
      <c r="B37" s="16"/>
      <c r="C37" s="22">
        <v>40</v>
      </c>
    </row>
    <row r="38" spans="1:3" x14ac:dyDescent="0.25">
      <c r="A38" s="21" t="s">
        <v>1108</v>
      </c>
      <c r="B38" s="16"/>
      <c r="C38" s="22">
        <v>21</v>
      </c>
    </row>
    <row r="39" spans="1:3" x14ac:dyDescent="0.25">
      <c r="A39" s="21" t="s">
        <v>1109</v>
      </c>
      <c r="B39" s="16"/>
      <c r="C39" s="22">
        <v>640</v>
      </c>
    </row>
    <row r="40" spans="1:3" x14ac:dyDescent="0.25">
      <c r="A40" s="21" t="s">
        <v>1110</v>
      </c>
      <c r="B40" s="16"/>
      <c r="C40" s="22">
        <v>391</v>
      </c>
    </row>
    <row r="41" spans="1:3" x14ac:dyDescent="0.25">
      <c r="A41" s="21" t="s">
        <v>1111</v>
      </c>
      <c r="B41" s="16"/>
      <c r="C41" s="22">
        <v>204</v>
      </c>
    </row>
    <row r="42" spans="1:3" x14ac:dyDescent="0.25">
      <c r="A42" s="21" t="s">
        <v>1112</v>
      </c>
      <c r="B42" s="16"/>
      <c r="C42" s="22">
        <v>43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3" t="s">
        <v>15</v>
      </c>
      <c r="C45" s="11" t="s">
        <v>3</v>
      </c>
    </row>
    <row r="46" spans="1:3" x14ac:dyDescent="0.25">
      <c r="A46" s="21" t="s">
        <v>1114</v>
      </c>
      <c r="B46" s="16"/>
      <c r="C46" s="22">
        <v>5</v>
      </c>
    </row>
    <row r="47" spans="1:3" x14ac:dyDescent="0.25">
      <c r="A47" s="21" t="s">
        <v>1115</v>
      </c>
      <c r="B47" s="16"/>
      <c r="C47" s="22">
        <v>34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3" t="s">
        <v>15</v>
      </c>
      <c r="C50" s="11" t="s">
        <v>3</v>
      </c>
    </row>
    <row r="51" spans="1:6" x14ac:dyDescent="0.25">
      <c r="A51" s="170" t="s">
        <v>1117</v>
      </c>
      <c r="B51" s="13" t="s">
        <v>1118</v>
      </c>
      <c r="C51" s="22">
        <v>138</v>
      </c>
    </row>
    <row r="52" spans="1:6" x14ac:dyDescent="0.25">
      <c r="A52" s="171"/>
      <c r="B52" s="13" t="s">
        <v>1119</v>
      </c>
      <c r="C52" s="22">
        <v>164</v>
      </c>
    </row>
    <row r="53" spans="1:6" x14ac:dyDescent="0.25">
      <c r="A53" s="171"/>
      <c r="B53" s="13" t="s">
        <v>1120</v>
      </c>
      <c r="C53" s="22">
        <v>134</v>
      </c>
    </row>
    <row r="54" spans="1:6" x14ac:dyDescent="0.25">
      <c r="A54" s="172"/>
      <c r="B54" s="13" t="s">
        <v>1121</v>
      </c>
      <c r="C54" s="22">
        <v>1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3" t="s">
        <v>15</v>
      </c>
      <c r="C57" s="11" t="s">
        <v>3</v>
      </c>
    </row>
    <row r="58" spans="1:6" x14ac:dyDescent="0.25">
      <c r="A58" s="21" t="s">
        <v>104</v>
      </c>
      <c r="B58" s="16"/>
      <c r="C58" s="22">
        <v>2</v>
      </c>
    </row>
    <row r="59" spans="1:6" x14ac:dyDescent="0.25">
      <c r="A59" s="21" t="s">
        <v>114</v>
      </c>
      <c r="B59" s="16"/>
      <c r="C59" s="22">
        <v>2</v>
      </c>
    </row>
    <row r="60" spans="1:6" x14ac:dyDescent="0.25">
      <c r="A60" s="21" t="s">
        <v>1060</v>
      </c>
      <c r="B60" s="16"/>
      <c r="C60" s="22">
        <v>0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3" t="s">
        <v>15</v>
      </c>
      <c r="C62" s="23" t="s">
        <v>104</v>
      </c>
      <c r="D62" s="23" t="s">
        <v>1062</v>
      </c>
      <c r="E62" s="23" t="s">
        <v>1037</v>
      </c>
      <c r="F62" s="23" t="s">
        <v>1036</v>
      </c>
    </row>
    <row r="63" spans="1:6" x14ac:dyDescent="0.25">
      <c r="A63" s="170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25">
      <c r="A64" s="171"/>
      <c r="B64" s="13" t="s">
        <v>1064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25">
      <c r="A65" s="171"/>
      <c r="B65" s="13" t="s">
        <v>1065</v>
      </c>
      <c r="C65" s="14">
        <v>1</v>
      </c>
      <c r="D65" s="14">
        <v>0</v>
      </c>
      <c r="E65" s="14">
        <v>0</v>
      </c>
      <c r="F65" s="22">
        <v>0</v>
      </c>
    </row>
    <row r="66" spans="1:6" x14ac:dyDescent="0.25">
      <c r="A66" s="171"/>
      <c r="B66" s="13" t="s">
        <v>1066</v>
      </c>
      <c r="C66" s="14">
        <v>2</v>
      </c>
      <c r="D66" s="14">
        <v>0</v>
      </c>
      <c r="E66" s="14">
        <v>0</v>
      </c>
      <c r="F66" s="22">
        <v>0</v>
      </c>
    </row>
    <row r="67" spans="1:6" x14ac:dyDescent="0.25">
      <c r="A67" s="171"/>
      <c r="B67" s="13" t="s">
        <v>334</v>
      </c>
      <c r="C67" s="14">
        <v>23</v>
      </c>
      <c r="D67" s="14">
        <v>12</v>
      </c>
      <c r="E67" s="14">
        <v>24</v>
      </c>
      <c r="F67" s="22">
        <v>20</v>
      </c>
    </row>
    <row r="68" spans="1:6" x14ac:dyDescent="0.25">
      <c r="A68" s="171"/>
      <c r="B68" s="13" t="s">
        <v>1122</v>
      </c>
      <c r="C68" s="14">
        <v>1337</v>
      </c>
      <c r="D68" s="14">
        <v>321</v>
      </c>
      <c r="E68" s="14">
        <v>102</v>
      </c>
      <c r="F68" s="22">
        <v>184</v>
      </c>
    </row>
    <row r="69" spans="1:6" x14ac:dyDescent="0.25">
      <c r="A69" s="171"/>
      <c r="B69" s="13" t="s">
        <v>1123</v>
      </c>
      <c r="C69" s="14">
        <v>331</v>
      </c>
      <c r="D69" s="14">
        <v>80</v>
      </c>
      <c r="E69" s="14">
        <v>32</v>
      </c>
      <c r="F69" s="22">
        <v>56</v>
      </c>
    </row>
    <row r="70" spans="1:6" x14ac:dyDescent="0.25">
      <c r="A70" s="171"/>
      <c r="B70" s="13" t="s">
        <v>1069</v>
      </c>
      <c r="C70" s="14">
        <v>3</v>
      </c>
      <c r="D70" s="14">
        <v>6</v>
      </c>
      <c r="E70" s="14">
        <v>3</v>
      </c>
      <c r="F70" s="22">
        <v>2</v>
      </c>
    </row>
    <row r="71" spans="1:6" x14ac:dyDescent="0.25">
      <c r="A71" s="171"/>
      <c r="B71" s="13" t="s">
        <v>1124</v>
      </c>
      <c r="C71" s="14">
        <v>0</v>
      </c>
      <c r="D71" s="14">
        <v>0</v>
      </c>
      <c r="E71" s="14">
        <v>0</v>
      </c>
      <c r="F71" s="22">
        <v>0</v>
      </c>
    </row>
    <row r="72" spans="1:6" x14ac:dyDescent="0.25">
      <c r="A72" s="171"/>
      <c r="B72" s="13" t="s">
        <v>1125</v>
      </c>
      <c r="C72" s="14">
        <v>26</v>
      </c>
      <c r="D72" s="14">
        <v>17</v>
      </c>
      <c r="E72" s="14">
        <v>20</v>
      </c>
      <c r="F72" s="22">
        <v>18</v>
      </c>
    </row>
    <row r="73" spans="1:6" x14ac:dyDescent="0.25">
      <c r="A73" s="171"/>
      <c r="B73" s="13" t="s">
        <v>1126</v>
      </c>
      <c r="C73" s="14">
        <v>14</v>
      </c>
      <c r="D73" s="14">
        <v>14</v>
      </c>
      <c r="E73" s="14">
        <v>8</v>
      </c>
      <c r="F73" s="22">
        <v>15</v>
      </c>
    </row>
    <row r="74" spans="1:6" x14ac:dyDescent="0.25">
      <c r="A74" s="171"/>
      <c r="B74" s="13" t="s">
        <v>1073</v>
      </c>
      <c r="C74" s="14">
        <v>11</v>
      </c>
      <c r="D74" s="14">
        <v>1</v>
      </c>
      <c r="E74" s="14">
        <v>0</v>
      </c>
      <c r="F74" s="22">
        <v>0</v>
      </c>
    </row>
    <row r="75" spans="1:6" x14ac:dyDescent="0.25">
      <c r="A75" s="171"/>
      <c r="B75" s="13" t="s">
        <v>405</v>
      </c>
      <c r="C75" s="14">
        <v>0</v>
      </c>
      <c r="D75" s="14">
        <v>0</v>
      </c>
      <c r="E75" s="14">
        <v>0</v>
      </c>
      <c r="F75" s="22">
        <v>0</v>
      </c>
    </row>
    <row r="76" spans="1:6" x14ac:dyDescent="0.25">
      <c r="A76" s="171"/>
      <c r="B76" s="13" t="s">
        <v>1074</v>
      </c>
      <c r="C76" s="14">
        <v>1</v>
      </c>
      <c r="D76" s="14">
        <v>1</v>
      </c>
      <c r="E76" s="14">
        <v>0</v>
      </c>
      <c r="F76" s="22">
        <v>0</v>
      </c>
    </row>
    <row r="77" spans="1:6" x14ac:dyDescent="0.25">
      <c r="A77" s="171"/>
      <c r="B77" s="13" t="s">
        <v>1075</v>
      </c>
      <c r="C77" s="14">
        <v>14</v>
      </c>
      <c r="D77" s="14">
        <v>2</v>
      </c>
      <c r="E77" s="14">
        <v>1</v>
      </c>
      <c r="F77" s="22">
        <v>0</v>
      </c>
    </row>
    <row r="78" spans="1:6" x14ac:dyDescent="0.25">
      <c r="A78" s="171"/>
      <c r="B78" s="13" t="s">
        <v>1076</v>
      </c>
      <c r="C78" s="14">
        <v>0</v>
      </c>
      <c r="D78" s="14">
        <v>0</v>
      </c>
      <c r="E78" s="14">
        <v>0</v>
      </c>
      <c r="F78" s="22">
        <v>0</v>
      </c>
    </row>
    <row r="79" spans="1:6" x14ac:dyDescent="0.25">
      <c r="A79" s="171"/>
      <c r="B79" s="13" t="s">
        <v>1077</v>
      </c>
      <c r="C79" s="14">
        <v>386</v>
      </c>
      <c r="D79" s="14">
        <v>178</v>
      </c>
      <c r="E79" s="14">
        <v>63</v>
      </c>
      <c r="F79" s="22">
        <v>68</v>
      </c>
    </row>
    <row r="80" spans="1:6" x14ac:dyDescent="0.25">
      <c r="A80" s="171"/>
      <c r="B80" s="13" t="s">
        <v>1078</v>
      </c>
      <c r="C80" s="14">
        <v>0</v>
      </c>
      <c r="D80" s="14">
        <v>0</v>
      </c>
      <c r="E80" s="14">
        <v>0</v>
      </c>
      <c r="F80" s="22">
        <v>0</v>
      </c>
    </row>
    <row r="81" spans="1:6" x14ac:dyDescent="0.25">
      <c r="A81" s="172"/>
      <c r="B81" s="13" t="s">
        <v>1079</v>
      </c>
      <c r="C81" s="14">
        <v>7</v>
      </c>
      <c r="D81" s="14">
        <v>0</v>
      </c>
      <c r="E81" s="14">
        <v>0</v>
      </c>
      <c r="F81" s="22">
        <v>0</v>
      </c>
    </row>
    <row r="82" spans="1:6" x14ac:dyDescent="0.25">
      <c r="A82" s="191" t="s">
        <v>1080</v>
      </c>
      <c r="B82" s="192"/>
      <c r="C82" s="29">
        <v>2156</v>
      </c>
      <c r="D82" s="29">
        <v>632</v>
      </c>
      <c r="E82" s="29">
        <v>253</v>
      </c>
      <c r="F82" s="29">
        <v>363</v>
      </c>
    </row>
    <row r="83" spans="1:6" x14ac:dyDescent="0.25">
      <c r="A83" s="170" t="s">
        <v>1127</v>
      </c>
      <c r="B83" s="13" t="s">
        <v>1081</v>
      </c>
      <c r="C83" s="14">
        <v>7</v>
      </c>
      <c r="D83" s="14">
        <v>0</v>
      </c>
      <c r="E83" s="14">
        <v>0</v>
      </c>
      <c r="F83" s="22">
        <v>0</v>
      </c>
    </row>
    <row r="84" spans="1:6" x14ac:dyDescent="0.25">
      <c r="A84" s="171"/>
      <c r="B84" s="13" t="s">
        <v>1082</v>
      </c>
      <c r="C84" s="14">
        <v>5</v>
      </c>
      <c r="D84" s="14">
        <v>0</v>
      </c>
      <c r="E84" s="14">
        <v>0</v>
      </c>
      <c r="F84" s="22">
        <v>0</v>
      </c>
    </row>
    <row r="85" spans="1:6" x14ac:dyDescent="0.25">
      <c r="A85" s="172"/>
      <c r="B85" s="13" t="s">
        <v>111</v>
      </c>
      <c r="C85" s="14">
        <v>87</v>
      </c>
      <c r="D85" s="14">
        <v>0</v>
      </c>
      <c r="E85" s="14">
        <v>0</v>
      </c>
      <c r="F85" s="22">
        <v>0</v>
      </c>
    </row>
    <row r="86" spans="1:6" x14ac:dyDescent="0.25">
      <c r="A86" s="191" t="s">
        <v>1128</v>
      </c>
      <c r="B86" s="192"/>
      <c r="C86" s="29">
        <v>99</v>
      </c>
      <c r="D86" s="29">
        <v>0</v>
      </c>
      <c r="E86" s="29">
        <v>0</v>
      </c>
      <c r="F86" s="29">
        <v>0</v>
      </c>
    </row>
    <row r="87" spans="1:6" x14ac:dyDescent="0.25">
      <c r="A87" s="6"/>
    </row>
  </sheetData>
  <sheetProtection algorithmName="SHA-512" hashValue="BfEyrfx9XDGoWQUuyL3pHvUGL7/lMrB0aaFS+6RTydDfATP/qagbPQ/ejr5cUMhrquX75FEjOH8N15x9nXYJ+A==" saltValue="9JDmzLR7hcK8sDp6EiuuI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2">
        <v>4</v>
      </c>
    </row>
    <row r="6" spans="1:3" x14ac:dyDescent="0.25">
      <c r="A6" s="12" t="s">
        <v>1132</v>
      </c>
      <c r="B6" s="16"/>
      <c r="C6" s="22">
        <v>20</v>
      </c>
    </row>
    <row r="7" spans="1:3" x14ac:dyDescent="0.25">
      <c r="A7" s="12" t="s">
        <v>1133</v>
      </c>
      <c r="B7" s="16"/>
      <c r="C7" s="22">
        <v>0</v>
      </c>
    </row>
    <row r="8" spans="1:3" x14ac:dyDescent="0.25">
      <c r="A8" s="12" t="s">
        <v>1134</v>
      </c>
      <c r="B8" s="16"/>
      <c r="C8" s="22">
        <v>0</v>
      </c>
    </row>
    <row r="9" spans="1:3" x14ac:dyDescent="0.25">
      <c r="A9" s="12" t="s">
        <v>1135</v>
      </c>
      <c r="B9" s="16"/>
      <c r="C9" s="22">
        <v>54</v>
      </c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2">
        <v>12</v>
      </c>
    </row>
    <row r="14" spans="1:3" x14ac:dyDescent="0.25">
      <c r="A14" s="12" t="s">
        <v>1132</v>
      </c>
      <c r="B14" s="16"/>
      <c r="C14" s="22">
        <v>56</v>
      </c>
    </row>
    <row r="15" spans="1:3" x14ac:dyDescent="0.25">
      <c r="A15" s="12" t="s">
        <v>1137</v>
      </c>
      <c r="B15" s="16"/>
      <c r="C15" s="22">
        <v>0</v>
      </c>
    </row>
    <row r="16" spans="1:3" x14ac:dyDescent="0.25">
      <c r="A16" s="12" t="s">
        <v>1134</v>
      </c>
      <c r="B16" s="16"/>
      <c r="C16" s="22">
        <v>0</v>
      </c>
    </row>
    <row r="17" spans="1:3" x14ac:dyDescent="0.25">
      <c r="A17" s="12" t="s">
        <v>1135</v>
      </c>
      <c r="B17" s="16"/>
      <c r="C17" s="22">
        <v>0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2">
        <v>1</v>
      </c>
    </row>
    <row r="22" spans="1:3" x14ac:dyDescent="0.25">
      <c r="A22" s="12" t="s">
        <v>1139</v>
      </c>
      <c r="B22" s="16"/>
      <c r="C22" s="22">
        <v>1</v>
      </c>
    </row>
    <row r="23" spans="1:3" x14ac:dyDescent="0.25">
      <c r="A23" s="12" t="s">
        <v>1140</v>
      </c>
      <c r="B23" s="16"/>
      <c r="C23" s="22">
        <v>0</v>
      </c>
    </row>
    <row r="24" spans="1:3" x14ac:dyDescent="0.25">
      <c r="A24" s="12" t="s">
        <v>1141</v>
      </c>
      <c r="B24" s="16"/>
      <c r="C24" s="22">
        <v>0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2">
        <v>10</v>
      </c>
    </row>
    <row r="29" spans="1:3" x14ac:dyDescent="0.25">
      <c r="A29" s="12" t="s">
        <v>1144</v>
      </c>
      <c r="B29" s="16"/>
      <c r="C29" s="22">
        <v>9</v>
      </c>
    </row>
    <row r="30" spans="1:3" x14ac:dyDescent="0.25">
      <c r="A30" s="12" t="s">
        <v>1145</v>
      </c>
      <c r="B30" s="16"/>
      <c r="C30" s="22">
        <v>0</v>
      </c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2">
        <v>0</v>
      </c>
    </row>
    <row r="35" spans="1:3" x14ac:dyDescent="0.25">
      <c r="A35" s="12" t="s">
        <v>1148</v>
      </c>
      <c r="B35" s="16"/>
      <c r="C35" s="22">
        <v>12</v>
      </c>
    </row>
    <row r="36" spans="1:3" x14ac:dyDescent="0.25">
      <c r="A36" s="12" t="s">
        <v>1149</v>
      </c>
      <c r="B36" s="16"/>
      <c r="C36" s="22">
        <v>2</v>
      </c>
    </row>
    <row r="37" spans="1:3" x14ac:dyDescent="0.25">
      <c r="A37" s="6"/>
    </row>
  </sheetData>
  <sheetProtection algorithmName="SHA-512" hashValue="r84TK1bTA7lfQfDvfX5Z1Xxpit9IPAV/jHpyDCPaTN5enHixQTkvgTrtZjVjvjphYRXQ41+VyawZ+Pq5eDU0FQ==" saltValue="IIVCiz6om0fzqQy4g3mGK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2">
        <v>3</v>
      </c>
    </row>
    <row r="6" spans="1:3" x14ac:dyDescent="0.25">
      <c r="A6" s="12" t="s">
        <v>1153</v>
      </c>
      <c r="B6" s="16"/>
      <c r="C6" s="22">
        <v>2</v>
      </c>
    </row>
    <row r="7" spans="1:3" x14ac:dyDescent="0.25">
      <c r="A7" s="12" t="s">
        <v>1154</v>
      </c>
      <c r="B7" s="16"/>
      <c r="C7" s="22">
        <v>0</v>
      </c>
    </row>
    <row r="8" spans="1:3" x14ac:dyDescent="0.25">
      <c r="A8" s="12" t="s">
        <v>1155</v>
      </c>
      <c r="B8" s="16"/>
      <c r="C8" s="22">
        <v>11</v>
      </c>
    </row>
    <row r="9" spans="1:3" x14ac:dyDescent="0.25">
      <c r="A9" s="12" t="s">
        <v>1156</v>
      </c>
      <c r="B9" s="16"/>
      <c r="C9" s="22">
        <v>1</v>
      </c>
    </row>
    <row r="10" spans="1:3" x14ac:dyDescent="0.25">
      <c r="A10" s="12" t="s">
        <v>1157</v>
      </c>
      <c r="B10" s="16"/>
      <c r="C10" s="22">
        <v>0</v>
      </c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2">
        <v>0</v>
      </c>
    </row>
    <row r="15" spans="1:3" x14ac:dyDescent="0.25">
      <c r="A15" s="12" t="s">
        <v>1160</v>
      </c>
      <c r="B15" s="16"/>
      <c r="C15" s="22">
        <v>0</v>
      </c>
    </row>
    <row r="16" spans="1:3" x14ac:dyDescent="0.25">
      <c r="A16" s="12" t="s">
        <v>1161</v>
      </c>
      <c r="B16" s="16"/>
      <c r="C16" s="22">
        <v>0</v>
      </c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2">
        <v>16</v>
      </c>
    </row>
    <row r="21" spans="1:3" x14ac:dyDescent="0.25">
      <c r="A21" s="12" t="s">
        <v>1164</v>
      </c>
      <c r="B21" s="16"/>
      <c r="C21" s="22">
        <v>9</v>
      </c>
    </row>
    <row r="22" spans="1:3" x14ac:dyDescent="0.25">
      <c r="A22" s="12" t="s">
        <v>1165</v>
      </c>
      <c r="B22" s="16"/>
      <c r="C22" s="22">
        <v>21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2">
        <v>0</v>
      </c>
    </row>
    <row r="27" spans="1:3" x14ac:dyDescent="0.25">
      <c r="A27" s="12" t="s">
        <v>1168</v>
      </c>
      <c r="B27" s="16"/>
      <c r="C27" s="22">
        <v>0</v>
      </c>
    </row>
    <row r="28" spans="1:3" x14ac:dyDescent="0.25">
      <c r="A28" s="12" t="s">
        <v>1169</v>
      </c>
      <c r="B28" s="16"/>
      <c r="C28" s="22">
        <v>0</v>
      </c>
    </row>
    <row r="29" spans="1:3" x14ac:dyDescent="0.25">
      <c r="A29" s="12" t="s">
        <v>1170</v>
      </c>
      <c r="B29" s="16"/>
      <c r="C29" s="22">
        <v>0</v>
      </c>
    </row>
    <row r="30" spans="1:3" x14ac:dyDescent="0.25">
      <c r="A30" s="12" t="s">
        <v>1171</v>
      </c>
      <c r="B30" s="16"/>
      <c r="C30" s="22">
        <v>0</v>
      </c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2">
        <v>4</v>
      </c>
    </row>
    <row r="35" spans="1:3" x14ac:dyDescent="0.25">
      <c r="A35" s="12" t="s">
        <v>1174</v>
      </c>
      <c r="B35" s="16"/>
      <c r="C35" s="22">
        <v>3</v>
      </c>
    </row>
    <row r="36" spans="1:3" x14ac:dyDescent="0.25">
      <c r="A36" s="12" t="s">
        <v>1175</v>
      </c>
      <c r="B36" s="16"/>
      <c r="C36" s="22">
        <v>3</v>
      </c>
    </row>
    <row r="37" spans="1:3" x14ac:dyDescent="0.25">
      <c r="A37" s="12" t="s">
        <v>1093</v>
      </c>
      <c r="B37" s="16"/>
      <c r="C37" s="22">
        <v>0</v>
      </c>
    </row>
    <row r="38" spans="1:3" x14ac:dyDescent="0.25">
      <c r="A38" s="12" t="s">
        <v>1176</v>
      </c>
      <c r="B38" s="16"/>
      <c r="C38" s="22">
        <v>1</v>
      </c>
    </row>
    <row r="39" spans="1:3" x14ac:dyDescent="0.25">
      <c r="A39" s="12" t="s">
        <v>1177</v>
      </c>
      <c r="B39" s="16"/>
      <c r="C39" s="22">
        <v>0</v>
      </c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2">
        <v>0</v>
      </c>
    </row>
    <row r="44" spans="1:3" x14ac:dyDescent="0.25">
      <c r="A44" s="12" t="s">
        <v>1174</v>
      </c>
      <c r="B44" s="16"/>
      <c r="C44" s="22">
        <v>1</v>
      </c>
    </row>
    <row r="45" spans="1:3" x14ac:dyDescent="0.25">
      <c r="A45" s="12" t="s">
        <v>1175</v>
      </c>
      <c r="B45" s="16"/>
      <c r="C45" s="22">
        <v>3</v>
      </c>
    </row>
    <row r="46" spans="1:3" x14ac:dyDescent="0.25">
      <c r="A46" s="12" t="s">
        <v>1093</v>
      </c>
      <c r="B46" s="16"/>
      <c r="C46" s="22">
        <v>1</v>
      </c>
    </row>
    <row r="47" spans="1:3" x14ac:dyDescent="0.25">
      <c r="A47" s="12" t="s">
        <v>1176</v>
      </c>
      <c r="B47" s="16"/>
      <c r="C47" s="22">
        <v>2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2">
        <v>0</v>
      </c>
    </row>
    <row r="52" spans="1:3" x14ac:dyDescent="0.25">
      <c r="A52" s="12" t="s">
        <v>1174</v>
      </c>
      <c r="B52" s="16"/>
      <c r="C52" s="22">
        <v>0</v>
      </c>
    </row>
    <row r="53" spans="1:3" x14ac:dyDescent="0.25">
      <c r="A53" s="12" t="s">
        <v>1175</v>
      </c>
      <c r="B53" s="16"/>
      <c r="C53" s="22">
        <v>6</v>
      </c>
    </row>
    <row r="54" spans="1:3" x14ac:dyDescent="0.25">
      <c r="A54" s="12" t="s">
        <v>1093</v>
      </c>
      <c r="B54" s="16"/>
      <c r="C54" s="22">
        <v>1</v>
      </c>
    </row>
    <row r="55" spans="1:3" x14ac:dyDescent="0.25">
      <c r="A55" s="12" t="s">
        <v>1176</v>
      </c>
      <c r="B55" s="16"/>
      <c r="C55" s="22">
        <v>2</v>
      </c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2">
        <v>1</v>
      </c>
    </row>
    <row r="60" spans="1:3" x14ac:dyDescent="0.25">
      <c r="A60" s="12" t="s">
        <v>1174</v>
      </c>
      <c r="B60" s="16"/>
      <c r="C60" s="22">
        <v>1</v>
      </c>
    </row>
    <row r="61" spans="1:3" x14ac:dyDescent="0.25">
      <c r="A61" s="12" t="s">
        <v>1175</v>
      </c>
      <c r="B61" s="16"/>
      <c r="C61" s="22">
        <v>4</v>
      </c>
    </row>
    <row r="62" spans="1:3" x14ac:dyDescent="0.25">
      <c r="A62" s="12" t="s">
        <v>1093</v>
      </c>
      <c r="B62" s="16"/>
      <c r="C62" s="22">
        <v>1</v>
      </c>
    </row>
    <row r="63" spans="1:3" x14ac:dyDescent="0.25">
      <c r="A63" s="12" t="s">
        <v>1176</v>
      </c>
      <c r="B63" s="16"/>
      <c r="C63" s="22">
        <v>3</v>
      </c>
    </row>
    <row r="64" spans="1:3" x14ac:dyDescent="0.25">
      <c r="A64" s="6"/>
    </row>
  </sheetData>
  <sheetProtection algorithmName="SHA-512" hashValue="NCMweLhBkNLlBb1miEkZb5oyxeLsaMw13c3k5k9yu+6WgFkTlTU2TwRFgqInVWMZddXIvA+L9wZVQeF3d6WcvQ==" saltValue="J+TDaJR1dosbaI2vcr74g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193" t="s">
        <v>645</v>
      </c>
      <c r="B4" s="194"/>
      <c r="C4" s="29">
        <v>875</v>
      </c>
      <c r="D4" s="29">
        <v>851</v>
      </c>
      <c r="E4" s="30">
        <v>0</v>
      </c>
      <c r="F4" s="29">
        <v>2247</v>
      </c>
      <c r="G4" s="29">
        <v>1890</v>
      </c>
      <c r="H4" s="29">
        <v>279</v>
      </c>
      <c r="I4" s="29">
        <v>218</v>
      </c>
      <c r="J4" s="29">
        <v>0</v>
      </c>
      <c r="K4" s="29">
        <v>0</v>
      </c>
      <c r="L4" s="29">
        <v>0</v>
      </c>
      <c r="M4" s="29">
        <v>0</v>
      </c>
      <c r="N4" s="29">
        <v>1</v>
      </c>
      <c r="O4" s="29">
        <v>1</v>
      </c>
      <c r="P4" s="29">
        <v>2342</v>
      </c>
    </row>
    <row r="5" spans="1:16" ht="45" x14ac:dyDescent="0.25">
      <c r="A5" s="44" t="s">
        <v>646</v>
      </c>
      <c r="B5" s="44" t="s">
        <v>647</v>
      </c>
      <c r="C5" s="14">
        <v>24</v>
      </c>
      <c r="D5" s="14">
        <v>30</v>
      </c>
      <c r="E5" s="28">
        <v>-1</v>
      </c>
      <c r="F5" s="14">
        <v>7</v>
      </c>
      <c r="G5" s="14">
        <v>11</v>
      </c>
      <c r="H5" s="14">
        <v>2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11</v>
      </c>
    </row>
    <row r="6" spans="1:16" ht="33.75" x14ac:dyDescent="0.25">
      <c r="A6" s="44" t="s">
        <v>648</v>
      </c>
      <c r="B6" s="44" t="s">
        <v>649</v>
      </c>
      <c r="C6" s="14">
        <v>492</v>
      </c>
      <c r="D6" s="14">
        <v>434</v>
      </c>
      <c r="E6" s="28">
        <v>0</v>
      </c>
      <c r="F6" s="14">
        <v>1209</v>
      </c>
      <c r="G6" s="14">
        <v>1066</v>
      </c>
      <c r="H6" s="14">
        <v>138</v>
      </c>
      <c r="I6" s="14">
        <v>89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1261</v>
      </c>
    </row>
    <row r="7" spans="1:16" ht="22.5" x14ac:dyDescent="0.25">
      <c r="A7" s="44" t="s">
        <v>650</v>
      </c>
      <c r="B7" s="44" t="s">
        <v>651</v>
      </c>
      <c r="C7" s="14">
        <v>50</v>
      </c>
      <c r="D7" s="14">
        <v>84</v>
      </c>
      <c r="E7" s="28">
        <v>-1</v>
      </c>
      <c r="F7" s="14">
        <v>17</v>
      </c>
      <c r="G7" s="14">
        <v>17</v>
      </c>
      <c r="H7" s="14">
        <v>12</v>
      </c>
      <c r="I7" s="14">
        <v>17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44</v>
      </c>
    </row>
    <row r="8" spans="1:16" ht="33.75" x14ac:dyDescent="0.25">
      <c r="A8" s="44" t="s">
        <v>652</v>
      </c>
      <c r="B8" s="44" t="s">
        <v>653</v>
      </c>
      <c r="C8" s="14">
        <v>1</v>
      </c>
      <c r="D8" s="14">
        <v>4</v>
      </c>
      <c r="E8" s="28">
        <v>-1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2">
        <v>0</v>
      </c>
    </row>
    <row r="9" spans="1:16" ht="45" x14ac:dyDescent="0.25">
      <c r="A9" s="44" t="s">
        <v>654</v>
      </c>
      <c r="B9" s="44" t="s">
        <v>655</v>
      </c>
      <c r="C9" s="14">
        <v>32</v>
      </c>
      <c r="D9" s="14">
        <v>32</v>
      </c>
      <c r="E9" s="28">
        <v>0</v>
      </c>
      <c r="F9" s="14">
        <v>46</v>
      </c>
      <c r="G9" s="14">
        <v>50</v>
      </c>
      <c r="H9" s="14">
        <v>15</v>
      </c>
      <c r="I9" s="14">
        <v>20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92</v>
      </c>
    </row>
    <row r="10" spans="1:16" ht="22.5" x14ac:dyDescent="0.25">
      <c r="A10" s="44" t="s">
        <v>656</v>
      </c>
      <c r="B10" s="44" t="s">
        <v>657</v>
      </c>
      <c r="C10" s="14">
        <v>264</v>
      </c>
      <c r="D10" s="14">
        <v>255</v>
      </c>
      <c r="E10" s="28">
        <v>0</v>
      </c>
      <c r="F10" s="14">
        <v>962</v>
      </c>
      <c r="G10" s="14">
        <v>745</v>
      </c>
      <c r="H10" s="14">
        <v>112</v>
      </c>
      <c r="I10" s="14">
        <v>90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1</v>
      </c>
      <c r="P10" s="22">
        <v>933</v>
      </c>
    </row>
    <row r="11" spans="1:16" ht="33.75" x14ac:dyDescent="0.25">
      <c r="A11" s="44" t="s">
        <v>658</v>
      </c>
      <c r="B11" s="44" t="s">
        <v>659</v>
      </c>
      <c r="C11" s="14">
        <v>12</v>
      </c>
      <c r="D11" s="14">
        <v>12</v>
      </c>
      <c r="E11" s="28">
        <v>0</v>
      </c>
      <c r="F11" s="14">
        <v>6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1</v>
      </c>
    </row>
    <row r="12" spans="1:16" x14ac:dyDescent="0.25">
      <c r="A12" s="6"/>
    </row>
  </sheetData>
  <sheetProtection algorithmName="SHA-512" hashValue="Jus6Ag4V4Q00MP3e9ercsJuM+QoobteXIytrHb6yQSw9tp3n4WUYSJrgXk2FQeWmiIasYDPInFFHj26xINPnxQ==" saltValue="phCMU4vILjreoiReZBoO9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4CE9F58C-BF64-41DE-A51D-007AE2FDFC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55A4E4-60C3-4510-8826-F7CEDBC69C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49B2ED-66B5-4A49-8C84-D1C59293CBE2}">
  <ds:schemaRefs>
    <ds:schemaRef ds:uri="http://purl.org/dc/elements/1.1/"/>
    <ds:schemaRef ds:uri="ec9fe809-b99d-4e41-a094-de16cee63433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96473a00-8e64-496a-bc71-826a530469e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2024-05-20T08:36:13Z</dcterms:created>
  <dcterms:modified xsi:type="dcterms:W3CDTF">2026-03-26T09:07:13Z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