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F7B0FAB6-D258-4E52-BE12-63B80EC17203}" xr6:coauthVersionLast="47" xr6:coauthVersionMax="47" xr10:uidLastSave="{00000000-0000-0000-0000-000000000000}"/>
  <workbookProtection workbookAlgorithmName="SHA-512" workbookHashValue="gNUaQJjUG5ABEgGwb2o3NnpDCPqSagwly2Pl9Vaz2rdTHNHnfAaSP2XNNrGUEVP1LR7bd70vY+xmYCVjLGd6fA==" workbookSaltValue="zCCXFryowmoTFQ1Sexy7+w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H43" i="18" s="1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I43" i="18" s="1"/>
  <c r="H30" i="18"/>
  <c r="G30" i="18"/>
  <c r="G43" i="18" s="1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EDEA38F-C1EF-4825-A4D7-E02D187E97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66343BB-41B3-427D-A63E-95B911A9F4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ABB1CCD-B363-4681-AC80-6880FC0A79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ED3ABAF-BC98-4A6D-837E-7E5F60F929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62A9DC2-A32C-4627-86D5-61C40838D6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B42CF4B-35FE-4373-A790-45A0B40B0D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FAB7DDF-0283-44DE-A34C-0D3E3C1AF1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E04A4D0-C2AA-4DF6-9E68-BFC62EBD63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4F9414A-A512-4C17-92DD-BBC4C16B2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DFF0312-2AB3-4979-ABD5-4C500309E9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A6D4955-FEAD-49C7-9FD1-A2333D259B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BD25F97-EC00-4592-9C79-CC1C477CAE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37CA58C-B1DF-4045-86D1-AFC5DE1243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63FE0F0-6EE2-4210-B9FD-B0F09073A4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63472C5-803C-46A4-AED1-E1C65DEE95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C6D9761-A998-4B15-81F4-2826C1A967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3F2260-6532-429E-9925-6E0FA79522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595115A-A1C8-4B37-A756-D74B156BFF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E46F73-8451-4F6A-BA72-96A6BE01FC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326B2ED-4EEF-4993-8D6B-3A97E8FB26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8496CBE-6443-403B-872C-FBDF1CD3D0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F819405-0062-4C34-BFC1-81044D152B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A8AA444-1C28-448C-8EA3-C47DBB07DA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7879E06-A38F-47D9-BBA6-4A2E63E326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BC69685-0793-418C-92FF-7B79991BB8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030D48E-F213-4A4F-8885-71B18D61AF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01172DF-98BE-483D-9578-D28F12B0F9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827F4DF-D97F-4255-B773-4408E31558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415A5D5-3BF9-44AE-BE3C-B5149DF6C0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46C860D-A53F-4F8D-97D3-B7287DF1B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F269854-6232-4F83-A4D5-F6C781E065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C4C22A-0652-45F6-B868-D152C39296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<sst xmlns="http://schemas.openxmlformats.org/spreadsheetml/2006/main" count="2549" uniqueCount="1527">
  <si>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</si>
  <si>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</si>
  <si>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</si>
  <si>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</si>
  <si>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</si>
  <si>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</si>
  <si>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</si>
  <si>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Lugo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</si>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</sst>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03754806-BD51-4714-96A2-62F6A075B61A}"/>
    <cellStyle name="Normal" xfId="0" builtinId="0"/>
    <cellStyle name="Normal 2" xfId="1" xr:uid="{10B7CC44-0D46-4470-A01E-7A1CF1EEA8FF}"/>
    <cellStyle name="Normal 3" xfId="3" xr:uid="{AB7EF468-07EF-49CE-8FA7-4517F9B3C6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E7-4F75-A1E0-380807ECAC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E7-4F75-A1E0-380807ECA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1874</c:v>
                </c:pt>
                <c:pt idx="1">
                  <c:v>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7-4F75-A1E0-380807EC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9A-492A-A64B-041E04465D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9A-492A-A64B-041E04465D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9A-492A-A64B-041E04465DA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245</c:v>
                </c:pt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A-492A-A64B-041E0446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13-44A1-8675-3875A2B002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13-44A1-8675-3875A2B002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13-44A1-8675-3875A2B002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</c:v>
                </c:pt>
                <c:pt idx="1">
                  <c:v>39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3-44A1-8675-3875A2B0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B4-427D-99E9-76F5413BEB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B4-427D-99E9-76F5413BEB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B4-427D-99E9-76F5413B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01-4DDC-8AE4-90AF7B1973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01-4DDC-8AE4-90AF7B1973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1742</c:v>
                </c:pt>
                <c:pt idx="1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1-4DDC-8AE4-90AF7B19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497</c:v>
              </c:pt>
              <c:pt idx="1">
                <c:v>1282</c:v>
              </c:pt>
              <c:pt idx="2">
                <c:v>15</c:v>
              </c:pt>
              <c:pt idx="3">
                <c:v>1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15C2-43B7-B6B7-198360A0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606</c:v>
              </c:pt>
              <c:pt idx="1">
                <c:v>1029</c:v>
              </c:pt>
              <c:pt idx="2">
                <c:v>47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D3-453A-B8D4-E01981B8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59</c:v>
              </c:pt>
              <c:pt idx="2">
                <c:v>1</c:v>
              </c:pt>
              <c:pt idx="3">
                <c:v>26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B331-4774-B852-CDDF40AD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91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AE2-4D91-A3B4-927FEAEC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803</c:v>
              </c:pt>
              <c:pt idx="1">
                <c:v>15</c:v>
              </c:pt>
              <c:pt idx="2">
                <c:v>215</c:v>
              </c:pt>
              <c:pt idx="3">
                <c:v>6</c:v>
              </c:pt>
              <c:pt idx="4">
                <c:v>17</c:v>
              </c:pt>
              <c:pt idx="5">
                <c:v>5</c:v>
              </c:pt>
              <c:pt idx="6">
                <c:v>19</c:v>
              </c:pt>
              <c:pt idx="7">
                <c:v>26</c:v>
              </c:pt>
              <c:pt idx="8">
                <c:v>293</c:v>
              </c:pt>
              <c:pt idx="9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62D1-4BEE-A976-91E244E5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129</c:v>
              </c:pt>
              <c:pt idx="1">
                <c:v>80</c:v>
              </c:pt>
              <c:pt idx="2">
                <c:v>18</c:v>
              </c:pt>
              <c:pt idx="3">
                <c:v>33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C10-45BC-9BE3-332B315E6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48-4024-B636-C0A5914FF4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48-4024-B636-C0A5914FF4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48-4024-B636-C0A5914FF4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56</c:v>
                </c:pt>
                <c:pt idx="1">
                  <c:v>37</c:v>
                </c:pt>
                <c:pt idx="2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8-4024-B636-C0A5914F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1046</c:v>
              </c:pt>
              <c:pt idx="1">
                <c:v>932</c:v>
              </c:pt>
              <c:pt idx="2">
                <c:v>409</c:v>
              </c:pt>
              <c:pt idx="3">
                <c:v>190</c:v>
              </c:pt>
              <c:pt idx="4">
                <c:v>182</c:v>
              </c:pt>
              <c:pt idx="5">
                <c:v>2059</c:v>
              </c:pt>
              <c:pt idx="6">
                <c:v>231</c:v>
              </c:pt>
              <c:pt idx="7">
                <c:v>345</c:v>
              </c:pt>
              <c:pt idx="8">
                <c:v>109</c:v>
              </c:pt>
              <c:pt idx="9">
                <c:v>2164</c:v>
              </c:pt>
              <c:pt idx="10">
                <c:v>441</c:v>
              </c:pt>
            </c:numLit>
          </c:val>
          <c:extLst>
            <c:ext xmlns:c16="http://schemas.microsoft.com/office/drawing/2014/chart" uri="{C3380CC4-5D6E-409C-BE32-E72D297353CC}">
              <c16:uniqueId val="{00000000-2AB0-43AC-AE3A-04DD39E0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599</c:v>
              </c:pt>
              <c:pt idx="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9220-45A1-9032-24E84F7B5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Patrimonio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75</c:v>
              </c:pt>
              <c:pt idx="2">
                <c:v>510</c:v>
              </c:pt>
              <c:pt idx="3">
                <c:v>17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EA52-48E2-A57C-AA7EDFC7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133</c:v>
              </c:pt>
              <c:pt idx="1">
                <c:v>296</c:v>
              </c:pt>
              <c:pt idx="2">
                <c:v>453</c:v>
              </c:pt>
              <c:pt idx="3">
                <c:v>74</c:v>
              </c:pt>
              <c:pt idx="4">
                <c:v>135</c:v>
              </c:pt>
              <c:pt idx="5">
                <c:v>137</c:v>
              </c:pt>
              <c:pt idx="6">
                <c:v>90</c:v>
              </c:pt>
              <c:pt idx="7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7DD2-4120-B0C2-BA729A9E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129</c:v>
              </c:pt>
              <c:pt idx="1">
                <c:v>107</c:v>
              </c:pt>
              <c:pt idx="2">
                <c:v>83</c:v>
              </c:pt>
              <c:pt idx="3">
                <c:v>268</c:v>
              </c:pt>
              <c:pt idx="4">
                <c:v>112</c:v>
              </c:pt>
              <c:pt idx="5">
                <c:v>88</c:v>
              </c:pt>
              <c:pt idx="6">
                <c:v>71</c:v>
              </c:pt>
              <c:pt idx="7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8B48-4241-B691-CCF22E7E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</c:v>
              </c:pt>
              <c:pt idx="2">
                <c:v>10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1C-426C-9F49-7D1739C7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Libertad sexual</c:v>
                </c:pt>
                <c:pt idx="1">
                  <c:v>Seguridad colectiva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1E-4958-9459-ED35DFC2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43-4F38-8549-CCC113B6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08-40AF-AEA4-64F335F8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Derechos trabajadores</c:v>
                </c:pt>
                <c:pt idx="1">
                  <c:v>Administración Pública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13</c:v>
              </c:pt>
              <c:pt idx="2">
                <c:v>25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6855-4B8B-8333-C6925759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4E-4BBA-9B3D-AE3821E4E6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4E-4BBA-9B3D-AE3821E4E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506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E-4BBA-9B3D-AE3821E4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FA-48ED-9FA9-5B9D8753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83</c:v>
              </c:pt>
              <c:pt idx="1">
                <c:v>87</c:v>
              </c:pt>
              <c:pt idx="2">
                <c:v>244</c:v>
              </c:pt>
              <c:pt idx="3">
                <c:v>624</c:v>
              </c:pt>
              <c:pt idx="4">
                <c:v>108</c:v>
              </c:pt>
              <c:pt idx="5">
                <c:v>230</c:v>
              </c:pt>
            </c:numLit>
          </c:val>
          <c:extLst>
            <c:ext xmlns:c16="http://schemas.microsoft.com/office/drawing/2014/chart" uri="{C3380CC4-5D6E-409C-BE32-E72D297353CC}">
              <c16:uniqueId val="{00000000-0040-49E6-ADBC-6FFC4507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98-4AC0-84DD-6E1F26118C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98-4AC0-84DD-6E1F26118C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98-4AC0-84DD-6E1F26118C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98-4AC0-84DD-6E1F26118C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98-4AC0-84DD-6E1F26118C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98-4AC0-84DD-6E1F26118C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98-4AC0-84DD-6E1F26118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98-4AC0-84DD-6E1F2611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3-4519-8EE8-8D5D1DE6B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3-4519-8EE8-8D5D1DE6B5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3-4519-8EE8-8D5D1DE6B5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3-4519-8EE8-8D5D1DE6B52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3-4519-8EE8-8D5D1DE6B52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3-4519-8EE8-8D5D1DE6B52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3-4519-8EE8-8D5D1DE6B5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3-4519-8EE8-8D5D1DE6B5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3-4519-8EE8-8D5D1DE6B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B3-4519-8EE8-8D5D1DE6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81597627515207"/>
          <c:y val="0.39488737940906565"/>
          <c:w val="0.34304735210032311"/>
          <c:h val="0.41922245907106914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280</c:v>
              </c:pt>
              <c:pt idx="1">
                <c:v>42</c:v>
              </c:pt>
              <c:pt idx="2">
                <c:v>29</c:v>
              </c:pt>
              <c:pt idx="3">
                <c:v>156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842-4A7C-8EDA-3FDC7D6C5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</c:v>
              </c:pt>
              <c:pt idx="1">
                <c:v>2</c:v>
              </c:pt>
              <c:pt idx="2">
                <c:v>48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29D-4C26-B407-D81D75798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12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9305-4569-A60B-B49A3E444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53</c:v>
              </c:pt>
              <c:pt idx="1">
                <c:v>30</c:v>
              </c:pt>
              <c:pt idx="2">
                <c:v>52</c:v>
              </c:pt>
              <c:pt idx="3">
                <c:v>3</c:v>
              </c:pt>
              <c:pt idx="4">
                <c:v>1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858-4934-9CB3-A6637035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32</c:v>
              </c:pt>
              <c:pt idx="1">
                <c:v>16</c:v>
              </c:pt>
              <c:pt idx="2">
                <c:v>3</c:v>
              </c:pt>
              <c:pt idx="3">
                <c:v>5</c:v>
              </c:pt>
              <c:pt idx="4">
                <c:v>8</c:v>
              </c:pt>
              <c:pt idx="5">
                <c:v>31</c:v>
              </c:pt>
              <c:pt idx="6">
                <c:v>11</c:v>
              </c:pt>
              <c:pt idx="7">
                <c:v>1</c:v>
              </c:pt>
              <c:pt idx="8">
                <c:v>1</c:v>
              </c:pt>
              <c:pt idx="9">
                <c:v>9</c:v>
              </c:pt>
              <c:pt idx="10">
                <c:v>19</c:v>
              </c:pt>
              <c:pt idx="11">
                <c:v>2</c:v>
              </c:pt>
              <c:pt idx="12">
                <c:v>120</c:v>
              </c:pt>
              <c:pt idx="13">
                <c:v>18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0B-4DBE-8E81-80C286FD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</c:v>
              </c:pt>
              <c:pt idx="1">
                <c:v>21</c:v>
              </c:pt>
              <c:pt idx="2">
                <c:v>107</c:v>
              </c:pt>
              <c:pt idx="3">
                <c:v>15</c:v>
              </c:pt>
              <c:pt idx="4">
                <c:v>10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9FD-4B3F-AA05-8FCA66575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B-4990-A810-6F84381F55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B-4990-A810-6F84381F55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686</c:v>
                </c:pt>
                <c:pt idx="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B-4990-A810-6F84381F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D3-43D8-A124-99315F4DF8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D3-43D8-A124-99315F4DF8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3-43D8-A124-99315F4D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1D-4E3F-9438-E6E4511502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1D-4E3F-9438-E6E451150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1D-4E3F-9438-E6E451150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1D-4E3F-9438-E6E45115027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D-4E3F-9438-E6E4511502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D-4E3F-9438-E6E45115027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1D-4E3F-9438-E6E4511502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808795350656432"/>
          <c:y val="0.66253461047579065"/>
          <c:w val="0.70389407545832983"/>
          <c:h val="8.436899749405314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380-4FD0-A5E0-D7E23042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03C-4866-80E3-30E3D53C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  <c:pt idx="5">
                  <c:v>Persona vulnerable que conviva con el agresor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22</c:v>
              </c:pt>
              <c:pt idx="3">
                <c:v>20</c:v>
              </c:pt>
              <c:pt idx="4">
                <c:v>7</c:v>
              </c:pt>
              <c:pt idx="5">
                <c:v>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3EE-4166-A9CE-7D3CBA2D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73-4316-902D-F446F1DE9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73-4316-902D-F446F1DE9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3-4316-902D-F446F1DE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7-4B4D-B748-6583E8A960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67-4B4D-B748-6583E8A960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67-4B4D-B748-6583E8A960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67-4B4D-B748-6583E8A9606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7-4B4D-B748-6583E8A96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71</c:v>
                </c:pt>
                <c:pt idx="1">
                  <c:v>125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67-4B4D-B748-6583E8A9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383</c:v>
              </c:pt>
              <c:pt idx="1">
                <c:v>8</c:v>
              </c:pt>
              <c:pt idx="2">
                <c:v>5</c:v>
              </c:pt>
              <c:pt idx="3">
                <c:v>2</c:v>
              </c:pt>
              <c:pt idx="4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6CA3-4175-A1DC-4F90EF735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166</c:v>
              </c:pt>
              <c:pt idx="1">
                <c:v>13</c:v>
              </c:pt>
              <c:pt idx="2">
                <c:v>2</c:v>
              </c:pt>
              <c:pt idx="3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24F7-4F54-950F-8C20F40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52-4C46-B3E9-817B0209D6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52-4C46-B3E9-817B0209D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468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2-4C46-B3E9-817B0209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BCD4-498C-BDEB-58F3D1007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44A3-421C-8B02-395C868E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25</c:v>
              </c:pt>
              <c:pt idx="2">
                <c:v>17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399-451F-9DC1-83A4F7EF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E82-4DF1-BA6A-BF48F3DA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2F8-45ED-9399-D3ED891A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126</c:v>
              </c:pt>
              <c:pt idx="2">
                <c:v>22</c:v>
              </c:pt>
              <c:pt idx="3">
                <c:v>8</c:v>
              </c:pt>
              <c:pt idx="4">
                <c:v>68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38F-49E2-BD89-1493886B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362</c:v>
              </c:pt>
              <c:pt idx="2">
                <c:v>12</c:v>
              </c:pt>
              <c:pt idx="3">
                <c:v>13</c:v>
              </c:pt>
              <c:pt idx="4">
                <c:v>205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7C-4B56-910A-5D3E8E6C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329</c:v>
              </c:pt>
              <c:pt idx="2">
                <c:v>7</c:v>
              </c:pt>
              <c:pt idx="3">
                <c:v>8</c:v>
              </c:pt>
              <c:pt idx="4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9F92-47AC-A04D-19217A1F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71</c:v>
              </c:pt>
              <c:pt idx="2">
                <c:v>11</c:v>
              </c:pt>
              <c:pt idx="3">
                <c:v>2</c:v>
              </c:pt>
              <c:pt idx="4">
                <c:v>5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96D-4786-A939-92E5131C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29-431C-84E1-9C1107D7B5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29-431C-84E1-9C1107D7B5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9-431C-84E1-9C1107D7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51</c:v>
              </c:pt>
              <c:pt idx="2">
                <c:v>9</c:v>
              </c:pt>
              <c:pt idx="3">
                <c:v>6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ABCE-4BB4-BDE9-6367E8940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382</c:v>
              </c:pt>
              <c:pt idx="2">
                <c:v>15</c:v>
              </c:pt>
              <c:pt idx="3">
                <c:v>21</c:v>
              </c:pt>
              <c:pt idx="4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E9F1-4062-B156-2CE58A5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CA1-4C10-8B37-FF0AA6F8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60</c:v>
              </c:pt>
              <c:pt idx="1">
                <c:v>3</c:v>
              </c:pt>
              <c:pt idx="2">
                <c:v>19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D04-4172-81C8-17269790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1</c:v>
              </c:pt>
              <c:pt idx="3">
                <c:v>6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9A9-4BBF-BCF7-ABE4E7913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873-4B14-9B69-ED7C370E9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A2-4E47-A363-505DABD150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A2-4E47-A363-505DABD150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2-4E47-A363-505DABD1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A2-46F8-B672-5751087A04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A2-46F8-B672-5751087A04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A2-46F8-B672-5751087A047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2-46F8-B672-5751087A04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2-46F8-B672-5751087A04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2-46F8-B672-5751087A0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7-48E2-9433-0D4960E61F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7-48E2-9433-0D4960E61F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214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C7-48E2-9433-0D4960E6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837E726-CA5C-4F1F-B2F6-7083B9A2F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A6C4921-B537-4893-8802-760C256E7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FE65011-C2F3-400B-AE74-EFA54445A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F3EC5E8-A21B-48D1-AEFB-B5C51A00C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564C5CD-A972-45FE-B123-6ED44A729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4FA0967-A740-4925-BCEB-04B28FC17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F52B019-DBE6-4C35-B0DC-6890D47DC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61513E3-A1A0-4B82-A733-ED9316166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E916BA5-6EDB-41FB-B081-AA395F469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7AB30D2-9C64-465D-A07F-6D3A8DD18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0DC216B-F1F1-402F-A192-444DDEACB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E04F884-EA81-456D-8725-4C7DA8974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F55B5AD-ABA5-472B-AAD9-B65A543E9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D93835D-6BD4-8FD7-24F4-9B33C6DBA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127000</xdr:colOff>
      <xdr:row>6</xdr:row>
      <xdr:rowOff>123825</xdr:rowOff>
    </xdr:from>
    <xdr:to>
      <xdr:col>21</xdr:col>
      <xdr:colOff>571500</xdr:colOff>
      <xdr:row>17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5904CF4-2BEA-E5B5-393A-4E24A1723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136525</xdr:colOff>
      <xdr:row>8</xdr:row>
      <xdr:rowOff>76200</xdr:rowOff>
    </xdr:from>
    <xdr:to>
      <xdr:col>53</xdr:col>
      <xdr:colOff>260350</xdr:colOff>
      <xdr:row>17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8B5E1C1-4F7A-18BA-A3B0-5C45A8EB4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352425</xdr:colOff>
      <xdr:row>7</xdr:row>
      <xdr:rowOff>22225</xdr:rowOff>
    </xdr:from>
    <xdr:to>
      <xdr:col>60</xdr:col>
      <xdr:colOff>247650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9333CA4-B9D8-8FF3-70F4-6AA2A853B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A160CF0-05D2-6C62-E727-4310ECD2C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6C6C668-BF42-CF15-E655-8D1D6C838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D129C2A-5BBF-F816-DB93-22E1A184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40BCCD1-9E22-8B3A-1ECF-9D3D72779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95BE3EB-2B90-B89C-A2A8-00E711782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D822B77-675F-CD28-745C-E3145128A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8E15DDC-8F3F-E2B1-D2DC-A5C5B5A71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F58C87C-6739-C79E-500C-BACF21D1F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957DA12-82C6-3C58-9D0E-54C52945D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7D593A3-3A81-E229-FD07-DF4088AE3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B2D63B0-A326-18A7-245E-896D2527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B625889-EFD3-9364-EF86-1AB76760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463F225-BCDF-F7D1-1AA7-0824EB8F8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31C2AE9-69CC-5E5B-5CDA-415BA6E4F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E2A5BA-55F1-4BA0-A331-97AFE2309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04CDF0-D349-4A77-B395-6B3790123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BEA7A76-0DA7-8887-EE59-88AC3157A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1ADD0F9-0443-40E5-E557-F1B26C2D6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22225</xdr:colOff>
      <xdr:row>9</xdr:row>
      <xdr:rowOff>101600</xdr:rowOff>
    </xdr:from>
    <xdr:to>
      <xdr:col>14</xdr:col>
      <xdr:colOff>0</xdr:colOff>
      <xdr:row>23</xdr:row>
      <xdr:rowOff>146050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F8FFE3A-4CE4-78D2-0AD9-CAA9DDBDA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DA61BBAA-19FA-A8CA-0087-A2A208755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9FE2EDF-29C5-F6BF-EFB0-76B72D7C7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58EF904-2752-C311-50C1-E6B586B7F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0B404E8-4534-4993-B03D-636B652C9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3FF5F6C-D070-4F32-B4E1-B353EBAC8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C6940C6-F432-2DD0-A086-53F48BACB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9C11428-0354-946B-F2C2-C5C8F4E29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E86C6BD-A583-1E02-D741-6B6D9243A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D6B36A1-88B5-4B20-8B35-FBCE54EB0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8E1289A-11F6-47B5-9613-47610D5A7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5A7F18E-1C25-3DC7-8AF0-4C20EE76C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B8F8332-B857-92E9-B3D3-7D4D54AE2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B7B99C6-75AE-417F-BF44-4CAF6D95F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0AB1CCA-58EB-4968-9898-E2A3E83A7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B9CD8B1-041C-2350-049C-EEF0CB912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37C2D24-DCEC-DEBE-2CB5-8A4172EA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29A60A7-CFD6-C81F-3603-DC192160D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5ED64B8-E8B4-97C1-9781-28A24882B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8C53EEA-C8AC-B78F-5822-490656E08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9E41C6E-46C1-4AC4-2714-9D1C69495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790A8DF-9312-794E-BCF8-13537602F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A0FAF84-D1CE-487C-47A3-13FB0F57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F5A2245-DFE7-6F08-45D3-F1FDB1DAE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B7F38A1-F43C-4D4E-4E99-959CEDF6C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02D08E6-97FC-A0F5-D9FD-B28345EC9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CD400E5-7205-2172-A433-265525D32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C17AEDF-BC09-DD69-6B28-244C408BE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FBD7A53-EBE9-0FEB-FE81-8DA360A8A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4B1ABDF-32F1-BFF2-F62A-9338902A3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68" t="s">
        <v>1</v>
      </c>
      <c r="B3" s="168"/>
      <c r="C3" s="168"/>
      <c r="D3" s="168"/>
      <c r="E3" s="168"/>
      <c r="F3" s="168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BfciOzRWAcA4B/QLuCpU7ITO1PMbYLI8Ghb7TkLixTuYwc2wSA8Ewgvr/vFbsy+YgQr5MPSqQolw+E0wbZa+vw==" saltValue="fS3IUtmOdEYI3UedrKV0F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0" t="s">
        <v>1184</v>
      </c>
      <c r="B5" s="16"/>
      <c r="C5" s="14">
        <v>4</v>
      </c>
      <c r="D5" s="14">
        <v>1</v>
      </c>
      <c r="E5" s="21">
        <v>3</v>
      </c>
    </row>
    <row r="6" spans="1:5" x14ac:dyDescent="0.25">
      <c r="A6" s="20" t="s">
        <v>1185</v>
      </c>
      <c r="B6" s="16"/>
      <c r="C6" s="14">
        <v>6</v>
      </c>
      <c r="D6" s="14">
        <v>0</v>
      </c>
      <c r="E6" s="21">
        <v>6</v>
      </c>
    </row>
    <row r="7" spans="1:5" x14ac:dyDescent="0.25">
      <c r="A7" s="20" t="s">
        <v>1186</v>
      </c>
      <c r="B7" s="16"/>
      <c r="C7" s="14">
        <v>2</v>
      </c>
      <c r="D7" s="14">
        <v>1</v>
      </c>
      <c r="E7" s="21">
        <v>0</v>
      </c>
    </row>
    <row r="8" spans="1:5" x14ac:dyDescent="0.25">
      <c r="A8" s="20" t="s">
        <v>1187</v>
      </c>
      <c r="B8" s="16"/>
      <c r="C8" s="14">
        <v>4</v>
      </c>
      <c r="D8" s="14">
        <v>3</v>
      </c>
      <c r="E8" s="21">
        <v>1</v>
      </c>
    </row>
    <row r="9" spans="1:5" x14ac:dyDescent="0.25">
      <c r="A9" s="20" t="s">
        <v>615</v>
      </c>
      <c r="B9" s="16"/>
      <c r="C9" s="14">
        <v>1</v>
      </c>
      <c r="D9" s="14">
        <v>1</v>
      </c>
      <c r="E9" s="21">
        <v>0</v>
      </c>
    </row>
    <row r="10" spans="1:5" x14ac:dyDescent="0.25">
      <c r="A10" s="20" t="s">
        <v>1188</v>
      </c>
      <c r="B10" s="16"/>
      <c r="C10" s="14">
        <v>0</v>
      </c>
      <c r="D10" s="14">
        <v>1</v>
      </c>
      <c r="E10" s="21">
        <v>0</v>
      </c>
    </row>
    <row r="11" spans="1:5" x14ac:dyDescent="0.25">
      <c r="A11" s="192" t="s">
        <v>956</v>
      </c>
      <c r="B11" s="193"/>
      <c r="C11" s="28">
        <v>17</v>
      </c>
      <c r="D11" s="28">
        <v>7</v>
      </c>
      <c r="E11" s="28">
        <v>10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0" t="s">
        <v>1190</v>
      </c>
      <c r="B14" s="16"/>
      <c r="C14" s="21">
        <v>0</v>
      </c>
    </row>
    <row r="15" spans="1:5" x14ac:dyDescent="0.25">
      <c r="A15" s="20" t="s">
        <v>1191</v>
      </c>
      <c r="B15" s="16"/>
      <c r="C15" s="21">
        <v>0</v>
      </c>
    </row>
    <row r="16" spans="1:5" x14ac:dyDescent="0.25">
      <c r="A16" s="20" t="s">
        <v>1192</v>
      </c>
      <c r="B16" s="16"/>
      <c r="C16" s="21">
        <v>0</v>
      </c>
    </row>
    <row r="17" spans="1:3" x14ac:dyDescent="0.25">
      <c r="A17" s="192" t="s">
        <v>956</v>
      </c>
      <c r="B17" s="193"/>
      <c r="C17" s="28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0" t="s">
        <v>1184</v>
      </c>
      <c r="B21" s="16"/>
      <c r="C21" s="21">
        <v>9</v>
      </c>
    </row>
    <row r="22" spans="1:3" x14ac:dyDescent="0.25">
      <c r="A22" s="20" t="s">
        <v>1185</v>
      </c>
      <c r="B22" s="16"/>
      <c r="C22" s="21">
        <v>1</v>
      </c>
    </row>
    <row r="23" spans="1:3" x14ac:dyDescent="0.25">
      <c r="A23" s="20" t="s">
        <v>1186</v>
      </c>
      <c r="B23" s="16"/>
      <c r="C23" s="21">
        <v>1</v>
      </c>
    </row>
    <row r="24" spans="1:3" x14ac:dyDescent="0.25">
      <c r="A24" s="20" t="s">
        <v>1187</v>
      </c>
      <c r="B24" s="16"/>
      <c r="C24" s="21">
        <v>7</v>
      </c>
    </row>
    <row r="25" spans="1:3" x14ac:dyDescent="0.25">
      <c r="A25" s="20" t="s">
        <v>615</v>
      </c>
      <c r="B25" s="16"/>
      <c r="C25" s="21">
        <v>18</v>
      </c>
    </row>
    <row r="26" spans="1:3" x14ac:dyDescent="0.25">
      <c r="A26" s="20" t="s">
        <v>1188</v>
      </c>
      <c r="B26" s="16"/>
      <c r="C26" s="21">
        <v>18</v>
      </c>
    </row>
    <row r="27" spans="1:3" x14ac:dyDescent="0.25">
      <c r="A27" s="192" t="s">
        <v>956</v>
      </c>
      <c r="B27" s="193"/>
      <c r="C27" s="28">
        <v>54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0" t="s">
        <v>1087</v>
      </c>
      <c r="B31" s="16"/>
      <c r="C31" s="21">
        <v>0</v>
      </c>
    </row>
    <row r="32" spans="1:3" x14ac:dyDescent="0.25">
      <c r="A32" s="20" t="s">
        <v>1029</v>
      </c>
      <c r="B32" s="16"/>
      <c r="C32" s="21">
        <v>0</v>
      </c>
    </row>
    <row r="33" spans="1:3" x14ac:dyDescent="0.25">
      <c r="A33" s="20" t="s">
        <v>1194</v>
      </c>
      <c r="B33" s="16"/>
      <c r="C33" s="21">
        <v>60</v>
      </c>
    </row>
    <row r="34" spans="1:3" x14ac:dyDescent="0.25">
      <c r="A34" s="20" t="s">
        <v>1127</v>
      </c>
      <c r="B34" s="16"/>
      <c r="C34" s="21">
        <v>3</v>
      </c>
    </row>
    <row r="35" spans="1:3" x14ac:dyDescent="0.25">
      <c r="A35" s="20" t="s">
        <v>1195</v>
      </c>
      <c r="B35" s="16"/>
      <c r="C35" s="21">
        <v>19</v>
      </c>
    </row>
    <row r="36" spans="1:3" x14ac:dyDescent="0.25">
      <c r="A36" s="20" t="s">
        <v>1031</v>
      </c>
      <c r="B36" s="16"/>
      <c r="C36" s="21">
        <v>1</v>
      </c>
    </row>
    <row r="37" spans="1:3" x14ac:dyDescent="0.25">
      <c r="A37" s="20" t="s">
        <v>1032</v>
      </c>
      <c r="B37" s="16"/>
      <c r="C37" s="21">
        <v>0</v>
      </c>
    </row>
    <row r="38" spans="1:3" x14ac:dyDescent="0.25">
      <c r="A38" s="20" t="s">
        <v>1090</v>
      </c>
      <c r="B38" s="16"/>
      <c r="C38" s="21">
        <v>0</v>
      </c>
    </row>
    <row r="39" spans="1:3" x14ac:dyDescent="0.25">
      <c r="A39" s="20" t="s">
        <v>1091</v>
      </c>
      <c r="B39" s="16"/>
      <c r="C39" s="21">
        <v>0</v>
      </c>
    </row>
    <row r="40" spans="1:3" x14ac:dyDescent="0.25">
      <c r="A40" s="192" t="s">
        <v>956</v>
      </c>
      <c r="B40" s="193"/>
      <c r="C40" s="28">
        <v>83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0" t="s">
        <v>1184</v>
      </c>
      <c r="B44" s="16"/>
      <c r="C44" s="21">
        <v>0</v>
      </c>
    </row>
    <row r="45" spans="1:3" x14ac:dyDescent="0.25">
      <c r="A45" s="20" t="s">
        <v>1185</v>
      </c>
      <c r="B45" s="16"/>
      <c r="C45" s="21">
        <v>3</v>
      </c>
    </row>
    <row r="46" spans="1:3" x14ac:dyDescent="0.25">
      <c r="A46" s="20" t="s">
        <v>1186</v>
      </c>
      <c r="B46" s="16"/>
      <c r="C46" s="21">
        <v>0</v>
      </c>
    </row>
    <row r="47" spans="1:3" x14ac:dyDescent="0.25">
      <c r="A47" s="20" t="s">
        <v>1187</v>
      </c>
      <c r="B47" s="16"/>
      <c r="C47" s="21">
        <v>0</v>
      </c>
    </row>
    <row r="48" spans="1:3" x14ac:dyDescent="0.25">
      <c r="A48" s="20" t="s">
        <v>615</v>
      </c>
      <c r="B48" s="16"/>
      <c r="C48" s="21">
        <v>1</v>
      </c>
    </row>
    <row r="49" spans="1:3" x14ac:dyDescent="0.25">
      <c r="A49" s="20" t="s">
        <v>1188</v>
      </c>
      <c r="B49" s="16"/>
      <c r="C49" s="21">
        <v>0</v>
      </c>
    </row>
    <row r="50" spans="1:3" x14ac:dyDescent="0.25">
      <c r="A50" s="192" t="s">
        <v>956</v>
      </c>
      <c r="B50" s="193"/>
      <c r="C50" s="28">
        <v>4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69" t="s">
        <v>1184</v>
      </c>
      <c r="B53" s="13" t="s">
        <v>81</v>
      </c>
      <c r="C53" s="21">
        <v>1</v>
      </c>
    </row>
    <row r="54" spans="1:3" x14ac:dyDescent="0.25">
      <c r="A54" s="171"/>
      <c r="B54" s="13" t="s">
        <v>82</v>
      </c>
      <c r="C54" s="21">
        <v>0</v>
      </c>
    </row>
    <row r="55" spans="1:3" x14ac:dyDescent="0.25">
      <c r="A55" s="169" t="s">
        <v>1185</v>
      </c>
      <c r="B55" s="13" t="s">
        <v>81</v>
      </c>
      <c r="C55" s="21">
        <v>11</v>
      </c>
    </row>
    <row r="56" spans="1:3" x14ac:dyDescent="0.25">
      <c r="A56" s="171"/>
      <c r="B56" s="13" t="s">
        <v>82</v>
      </c>
      <c r="C56" s="21">
        <v>2</v>
      </c>
    </row>
    <row r="57" spans="1:3" x14ac:dyDescent="0.25">
      <c r="A57" s="169" t="s">
        <v>1186</v>
      </c>
      <c r="B57" s="13" t="s">
        <v>81</v>
      </c>
      <c r="C57" s="21">
        <v>0</v>
      </c>
    </row>
    <row r="58" spans="1:3" x14ac:dyDescent="0.25">
      <c r="A58" s="171"/>
      <c r="B58" s="13" t="s">
        <v>82</v>
      </c>
      <c r="C58" s="21">
        <v>0</v>
      </c>
    </row>
    <row r="59" spans="1:3" x14ac:dyDescent="0.25">
      <c r="A59" s="169" t="s">
        <v>1187</v>
      </c>
      <c r="B59" s="13" t="s">
        <v>81</v>
      </c>
      <c r="C59" s="21">
        <v>1</v>
      </c>
    </row>
    <row r="60" spans="1:3" x14ac:dyDescent="0.25">
      <c r="A60" s="171"/>
      <c r="B60" s="13" t="s">
        <v>82</v>
      </c>
      <c r="C60" s="21">
        <v>0</v>
      </c>
    </row>
    <row r="61" spans="1:3" x14ac:dyDescent="0.25">
      <c r="A61" s="169" t="s">
        <v>615</v>
      </c>
      <c r="B61" s="13" t="s">
        <v>81</v>
      </c>
      <c r="C61" s="21">
        <v>6</v>
      </c>
    </row>
    <row r="62" spans="1:3" x14ac:dyDescent="0.25">
      <c r="A62" s="171"/>
      <c r="B62" s="13" t="s">
        <v>82</v>
      </c>
      <c r="C62" s="21">
        <v>1</v>
      </c>
    </row>
    <row r="63" spans="1:3" x14ac:dyDescent="0.25">
      <c r="A63" s="169" t="s">
        <v>1188</v>
      </c>
      <c r="B63" s="13" t="s">
        <v>81</v>
      </c>
      <c r="C63" s="21">
        <v>7</v>
      </c>
    </row>
    <row r="64" spans="1:3" x14ac:dyDescent="0.25">
      <c r="A64" s="171"/>
      <c r="B64" s="13" t="s">
        <v>82</v>
      </c>
      <c r="C64" s="21">
        <v>1</v>
      </c>
    </row>
    <row r="65" spans="1:3" x14ac:dyDescent="0.25">
      <c r="A65" s="192" t="s">
        <v>956</v>
      </c>
      <c r="B65" s="193"/>
      <c r="C65" s="28">
        <v>30</v>
      </c>
    </row>
    <row r="66" spans="1:3" x14ac:dyDescent="0.25">
      <c r="A66" s="6"/>
    </row>
  </sheetData>
  <sheetProtection algorithmName="SHA-512" hashValue="TytS4JR4h2ZKVwVU4bA7jA00yKX4QNnCE093mxzGGv83tcaLResxT2AOmBLXMZzRCYcR4LO9H+fDugqz7TCoyw==" saltValue="a7XAGz245Ki7Sr9LQePgA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0" t="s">
        <v>1199</v>
      </c>
    </row>
    <row r="4" spans="1:6" ht="22.5" x14ac:dyDescent="0.25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2.5" x14ac:dyDescent="0.25">
      <c r="A5" s="184" t="s">
        <v>1202</v>
      </c>
      <c r="B5" s="34" t="s">
        <v>1203</v>
      </c>
      <c r="C5" s="40">
        <v>0</v>
      </c>
      <c r="D5" s="40">
        <v>0</v>
      </c>
      <c r="E5" s="40">
        <v>0</v>
      </c>
      <c r="F5" s="35">
        <v>0</v>
      </c>
    </row>
    <row r="6" spans="1:6" x14ac:dyDescent="0.25">
      <c r="A6" s="186"/>
      <c r="B6" s="34" t="s">
        <v>1204</v>
      </c>
      <c r="C6" s="40">
        <v>0</v>
      </c>
      <c r="D6" s="40">
        <v>0</v>
      </c>
      <c r="E6" s="40">
        <v>0</v>
      </c>
      <c r="F6" s="35">
        <v>0</v>
      </c>
    </row>
    <row r="7" spans="1:6" x14ac:dyDescent="0.25">
      <c r="A7" s="33" t="s">
        <v>1205</v>
      </c>
      <c r="B7" s="34" t="s">
        <v>1206</v>
      </c>
      <c r="C7" s="40">
        <v>0</v>
      </c>
      <c r="D7" s="40">
        <v>0</v>
      </c>
      <c r="E7" s="40">
        <v>0</v>
      </c>
      <c r="F7" s="35">
        <v>0</v>
      </c>
    </row>
    <row r="8" spans="1:6" ht="22.5" x14ac:dyDescent="0.25">
      <c r="A8" s="184" t="s">
        <v>1207</v>
      </c>
      <c r="B8" s="34" t="s">
        <v>1208</v>
      </c>
      <c r="C8" s="40">
        <v>0</v>
      </c>
      <c r="D8" s="40">
        <v>0</v>
      </c>
      <c r="E8" s="40">
        <v>0</v>
      </c>
      <c r="F8" s="35">
        <v>0</v>
      </c>
    </row>
    <row r="9" spans="1:6" x14ac:dyDescent="0.25">
      <c r="A9" s="185"/>
      <c r="B9" s="34" t="s">
        <v>1209</v>
      </c>
      <c r="C9" s="40">
        <v>0</v>
      </c>
      <c r="D9" s="40">
        <v>0</v>
      </c>
      <c r="E9" s="40">
        <v>0</v>
      </c>
      <c r="F9" s="35">
        <v>0</v>
      </c>
    </row>
    <row r="10" spans="1:6" ht="22.5" x14ac:dyDescent="0.25">
      <c r="A10" s="186"/>
      <c r="B10" s="34" t="s">
        <v>1210</v>
      </c>
      <c r="C10" s="40">
        <v>1</v>
      </c>
      <c r="D10" s="40">
        <v>0</v>
      </c>
      <c r="E10" s="40">
        <v>0</v>
      </c>
      <c r="F10" s="35">
        <v>0</v>
      </c>
    </row>
    <row r="11" spans="1:6" ht="22.5" x14ac:dyDescent="0.25">
      <c r="A11" s="184" t="s">
        <v>1211</v>
      </c>
      <c r="B11" s="34" t="s">
        <v>1212</v>
      </c>
      <c r="C11" s="40">
        <v>0</v>
      </c>
      <c r="D11" s="40">
        <v>0</v>
      </c>
      <c r="E11" s="40">
        <v>0</v>
      </c>
      <c r="F11" s="35">
        <v>0</v>
      </c>
    </row>
    <row r="12" spans="1:6" x14ac:dyDescent="0.25">
      <c r="A12" s="185"/>
      <c r="B12" s="34" t="s">
        <v>1213</v>
      </c>
      <c r="C12" s="40">
        <v>0</v>
      </c>
      <c r="D12" s="40">
        <v>0</v>
      </c>
      <c r="E12" s="40">
        <v>0</v>
      </c>
      <c r="F12" s="35">
        <v>0</v>
      </c>
    </row>
    <row r="13" spans="1:6" ht="22.5" x14ac:dyDescent="0.25">
      <c r="A13" s="186"/>
      <c r="B13" s="34" t="s">
        <v>1214</v>
      </c>
      <c r="C13" s="40">
        <v>0</v>
      </c>
      <c r="D13" s="40">
        <v>0</v>
      </c>
      <c r="E13" s="40">
        <v>0</v>
      </c>
      <c r="F13" s="35">
        <v>0</v>
      </c>
    </row>
    <row r="14" spans="1:6" ht="22.5" x14ac:dyDescent="0.25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25">
      <c r="A15" s="184" t="s">
        <v>1217</v>
      </c>
      <c r="B15" s="34" t="s">
        <v>1218</v>
      </c>
      <c r="C15" s="40">
        <v>101</v>
      </c>
      <c r="D15" s="40">
        <v>14</v>
      </c>
      <c r="E15" s="40">
        <v>21</v>
      </c>
      <c r="F15" s="35">
        <v>0</v>
      </c>
    </row>
    <row r="16" spans="1:6" x14ac:dyDescent="0.25">
      <c r="A16" s="185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25">
      <c r="A17" s="185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25">
      <c r="A18" s="185"/>
      <c r="B18" s="34" t="s">
        <v>1221</v>
      </c>
      <c r="C18" s="40">
        <v>1</v>
      </c>
      <c r="D18" s="40">
        <v>0</v>
      </c>
      <c r="E18" s="40">
        <v>0</v>
      </c>
      <c r="F18" s="35">
        <v>0</v>
      </c>
    </row>
    <row r="19" spans="1:6" ht="22.5" x14ac:dyDescent="0.25">
      <c r="A19" s="186"/>
      <c r="B19" s="34" t="s">
        <v>1222</v>
      </c>
      <c r="C19" s="40">
        <v>0</v>
      </c>
      <c r="D19" s="40">
        <v>0</v>
      </c>
      <c r="E19" s="40">
        <v>0</v>
      </c>
      <c r="F19" s="35">
        <v>0</v>
      </c>
    </row>
    <row r="20" spans="1:6" x14ac:dyDescent="0.25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25">
      <c r="A21" s="33" t="s">
        <v>1225</v>
      </c>
      <c r="B21" s="34" t="s">
        <v>1226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25">
      <c r="A22" s="182" t="s">
        <v>956</v>
      </c>
      <c r="B22" s="183"/>
      <c r="C22" s="41">
        <v>103</v>
      </c>
      <c r="D22" s="41">
        <v>14</v>
      </c>
      <c r="E22" s="41">
        <v>21</v>
      </c>
      <c r="F22" s="41">
        <v>0</v>
      </c>
    </row>
    <row r="23" spans="1:6" x14ac:dyDescent="0.25">
      <c r="A23" s="30" t="s">
        <v>1059</v>
      </c>
    </row>
    <row r="24" spans="1:6" x14ac:dyDescent="0.25">
      <c r="A24" s="31" t="s">
        <v>14</v>
      </c>
      <c r="B24" s="31" t="s">
        <v>15</v>
      </c>
      <c r="C24" s="32" t="s">
        <v>3</v>
      </c>
    </row>
    <row r="25" spans="1:6" x14ac:dyDescent="0.25">
      <c r="A25" s="38" t="s">
        <v>104</v>
      </c>
      <c r="B25" s="16"/>
      <c r="C25" s="35">
        <v>0</v>
      </c>
    </row>
    <row r="26" spans="1:6" x14ac:dyDescent="0.25">
      <c r="A26" s="38" t="s">
        <v>114</v>
      </c>
      <c r="B26" s="16"/>
      <c r="C26" s="35">
        <v>0</v>
      </c>
    </row>
    <row r="27" spans="1:6" x14ac:dyDescent="0.25">
      <c r="A27" s="38" t="s">
        <v>1060</v>
      </c>
      <c r="B27" s="16"/>
      <c r="C27" s="35">
        <v>0</v>
      </c>
    </row>
    <row r="28" spans="1:6" x14ac:dyDescent="0.25">
      <c r="A28" s="182" t="s">
        <v>956</v>
      </c>
      <c r="B28" s="183"/>
      <c r="C28" s="41">
        <v>0</v>
      </c>
    </row>
    <row r="29" spans="1:6" x14ac:dyDescent="0.25">
      <c r="A29" s="3"/>
    </row>
    <row r="30" spans="1:6" x14ac:dyDescent="0.25">
      <c r="A30" s="30" t="s">
        <v>1227</v>
      </c>
    </row>
    <row r="31" spans="1:6" x14ac:dyDescent="0.25">
      <c r="A31" s="31" t="s">
        <v>14</v>
      </c>
      <c r="B31" s="31" t="s">
        <v>15</v>
      </c>
      <c r="C31" s="32" t="s">
        <v>3</v>
      </c>
    </row>
    <row r="32" spans="1:6" x14ac:dyDescent="0.25">
      <c r="A32" s="38" t="s">
        <v>1228</v>
      </c>
      <c r="B32" s="16"/>
      <c r="C32" s="35">
        <v>1</v>
      </c>
    </row>
    <row r="33" spans="1:3" x14ac:dyDescent="0.25">
      <c r="A33" s="38" t="s">
        <v>1229</v>
      </c>
      <c r="B33" s="16"/>
      <c r="C33" s="35">
        <v>15</v>
      </c>
    </row>
    <row r="34" spans="1:3" x14ac:dyDescent="0.25">
      <c r="A34" s="38" t="s">
        <v>82</v>
      </c>
      <c r="B34" s="16"/>
      <c r="C34" s="35">
        <v>7</v>
      </c>
    </row>
    <row r="35" spans="1:3" x14ac:dyDescent="0.25">
      <c r="A35" s="182" t="s">
        <v>956</v>
      </c>
      <c r="B35" s="183"/>
      <c r="C35" s="41">
        <v>23</v>
      </c>
    </row>
    <row r="36" spans="1:3" x14ac:dyDescent="0.25">
      <c r="A36" s="3"/>
    </row>
    <row r="37" spans="1:3" x14ac:dyDescent="0.25">
      <c r="A37" s="30" t="s">
        <v>1230</v>
      </c>
    </row>
    <row r="38" spans="1:3" x14ac:dyDescent="0.25">
      <c r="A38" s="31" t="s">
        <v>14</v>
      </c>
      <c r="B38" s="31" t="s">
        <v>15</v>
      </c>
      <c r="C38" s="32" t="s">
        <v>3</v>
      </c>
    </row>
    <row r="39" spans="1:3" x14ac:dyDescent="0.25">
      <c r="A39" s="38" t="s">
        <v>1231</v>
      </c>
      <c r="B39" s="16"/>
      <c r="C39" s="35">
        <v>44</v>
      </c>
    </row>
    <row r="40" spans="1:3" x14ac:dyDescent="0.25">
      <c r="A40" s="38" t="s">
        <v>1232</v>
      </c>
      <c r="B40" s="16"/>
      <c r="C40" s="35">
        <v>20</v>
      </c>
    </row>
    <row r="41" spans="1:3" x14ac:dyDescent="0.25">
      <c r="A41" s="182" t="s">
        <v>956</v>
      </c>
      <c r="B41" s="183"/>
      <c r="C41" s="41">
        <v>64</v>
      </c>
    </row>
    <row r="42" spans="1:3" x14ac:dyDescent="0.25">
      <c r="A42" s="6"/>
    </row>
  </sheetData>
  <sheetProtection algorithmName="SHA-512" hashValue="vdMDB7OGRQIvWQ9i8+nu34JNfWNREViFL6VwcQs5nEqqxbHS1CZL5iTAAdo8Fk3qslWDR/26nvof09kYSzXhPA==" saltValue="WbgTU/uQRzR1NY3GySMH0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4" t="s">
        <v>1234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2" t="s">
        <v>1235</v>
      </c>
      <c r="B5" s="13" t="s">
        <v>1236</v>
      </c>
      <c r="C5" s="14">
        <v>377</v>
      </c>
      <c r="D5" s="14">
        <v>283</v>
      </c>
      <c r="E5" s="15">
        <v>0.33215547703180198</v>
      </c>
    </row>
    <row r="6" spans="1:5" x14ac:dyDescent="0.25">
      <c r="A6" s="174"/>
      <c r="B6" s="13" t="s">
        <v>1237</v>
      </c>
      <c r="C6" s="14">
        <v>65</v>
      </c>
      <c r="D6" s="14">
        <v>8</v>
      </c>
      <c r="E6" s="15">
        <v>7.125</v>
      </c>
    </row>
    <row r="7" spans="1:5" x14ac:dyDescent="0.25">
      <c r="A7" s="173"/>
      <c r="B7" s="13" t="s">
        <v>1238</v>
      </c>
      <c r="C7" s="14">
        <v>102</v>
      </c>
      <c r="D7" s="14">
        <v>95</v>
      </c>
      <c r="E7" s="15">
        <v>7.3684210526315796E-2</v>
      </c>
    </row>
    <row r="8" spans="1:5" x14ac:dyDescent="0.25">
      <c r="A8" s="3"/>
    </row>
    <row r="9" spans="1:5" x14ac:dyDescent="0.25">
      <c r="A9" s="44" t="s">
        <v>1239</v>
      </c>
    </row>
    <row r="10" spans="1:5" x14ac:dyDescent="0.25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25">
      <c r="A11" s="172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4"/>
      <c r="B12" s="13" t="s">
        <v>1242</v>
      </c>
      <c r="C12" s="14">
        <v>21</v>
      </c>
      <c r="D12" s="14">
        <v>32</v>
      </c>
      <c r="E12" s="15">
        <v>-0.34375</v>
      </c>
    </row>
    <row r="13" spans="1:5" x14ac:dyDescent="0.25">
      <c r="A13" s="174"/>
      <c r="B13" s="13" t="s">
        <v>1243</v>
      </c>
      <c r="C13" s="14">
        <v>107</v>
      </c>
      <c r="D13" s="14">
        <v>131</v>
      </c>
      <c r="E13" s="15">
        <v>-0.18320610687022901</v>
      </c>
    </row>
    <row r="14" spans="1:5" x14ac:dyDescent="0.25">
      <c r="A14" s="174"/>
      <c r="B14" s="13" t="s">
        <v>1244</v>
      </c>
      <c r="C14" s="14">
        <v>57</v>
      </c>
      <c r="D14" s="14">
        <v>61</v>
      </c>
      <c r="E14" s="15">
        <v>-6.5573770491803296E-2</v>
      </c>
    </row>
    <row r="15" spans="1:5" x14ac:dyDescent="0.25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1246</v>
      </c>
      <c r="C16" s="14">
        <v>23</v>
      </c>
      <c r="D16" s="14">
        <v>23</v>
      </c>
      <c r="E16" s="15">
        <v>0</v>
      </c>
    </row>
    <row r="17" spans="1:5" x14ac:dyDescent="0.25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4" t="s">
        <v>1250</v>
      </c>
    </row>
    <row r="22" spans="1:5" x14ac:dyDescent="0.25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4" t="s">
        <v>1255</v>
      </c>
    </row>
    <row r="29" spans="1:5" x14ac:dyDescent="0.25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25">
      <c r="A30" s="172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4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Yzrv2WW3qiRAyp35q8DyKnrKIXMSexsxIOgwTyYUovXtnN1QICeo7uc8gBwO0BNHKd9kGbpJC+h/hl7Dv9O4tw==" saltValue="/OSZJLVzMFvdyvMc5GWxM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4" t="s">
        <v>1261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4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4"/>
      <c r="B7" s="13" t="s">
        <v>1265</v>
      </c>
      <c r="C7" s="14">
        <v>5</v>
      </c>
      <c r="D7" s="14">
        <v>0</v>
      </c>
      <c r="E7" s="15">
        <v>5</v>
      </c>
    </row>
    <row r="8" spans="1:5" x14ac:dyDescent="0.25">
      <c r="A8" s="174"/>
      <c r="B8" s="13" t="s">
        <v>1266</v>
      </c>
      <c r="C8" s="14">
        <v>69</v>
      </c>
      <c r="D8" s="14">
        <v>46</v>
      </c>
      <c r="E8" s="15">
        <v>0.5</v>
      </c>
    </row>
    <row r="9" spans="1:5" x14ac:dyDescent="0.25">
      <c r="A9" s="174"/>
      <c r="B9" s="13" t="s">
        <v>1267</v>
      </c>
      <c r="C9" s="14">
        <v>4</v>
      </c>
      <c r="D9" s="14">
        <v>7</v>
      </c>
      <c r="E9" s="15">
        <v>-0.42857142857142799</v>
      </c>
    </row>
    <row r="10" spans="1:5" x14ac:dyDescent="0.25">
      <c r="A10" s="174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4"/>
      <c r="B11" s="13" t="s">
        <v>1269</v>
      </c>
      <c r="C11" s="14">
        <v>3</v>
      </c>
      <c r="D11" s="14">
        <v>5</v>
      </c>
      <c r="E11" s="15">
        <v>-0.4</v>
      </c>
    </row>
    <row r="12" spans="1:5" x14ac:dyDescent="0.25">
      <c r="A12" s="174"/>
      <c r="B12" s="13" t="s">
        <v>1270</v>
      </c>
      <c r="C12" s="14">
        <v>4</v>
      </c>
      <c r="D12" s="14">
        <v>1</v>
      </c>
      <c r="E12" s="15">
        <v>3</v>
      </c>
    </row>
    <row r="13" spans="1:5" x14ac:dyDescent="0.25">
      <c r="A13" s="174"/>
      <c r="B13" s="13" t="s">
        <v>1271</v>
      </c>
      <c r="C13" s="14">
        <v>3</v>
      </c>
      <c r="D13" s="14">
        <v>1</v>
      </c>
      <c r="E13" s="15">
        <v>2</v>
      </c>
    </row>
    <row r="14" spans="1:5" x14ac:dyDescent="0.25">
      <c r="A14" s="174"/>
      <c r="B14" s="13" t="s">
        <v>1272</v>
      </c>
      <c r="C14" s="14">
        <v>4</v>
      </c>
      <c r="D14" s="14">
        <v>13</v>
      </c>
      <c r="E14" s="15">
        <v>-0.69230769230769196</v>
      </c>
    </row>
    <row r="15" spans="1:5" x14ac:dyDescent="0.25">
      <c r="A15" s="174"/>
      <c r="B15" s="13" t="s">
        <v>1273</v>
      </c>
      <c r="C15" s="14">
        <v>0</v>
      </c>
      <c r="D15" s="14">
        <v>1</v>
      </c>
      <c r="E15" s="15">
        <v>-1</v>
      </c>
    </row>
    <row r="16" spans="1:5" x14ac:dyDescent="0.25">
      <c r="A16" s="173"/>
      <c r="B16" s="13" t="s">
        <v>111</v>
      </c>
      <c r="C16" s="14">
        <v>48</v>
      </c>
      <c r="D16" s="14">
        <v>37</v>
      </c>
      <c r="E16" s="15">
        <v>0.29729729729729698</v>
      </c>
    </row>
    <row r="17" spans="1:1" x14ac:dyDescent="0.25">
      <c r="A17" s="6"/>
    </row>
  </sheetData>
  <sheetProtection algorithmName="SHA-512" hashValue="X+NeQBsCwXJUfpKPnt6VVltVI6Pg1nQ04dfWa4Mw/BLkBlnA9HjgPWcSxJoMu4PE/yDwIOrw7lAVIuBaK0RXwQ==" saltValue="uutAis0fTXeFXTJ2NgSzH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0" t="s">
        <v>1275</v>
      </c>
    </row>
    <row r="4" spans="1:5" x14ac:dyDescent="0.25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25">
      <c r="A5" s="33" t="s">
        <v>1276</v>
      </c>
      <c r="B5" s="39" t="s">
        <v>1277</v>
      </c>
      <c r="C5" s="40">
        <v>1</v>
      </c>
      <c r="D5" s="40">
        <v>1</v>
      </c>
      <c r="E5" s="46">
        <v>0</v>
      </c>
    </row>
    <row r="6" spans="1:5" x14ac:dyDescent="0.25">
      <c r="A6" s="33" t="s">
        <v>1278</v>
      </c>
      <c r="B6" s="39" t="s">
        <v>1279</v>
      </c>
      <c r="C6" s="40">
        <v>164</v>
      </c>
      <c r="D6" s="40">
        <v>325</v>
      </c>
      <c r="E6" s="46">
        <v>-0.49538461538461498</v>
      </c>
    </row>
    <row r="7" spans="1:5" ht="22.5" x14ac:dyDescent="0.25">
      <c r="A7" s="33" t="s">
        <v>1280</v>
      </c>
      <c r="B7" s="39" t="s">
        <v>1281</v>
      </c>
      <c r="C7" s="40">
        <v>0</v>
      </c>
      <c r="D7" s="40">
        <v>28</v>
      </c>
      <c r="E7" s="46">
        <v>-1</v>
      </c>
    </row>
    <row r="8" spans="1:5" ht="22.5" x14ac:dyDescent="0.25">
      <c r="A8" s="33" t="s">
        <v>1282</v>
      </c>
      <c r="B8" s="39" t="s">
        <v>1283</v>
      </c>
      <c r="C8" s="40">
        <v>21</v>
      </c>
      <c r="D8" s="40">
        <v>0</v>
      </c>
      <c r="E8" s="46">
        <v>0</v>
      </c>
    </row>
    <row r="9" spans="1:5" ht="22.5" x14ac:dyDescent="0.25">
      <c r="A9" s="33" t="s">
        <v>1284</v>
      </c>
      <c r="B9" s="39" t="s">
        <v>1285</v>
      </c>
      <c r="C9" s="40">
        <v>0</v>
      </c>
      <c r="D9" s="40">
        <v>0</v>
      </c>
      <c r="E9" s="46">
        <v>0</v>
      </c>
    </row>
    <row r="10" spans="1:5" ht="22.5" x14ac:dyDescent="0.25">
      <c r="A10" s="33" t="s">
        <v>1286</v>
      </c>
      <c r="B10" s="39" t="s">
        <v>1287</v>
      </c>
      <c r="C10" s="40">
        <v>3</v>
      </c>
      <c r="D10" s="40">
        <v>0</v>
      </c>
      <c r="E10" s="46">
        <v>0</v>
      </c>
    </row>
    <row r="11" spans="1:5" ht="22.5" x14ac:dyDescent="0.25">
      <c r="A11" s="33" t="s">
        <v>1288</v>
      </c>
      <c r="B11" s="16"/>
      <c r="C11" s="40">
        <v>26</v>
      </c>
      <c r="D11" s="40">
        <v>55</v>
      </c>
      <c r="E11" s="46">
        <v>-0.527272727272727</v>
      </c>
    </row>
    <row r="12" spans="1:5" x14ac:dyDescent="0.25">
      <c r="A12" s="33" t="s">
        <v>1289</v>
      </c>
      <c r="B12" s="16"/>
      <c r="C12" s="40">
        <v>466</v>
      </c>
      <c r="D12" s="40">
        <v>646</v>
      </c>
      <c r="E12" s="46">
        <v>-0.27863777089783298</v>
      </c>
    </row>
    <row r="13" spans="1:5" x14ac:dyDescent="0.25">
      <c r="A13" s="184" t="s">
        <v>1290</v>
      </c>
      <c r="B13" s="39" t="s">
        <v>1291</v>
      </c>
      <c r="C13" s="40">
        <v>10</v>
      </c>
      <c r="D13" s="40">
        <v>0</v>
      </c>
      <c r="E13" s="46">
        <v>0</v>
      </c>
    </row>
    <row r="14" spans="1:5" x14ac:dyDescent="0.25">
      <c r="A14" s="186"/>
      <c r="B14" s="39" t="s">
        <v>1292</v>
      </c>
      <c r="C14" s="40">
        <v>0</v>
      </c>
      <c r="D14" s="40">
        <v>0</v>
      </c>
      <c r="E14" s="46">
        <v>0</v>
      </c>
    </row>
    <row r="15" spans="1:5" x14ac:dyDescent="0.25">
      <c r="A15" s="30" t="s">
        <v>1293</v>
      </c>
    </row>
    <row r="16" spans="1:5" x14ac:dyDescent="0.25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197</v>
      </c>
    </row>
    <row r="17" spans="1:5" x14ac:dyDescent="0.25">
      <c r="A17" s="187" t="s">
        <v>1294</v>
      </c>
      <c r="B17" s="39" t="s">
        <v>1295</v>
      </c>
      <c r="C17" s="40">
        <v>0</v>
      </c>
      <c r="D17" s="40">
        <v>0</v>
      </c>
      <c r="E17" s="35">
        <v>0</v>
      </c>
    </row>
    <row r="18" spans="1:5" x14ac:dyDescent="0.25">
      <c r="A18" s="188"/>
      <c r="B18" s="39" t="s">
        <v>1296</v>
      </c>
      <c r="C18" s="40">
        <v>94</v>
      </c>
      <c r="D18" s="40">
        <v>267</v>
      </c>
      <c r="E18" s="35">
        <v>28</v>
      </c>
    </row>
    <row r="19" spans="1:5" x14ac:dyDescent="0.25">
      <c r="A19" s="188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25">
      <c r="A20" s="188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25">
      <c r="A21" s="188"/>
      <c r="B21" s="39" t="s">
        <v>1299</v>
      </c>
      <c r="C21" s="40">
        <v>0</v>
      </c>
      <c r="D21" s="40">
        <v>0</v>
      </c>
      <c r="E21" s="35">
        <v>0</v>
      </c>
    </row>
    <row r="22" spans="1:5" x14ac:dyDescent="0.25">
      <c r="A22" s="188"/>
      <c r="B22" s="39" t="s">
        <v>980</v>
      </c>
      <c r="C22" s="40">
        <v>857</v>
      </c>
      <c r="D22" s="40">
        <v>1575</v>
      </c>
      <c r="E22" s="35">
        <v>0</v>
      </c>
    </row>
    <row r="23" spans="1:5" x14ac:dyDescent="0.25">
      <c r="A23" s="188"/>
      <c r="B23" s="39" t="s">
        <v>1300</v>
      </c>
      <c r="C23" s="40">
        <v>1</v>
      </c>
      <c r="D23" s="40">
        <v>12</v>
      </c>
      <c r="E23" s="35">
        <v>0</v>
      </c>
    </row>
    <row r="24" spans="1:5" x14ac:dyDescent="0.25">
      <c r="A24" s="188"/>
      <c r="B24" s="39" t="s">
        <v>1301</v>
      </c>
      <c r="C24" s="40">
        <v>0</v>
      </c>
      <c r="D24" s="40">
        <v>16</v>
      </c>
      <c r="E24" s="35">
        <v>4</v>
      </c>
    </row>
    <row r="25" spans="1:5" x14ac:dyDescent="0.25">
      <c r="A25" s="188"/>
      <c r="B25" s="39" t="s">
        <v>1302</v>
      </c>
      <c r="C25" s="40">
        <v>4</v>
      </c>
      <c r="D25" s="40">
        <v>19</v>
      </c>
      <c r="E25" s="35">
        <v>5</v>
      </c>
    </row>
    <row r="26" spans="1:5" x14ac:dyDescent="0.25">
      <c r="A26" s="188"/>
      <c r="B26" s="39" t="s">
        <v>1303</v>
      </c>
      <c r="C26" s="40">
        <v>91</v>
      </c>
      <c r="D26" s="40">
        <v>896</v>
      </c>
      <c r="E26" s="35">
        <v>2</v>
      </c>
    </row>
    <row r="27" spans="1:5" x14ac:dyDescent="0.25">
      <c r="A27" s="188"/>
      <c r="B27" s="39" t="s">
        <v>1304</v>
      </c>
      <c r="C27" s="40">
        <v>0</v>
      </c>
      <c r="D27" s="40">
        <v>0</v>
      </c>
      <c r="E27" s="35">
        <v>0</v>
      </c>
    </row>
    <row r="28" spans="1:5" x14ac:dyDescent="0.25">
      <c r="A28" s="188"/>
      <c r="B28" s="39" t="s">
        <v>1305</v>
      </c>
      <c r="C28" s="40">
        <v>0</v>
      </c>
      <c r="D28" s="40">
        <v>0</v>
      </c>
      <c r="E28" s="35">
        <v>0</v>
      </c>
    </row>
    <row r="29" spans="1:5" x14ac:dyDescent="0.25">
      <c r="A29" s="188"/>
      <c r="B29" s="39" t="s">
        <v>1306</v>
      </c>
      <c r="C29" s="40">
        <v>0</v>
      </c>
      <c r="D29" s="40">
        <v>0</v>
      </c>
      <c r="E29" s="35">
        <v>0</v>
      </c>
    </row>
    <row r="30" spans="1:5" x14ac:dyDescent="0.25">
      <c r="A30" s="189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25">
      <c r="A31" s="6"/>
    </row>
  </sheetData>
  <sheetProtection algorithmName="SHA-512" hashValue="tSBhKV+nHdga9gzDwYcFgHKzjWyz6o0nYftOxYz7Wk5+25KWqvW7jtjKtgoKk6X7t+wYXpJoF4IsFUvgDY2LMA==" saltValue="g3nBRIylP9/kDj+4UN7wP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C51C-ACE1-457A-82B4-3344F0DD79AE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201" t="s">
        <v>1430</v>
      </c>
      <c r="D1" s="201"/>
      <c r="E1" s="201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200"/>
      <c r="AW2" s="200"/>
      <c r="AX2" s="200"/>
      <c r="AY2" s="200"/>
      <c r="AZ2" s="200"/>
      <c r="BA2" s="200"/>
      <c r="BK2" s="200" t="s">
        <v>1431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0"/>
    </row>
    <row r="3" spans="1:93" s="99" customFormat="1" ht="11.25" x14ac:dyDescent="0.25">
      <c r="Z3" s="194" t="s">
        <v>1432</v>
      </c>
      <c r="AA3" s="194"/>
      <c r="AB3" s="194"/>
      <c r="AC3" s="194"/>
      <c r="AH3" s="194" t="s">
        <v>1433</v>
      </c>
      <c r="AI3" s="194"/>
      <c r="AJ3" s="194"/>
      <c r="AK3" s="194"/>
      <c r="AV3" s="200" t="s">
        <v>1059</v>
      </c>
      <c r="AW3" s="200"/>
      <c r="AX3" s="200"/>
      <c r="AY3" s="200"/>
      <c r="AZ3" s="200"/>
      <c r="BA3" s="200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40</v>
      </c>
      <c r="J4" s="194"/>
      <c r="K4" s="194"/>
      <c r="L4" s="194"/>
      <c r="M4" s="194"/>
      <c r="Q4" s="194" t="s">
        <v>1434</v>
      </c>
      <c r="R4" s="194"/>
      <c r="S4" s="194"/>
      <c r="T4" s="194"/>
      <c r="U4" s="194"/>
      <c r="V4" s="194"/>
      <c r="AP4" s="194" t="s">
        <v>1435</v>
      </c>
      <c r="AQ4" s="194"/>
      <c r="AR4" s="194"/>
      <c r="BE4" s="194" t="s">
        <v>1059</v>
      </c>
      <c r="BF4" s="194"/>
      <c r="BG4" s="194"/>
      <c r="BK4" s="195" t="s">
        <v>1436</v>
      </c>
      <c r="BL4" s="196" t="s">
        <v>1437</v>
      </c>
      <c r="BM4" s="196" t="s">
        <v>1438</v>
      </c>
      <c r="BN4" s="196" t="s">
        <v>174</v>
      </c>
      <c r="BO4" s="196" t="s">
        <v>1439</v>
      </c>
      <c r="BP4" s="196" t="s">
        <v>1440</v>
      </c>
      <c r="BQ4" s="196" t="s">
        <v>1441</v>
      </c>
      <c r="BR4" s="196" t="s">
        <v>209</v>
      </c>
      <c r="BS4" s="197" t="s">
        <v>1442</v>
      </c>
      <c r="BT4" s="197" t="s">
        <v>1443</v>
      </c>
      <c r="BU4" s="197" t="s">
        <v>289</v>
      </c>
      <c r="BV4" s="198"/>
      <c r="BY4" s="199" t="s">
        <v>168</v>
      </c>
      <c r="BZ4" s="199"/>
      <c r="CA4" s="199"/>
      <c r="CF4" s="194" t="s">
        <v>1444</v>
      </c>
      <c r="CG4" s="194"/>
      <c r="CL4" s="194" t="s">
        <v>48</v>
      </c>
      <c r="CM4" s="194"/>
      <c r="CN4" s="194"/>
      <c r="CO4" s="194"/>
    </row>
    <row r="5" spans="1:93" s="101" customFormat="1" ht="14.25" customHeight="1" x14ac:dyDescent="0.25">
      <c r="Z5" s="105" t="s">
        <v>1445</v>
      </c>
      <c r="AA5" s="106" t="s">
        <v>1446</v>
      </c>
      <c r="AB5" s="106" t="s">
        <v>81</v>
      </c>
      <c r="AC5" s="107" t="s">
        <v>81</v>
      </c>
      <c r="AH5" s="105" t="s">
        <v>1445</v>
      </c>
      <c r="AI5" s="106" t="s">
        <v>1446</v>
      </c>
      <c r="AJ5" s="106" t="s">
        <v>81</v>
      </c>
      <c r="AK5" s="107" t="s">
        <v>81</v>
      </c>
      <c r="AV5" s="195" t="s">
        <v>1447</v>
      </c>
      <c r="AW5" s="196" t="s">
        <v>1448</v>
      </c>
      <c r="AX5" s="196" t="s">
        <v>1449</v>
      </c>
      <c r="AY5" s="196" t="s">
        <v>109</v>
      </c>
      <c r="AZ5" s="196" t="s">
        <v>110</v>
      </c>
      <c r="BA5" s="197" t="s">
        <v>111</v>
      </c>
      <c r="BK5" s="195"/>
      <c r="BL5" s="196"/>
      <c r="BM5" s="196"/>
      <c r="BN5" s="196"/>
      <c r="BO5" s="196"/>
      <c r="BP5" s="196"/>
      <c r="BQ5" s="196"/>
      <c r="BR5" s="196"/>
      <c r="BS5" s="197"/>
      <c r="BT5" s="197"/>
      <c r="BU5" s="197"/>
      <c r="BV5" s="198"/>
    </row>
    <row r="6" spans="1:93" s="101" customFormat="1" ht="14.25" customHeight="1" x14ac:dyDescent="0.25">
      <c r="C6" s="108" t="s">
        <v>20</v>
      </c>
      <c r="D6" s="109" t="s">
        <v>1450</v>
      </c>
      <c r="E6" s="108" t="s">
        <v>24</v>
      </c>
      <c r="I6" s="110" t="s">
        <v>49</v>
      </c>
      <c r="J6" s="109" t="s">
        <v>1451</v>
      </c>
      <c r="K6" s="109" t="s">
        <v>63</v>
      </c>
      <c r="L6" s="109" t="s">
        <v>65</v>
      </c>
      <c r="M6" s="111" t="s">
        <v>1452</v>
      </c>
      <c r="N6" s="112" t="s">
        <v>1453</v>
      </c>
      <c r="O6" s="112"/>
      <c r="Q6" s="110" t="s">
        <v>1454</v>
      </c>
      <c r="R6" s="109" t="s">
        <v>1455</v>
      </c>
      <c r="S6" s="109" t="s">
        <v>1456</v>
      </c>
      <c r="T6" s="109" t="s">
        <v>1031</v>
      </c>
      <c r="U6" s="109" t="s">
        <v>1457</v>
      </c>
      <c r="V6" s="111" t="s">
        <v>1351</v>
      </c>
      <c r="Z6" s="113" t="s">
        <v>1458</v>
      </c>
      <c r="AA6" s="114" t="s">
        <v>1458</v>
      </c>
      <c r="AB6" s="114" t="s">
        <v>1459</v>
      </c>
      <c r="AC6" s="115" t="s">
        <v>1460</v>
      </c>
      <c r="AH6" s="113" t="s">
        <v>1458</v>
      </c>
      <c r="AI6" s="114" t="s">
        <v>1458</v>
      </c>
      <c r="AJ6" s="114" t="s">
        <v>1459</v>
      </c>
      <c r="AK6" s="115" t="s">
        <v>1460</v>
      </c>
      <c r="AP6" s="110" t="s">
        <v>1461</v>
      </c>
      <c r="AQ6" s="109" t="s">
        <v>100</v>
      </c>
      <c r="AR6" s="111" t="s">
        <v>1462</v>
      </c>
      <c r="AV6" s="195"/>
      <c r="AW6" s="196"/>
      <c r="AX6" s="196"/>
      <c r="AY6" s="196"/>
      <c r="AZ6" s="196"/>
      <c r="BA6" s="197"/>
      <c r="BE6" s="110" t="s">
        <v>113</v>
      </c>
      <c r="BF6" s="109" t="s">
        <v>114</v>
      </c>
      <c r="BG6" s="111" t="s">
        <v>1463</v>
      </c>
      <c r="BK6" s="195"/>
      <c r="BL6" s="196"/>
      <c r="BM6" s="196"/>
      <c r="BN6" s="196"/>
      <c r="BO6" s="196"/>
      <c r="BP6" s="196"/>
      <c r="BQ6" s="196"/>
      <c r="BR6" s="196"/>
      <c r="BS6" s="197"/>
      <c r="BT6" s="197"/>
      <c r="BU6" s="197"/>
      <c r="BV6" s="198"/>
      <c r="BY6" s="110" t="s">
        <v>1436</v>
      </c>
      <c r="BZ6" s="109" t="s">
        <v>1464</v>
      </c>
      <c r="CA6" s="111" t="s">
        <v>111</v>
      </c>
      <c r="CF6" s="110" t="s">
        <v>1465</v>
      </c>
      <c r="CG6" s="111" t="s">
        <v>1466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8183</v>
      </c>
      <c r="D7" s="118">
        <f>SUM(DatosGenerales!C15:C19)</f>
        <v>1874</v>
      </c>
      <c r="E7" s="117">
        <f>SUM(DatosGenerales!C12:C14)</f>
        <v>4897</v>
      </c>
      <c r="I7" s="119">
        <f>DatosGenerales!C31</f>
        <v>727</v>
      </c>
      <c r="J7" s="118">
        <f>DatosGenerales!C32</f>
        <v>56</v>
      </c>
      <c r="K7" s="117">
        <f>SUM(DatosGenerales!C33:C34)</f>
        <v>37</v>
      </c>
      <c r="L7" s="118">
        <f>DatosGenerales!C36</f>
        <v>606</v>
      </c>
      <c r="M7" s="117">
        <f>DatosGenerales!C95</f>
        <v>506</v>
      </c>
      <c r="N7" s="120">
        <f>L7-M7</f>
        <v>100</v>
      </c>
      <c r="O7" s="120"/>
      <c r="Q7" s="119">
        <f>DatosGenerales!C36</f>
        <v>606</v>
      </c>
      <c r="R7" s="118">
        <f>DatosGenerales!C49</f>
        <v>1029</v>
      </c>
      <c r="S7" s="118">
        <f>DatosGenerales!C50</f>
        <v>47</v>
      </c>
      <c r="T7" s="118">
        <f>DatosGenerales!C62</f>
        <v>7</v>
      </c>
      <c r="U7" s="118">
        <f>DatosGenerales!C78</f>
        <v>1</v>
      </c>
      <c r="V7" s="121">
        <f>SUM(Q7:U7)</f>
        <v>1690</v>
      </c>
      <c r="Z7" s="119">
        <f>SUM(DatosGenerales!C106,DatosGenerales!C107,DatosGenerales!C109)</f>
        <v>686</v>
      </c>
      <c r="AA7" s="118">
        <f>SUM(DatosGenerales!C108,DatosGenerales!C110)</f>
        <v>173</v>
      </c>
      <c r="AB7" s="118">
        <f>DatosGenerales!C106</f>
        <v>468</v>
      </c>
      <c r="AC7" s="121">
        <f>DatosGenerales!C107</f>
        <v>160</v>
      </c>
      <c r="AH7" s="119">
        <f>SUM(DatosGenerales!C115,DatosGenerales!C116,DatosGenerales!C118)</f>
        <v>45</v>
      </c>
      <c r="AI7" s="118">
        <f>SUM(DatosGenerales!C117,DatosGenerales!C119)</f>
        <v>6</v>
      </c>
      <c r="AJ7" s="118">
        <f>DatosGenerales!C115</f>
        <v>29</v>
      </c>
      <c r="AK7" s="121">
        <f>DatosGenerales!C116</f>
        <v>13</v>
      </c>
      <c r="AP7" s="119">
        <f>SUM(DatosGenerales!C135:C136)</f>
        <v>64</v>
      </c>
      <c r="AQ7" s="118">
        <f>SUM(DatosGenerales!C137:C138)</f>
        <v>0</v>
      </c>
      <c r="AR7" s="121">
        <f>SUM(DatosGenerales!C139:C140)</f>
        <v>0</v>
      </c>
      <c r="AV7" s="119">
        <f>DatosGenerales!C145</f>
        <v>2</v>
      </c>
      <c r="AW7" s="118">
        <f>DatosGenerales!C146</f>
        <v>59</v>
      </c>
      <c r="AX7" s="118">
        <f>DatosGenerales!C147</f>
        <v>1</v>
      </c>
      <c r="AY7" s="118">
        <f>DatosGenerales!C148</f>
        <v>26</v>
      </c>
      <c r="AZ7" s="118">
        <f>DatosGenerales!C149</f>
        <v>50</v>
      </c>
      <c r="BA7" s="121">
        <f>DatosGenerales!C150</f>
        <v>0</v>
      </c>
      <c r="BE7" s="119">
        <f>DatosGenerales!C151</f>
        <v>62</v>
      </c>
      <c r="BF7" s="118">
        <f>DatosGenerales!C152</f>
        <v>91</v>
      </c>
      <c r="BG7" s="121">
        <f>DatosGenerales!C154</f>
        <v>15</v>
      </c>
      <c r="BK7" s="119">
        <f>SUM(DatosGenerales!C297:C311)</f>
        <v>803</v>
      </c>
      <c r="BL7" s="118">
        <f>SUM(DatosGenerales!C294:C296)</f>
        <v>15</v>
      </c>
      <c r="BM7" s="118">
        <f>SUM(DatosGenerales!C312:C344)</f>
        <v>215</v>
      </c>
      <c r="BN7" s="118">
        <f>SUM(DatosGenerales!C289)</f>
        <v>6</v>
      </c>
      <c r="BO7" s="118">
        <f>SUM(DatosGenerales!C356:C364)</f>
        <v>17</v>
      </c>
      <c r="BP7" s="118">
        <f>SUM(DatosGenerales!C286:C288)</f>
        <v>5</v>
      </c>
      <c r="BQ7" s="118">
        <f>SUM(DatosGenerales!C345:C355)</f>
        <v>19</v>
      </c>
      <c r="BR7" s="118">
        <f>SUM(DatosGenerales!C290:C292)</f>
        <v>26</v>
      </c>
      <c r="BS7" s="121">
        <f>SUM(DatosGenerales!C283:C285)</f>
        <v>293</v>
      </c>
      <c r="BT7" s="121">
        <f>SUM(DatosGenerales!C293)</f>
        <v>0</v>
      </c>
      <c r="BU7" s="121">
        <f>SUM(DatosGenerales!C365:C377)</f>
        <v>153</v>
      </c>
      <c r="BY7" s="119">
        <f>DatosGenerales!C246</f>
        <v>24</v>
      </c>
      <c r="BZ7" s="118">
        <f>DatosGenerales!C247</f>
        <v>39</v>
      </c>
      <c r="CA7" s="121">
        <f>DatosGenerales!C248</f>
        <v>9</v>
      </c>
      <c r="CF7" s="119">
        <f>DatosDiscapacidad!C5</f>
        <v>1</v>
      </c>
      <c r="CG7" s="121">
        <f>DatosDiscapacidad!C11</f>
        <v>26</v>
      </c>
      <c r="CM7" s="119">
        <f>DatosGenerales!C40</f>
        <v>1742</v>
      </c>
      <c r="CN7" s="121">
        <f>DatosGenerales!C41</f>
        <v>804</v>
      </c>
    </row>
    <row r="8" spans="1:93" x14ac:dyDescent="0.25">
      <c r="B8" s="122"/>
    </row>
    <row r="11" spans="1:93" x14ac:dyDescent="0.25">
      <c r="R11" s="97" t="s">
        <v>1467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97" t="s">
        <v>1468</v>
      </c>
    </row>
    <row r="22" spans="19:93" x14ac:dyDescent="0.2">
      <c r="BK22" s="124" t="s">
        <v>1469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1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1470</v>
      </c>
      <c r="BO38" s="131">
        <v>13</v>
      </c>
    </row>
    <row r="41" spans="62:67" x14ac:dyDescent="0.2">
      <c r="BK41" s="124" t="s">
        <v>1471</v>
      </c>
    </row>
    <row r="51" spans="63:74" x14ac:dyDescent="0.25">
      <c r="BK51" s="128" t="s">
        <v>1472</v>
      </c>
      <c r="BL51" s="128" t="s">
        <v>1472</v>
      </c>
      <c r="BM51" s="127"/>
    </row>
    <row r="52" spans="63:74" x14ac:dyDescent="0.25">
      <c r="BK52" s="128" t="s">
        <v>1473</v>
      </c>
      <c r="BL52" s="128" t="s">
        <v>1474</v>
      </c>
      <c r="BM52" s="128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9">
        <f>SUM(DatosGenerales!C310,DatosGenerales!C299,DatosGenerales!C308)</f>
        <v>214</v>
      </c>
      <c r="BL53" s="129">
        <f>SUM(DatosGenerales!C311,DatosGenerales!C300,DatosGenerales!C309)</f>
        <v>247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1475</v>
      </c>
    </row>
    <row r="65" spans="63:71" x14ac:dyDescent="0.25">
      <c r="BK65" s="128" t="s">
        <v>1476</v>
      </c>
      <c r="BL65" s="128" t="s">
        <v>1477</v>
      </c>
      <c r="BM65" s="128" t="s">
        <v>1478</v>
      </c>
      <c r="BN65" s="128"/>
    </row>
    <row r="66" spans="63:71" x14ac:dyDescent="0.25">
      <c r="BK66" s="129">
        <f>SUM(DatosGenerales!C310:C311)</f>
        <v>7</v>
      </c>
      <c r="BL66" s="129">
        <f>SUM(DatosGenerales!C299:C300)</f>
        <v>245</v>
      </c>
      <c r="BM66" s="129">
        <f>SUM(DatosGenerales!C308:C309)</f>
        <v>209</v>
      </c>
      <c r="BN66" s="129"/>
      <c r="BO66" s="116"/>
      <c r="BP66" s="116"/>
      <c r="BQ66" s="116"/>
      <c r="BR66" s="116"/>
      <c r="BS66" s="116"/>
    </row>
  </sheetData>
  <sheetProtection algorithmName="SHA-512" hashValue="d93LAGmwNCAM1AP/JngJSoY9wFlafCX5CAuqiGtUQuVwBMsxk/Hx3tXU0bFxqYYqktqWrYUkJqE4vi+IK+TWIQ==" saltValue="FuQxAMho9XwVA4VWDdZr4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B3D6-840B-4386-9526-810AA8BF4959}">
  <dimension ref="A1:BI25"/>
  <sheetViews>
    <sheetView showGridLines="0" showRowColHeaders="0" workbookViewId="0">
      <selection activeCell="Y33" sqref="Y33"/>
    </sheetView>
  </sheetViews>
  <sheetFormatPr baseColWidth="10" defaultColWidth="11.42578125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1479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1480</v>
      </c>
      <c r="H3" s="124" t="s">
        <v>1481</v>
      </c>
      <c r="M3" s="124" t="s">
        <v>1482</v>
      </c>
      <c r="R3" s="124" t="s">
        <v>1483</v>
      </c>
      <c r="W3" s="124" t="s">
        <v>1484</v>
      </c>
      <c r="AB3" s="124" t="s">
        <v>1485</v>
      </c>
      <c r="AG3" s="124" t="s">
        <v>1486</v>
      </c>
      <c r="AL3" s="124" t="s">
        <v>1487</v>
      </c>
      <c r="AQ3" s="124" t="s">
        <v>1488</v>
      </c>
      <c r="AV3" s="124" t="s">
        <v>1489</v>
      </c>
      <c r="BA3" s="124" t="s">
        <v>1490</v>
      </c>
      <c r="BF3" s="124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1470</v>
      </c>
      <c r="D25" s="131">
        <v>100</v>
      </c>
      <c r="H25" s="130" t="s">
        <v>1470</v>
      </c>
      <c r="I25" s="131">
        <v>50</v>
      </c>
      <c r="M25" s="130" t="s">
        <v>1470</v>
      </c>
      <c r="N25" s="131">
        <v>10</v>
      </c>
      <c r="R25" s="130" t="s">
        <v>1470</v>
      </c>
      <c r="S25" s="131">
        <v>50</v>
      </c>
      <c r="W25" s="130" t="s">
        <v>1470</v>
      </c>
      <c r="X25" s="131">
        <v>50</v>
      </c>
      <c r="AB25" s="130" t="s">
        <v>1470</v>
      </c>
      <c r="AC25" s="131">
        <v>0</v>
      </c>
      <c r="AG25" s="130" t="s">
        <v>1470</v>
      </c>
      <c r="AH25" s="131">
        <v>0</v>
      </c>
      <c r="AL25" s="130" t="s">
        <v>1470</v>
      </c>
      <c r="AM25" s="131">
        <v>0</v>
      </c>
      <c r="AQ25" s="130" t="s">
        <v>1470</v>
      </c>
      <c r="AR25" s="131">
        <v>0</v>
      </c>
      <c r="AV25" s="130" t="s">
        <v>1470</v>
      </c>
      <c r="AW25" s="131">
        <v>10</v>
      </c>
      <c r="BA25" s="130" t="s">
        <v>1470</v>
      </c>
      <c r="BB25" s="131">
        <v>0</v>
      </c>
      <c r="BF25" s="130" t="s">
        <v>1470</v>
      </c>
      <c r="BG25" s="131">
        <v>50</v>
      </c>
    </row>
  </sheetData>
  <sheetProtection algorithmName="SHA-512" hashValue="R3h9AS8GzVJC1YfhLTOSmTGBfLOaj6ti8xSn9WBolPOVjX6F3skap0pH8UacN0IZ14cF3SeesbQcksI8FeOSVg==" saltValue="Ol0RQONkvq0HaJyiyDQ2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D330-647C-4C37-9446-90A0CA50142A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3" t="s">
        <v>1492</v>
      </c>
      <c r="D1" s="203"/>
      <c r="E1" s="203"/>
      <c r="F1" s="203"/>
      <c r="G1" s="203"/>
      <c r="H1" s="203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1003</v>
      </c>
      <c r="D4" s="194"/>
      <c r="E4" s="194"/>
      <c r="F4" s="194"/>
      <c r="G4" s="194"/>
      <c r="H4" s="194"/>
      <c r="I4" s="97"/>
      <c r="L4" s="194" t="s">
        <v>1227</v>
      </c>
      <c r="M4" s="194"/>
      <c r="N4" s="194"/>
      <c r="O4" s="194"/>
      <c r="P4" s="194"/>
      <c r="T4" s="194" t="s">
        <v>978</v>
      </c>
      <c r="U4" s="194"/>
      <c r="V4" s="194"/>
      <c r="W4" s="194"/>
      <c r="X4" s="194"/>
      <c r="Y4" s="194"/>
      <c r="Z4" s="194"/>
      <c r="AA4" s="194"/>
      <c r="AE4" s="194" t="s">
        <v>1493</v>
      </c>
      <c r="AF4" s="194"/>
      <c r="AG4" s="194"/>
      <c r="AH4" s="194"/>
      <c r="AI4" s="194"/>
      <c r="AJ4" s="194"/>
      <c r="AK4" s="194"/>
      <c r="AL4" s="194"/>
      <c r="AP4" s="194" t="s">
        <v>1356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4" t="s">
        <v>82</v>
      </c>
      <c r="M6" s="205" t="s">
        <v>1494</v>
      </c>
      <c r="N6" s="205" t="s">
        <v>1495</v>
      </c>
      <c r="O6" s="206" t="s">
        <v>1000</v>
      </c>
      <c r="P6" s="206"/>
      <c r="AC6" s="99"/>
      <c r="AN6" s="99"/>
    </row>
    <row r="7" spans="1:50" s="101" customFormat="1" ht="20.85" customHeight="1" x14ac:dyDescent="0.25">
      <c r="C7" s="202" t="s">
        <v>245</v>
      </c>
      <c r="D7" s="108" t="s">
        <v>20</v>
      </c>
      <c r="E7" s="104" t="s">
        <v>1004</v>
      </c>
      <c r="F7" s="104" t="s">
        <v>1005</v>
      </c>
      <c r="G7" s="111" t="s">
        <v>1006</v>
      </c>
      <c r="H7" s="111" t="s">
        <v>1007</v>
      </c>
      <c r="I7" s="97"/>
      <c r="L7" s="204"/>
      <c r="M7" s="205"/>
      <c r="N7" s="205"/>
      <c r="O7" s="109" t="s">
        <v>1001</v>
      </c>
      <c r="P7" s="111" t="s">
        <v>1002</v>
      </c>
      <c r="S7" s="136" t="s">
        <v>979</v>
      </c>
      <c r="T7" s="103" t="s">
        <v>980</v>
      </c>
      <c r="U7" s="103" t="s">
        <v>1496</v>
      </c>
      <c r="V7" s="103" t="s">
        <v>986</v>
      </c>
      <c r="W7" s="103" t="s">
        <v>987</v>
      </c>
      <c r="X7" s="103" t="s">
        <v>988</v>
      </c>
      <c r="Y7" s="103" t="s">
        <v>1497</v>
      </c>
      <c r="Z7" s="103" t="s">
        <v>989</v>
      </c>
      <c r="AA7" s="136" t="s">
        <v>977</v>
      </c>
      <c r="AE7" s="102" t="s">
        <v>960</v>
      </c>
      <c r="AF7" s="103" t="s">
        <v>334</v>
      </c>
      <c r="AG7" s="103" t="s">
        <v>961</v>
      </c>
      <c r="AH7" s="103" t="s">
        <v>962</v>
      </c>
      <c r="AI7" s="103" t="s">
        <v>963</v>
      </c>
      <c r="AJ7" s="136" t="s">
        <v>964</v>
      </c>
      <c r="AK7" s="103" t="s">
        <v>965</v>
      </c>
      <c r="AL7" s="103" t="s">
        <v>518</v>
      </c>
      <c r="AM7" s="136" t="s">
        <v>966</v>
      </c>
      <c r="AP7" s="102" t="s">
        <v>1357</v>
      </c>
      <c r="AQ7" s="103" t="s">
        <v>1358</v>
      </c>
      <c r="AR7" s="103" t="s">
        <v>1359</v>
      </c>
      <c r="AS7" s="103" t="s">
        <v>1360</v>
      </c>
      <c r="AT7" s="103" t="s">
        <v>1021</v>
      </c>
      <c r="AU7" s="136" t="s">
        <v>1361</v>
      </c>
      <c r="AW7" s="137" t="s">
        <v>1357</v>
      </c>
      <c r="AX7" s="138">
        <f>DatosMenores!C69</f>
        <v>58</v>
      </c>
    </row>
    <row r="8" spans="1:50" s="116" customFormat="1" ht="14.85" customHeight="1" x14ac:dyDescent="0.25">
      <c r="C8" s="202"/>
      <c r="D8" s="118">
        <f>DatosMenores!C56</f>
        <v>280</v>
      </c>
      <c r="E8" s="118">
        <f>DatosMenores!C57</f>
        <v>42</v>
      </c>
      <c r="F8" s="118">
        <f>DatosMenores!C58</f>
        <v>29</v>
      </c>
      <c r="G8" s="118">
        <f>DatosMenores!C59</f>
        <v>156</v>
      </c>
      <c r="H8" s="117">
        <f>DatosMenores!C60</f>
        <v>19</v>
      </c>
      <c r="I8" s="97"/>
      <c r="L8" s="117">
        <f>DatosMenores!C48</f>
        <v>3</v>
      </c>
      <c r="M8" s="118">
        <f>DatosMenores!C49</f>
        <v>12</v>
      </c>
      <c r="N8" s="118">
        <f>DatosMenores!C50</f>
        <v>44</v>
      </c>
      <c r="O8" s="118">
        <f>DatosMenores!C51</f>
        <v>0</v>
      </c>
      <c r="P8" s="117">
        <f>DatosMenores!C52</f>
        <v>0</v>
      </c>
      <c r="S8" s="117">
        <f>DatosMenores!C28</f>
        <v>53</v>
      </c>
      <c r="T8" s="118">
        <f>SUM(DatosMenores!C29:C32)</f>
        <v>30</v>
      </c>
      <c r="U8" s="118">
        <f>DatosMenores!C33</f>
        <v>0</v>
      </c>
      <c r="V8" s="118">
        <f>DatosMenores!C34</f>
        <v>52</v>
      </c>
      <c r="W8" s="118">
        <f>DatosMenores!C35</f>
        <v>3</v>
      </c>
      <c r="X8" s="118">
        <f>DatosMenores!C36</f>
        <v>0</v>
      </c>
      <c r="Y8" s="118">
        <f>DatosMenores!C38</f>
        <v>0</v>
      </c>
      <c r="Z8" s="118">
        <f>DatosMenores!C37</f>
        <v>1</v>
      </c>
      <c r="AA8" s="117">
        <f>DatosMenores!C39</f>
        <v>12</v>
      </c>
      <c r="AC8" s="99"/>
      <c r="AE8" s="119">
        <f>DatosMenores!C5</f>
        <v>0</v>
      </c>
      <c r="AF8" s="118">
        <f>DatosMenores!C6</f>
        <v>32</v>
      </c>
      <c r="AG8" s="118">
        <f>DatosMenores!C7</f>
        <v>16</v>
      </c>
      <c r="AH8" s="118">
        <f>DatosMenores!C8</f>
        <v>3</v>
      </c>
      <c r="AI8" s="118">
        <f>DatosMenores!C9</f>
        <v>5</v>
      </c>
      <c r="AJ8" s="117">
        <f>DatosMenores!C10</f>
        <v>8</v>
      </c>
      <c r="AK8" s="118">
        <f>DatosMenores!C11</f>
        <v>31</v>
      </c>
      <c r="AL8" s="118">
        <f>DatosMenores!C12</f>
        <v>11</v>
      </c>
      <c r="AM8" s="117">
        <f>DatosMenores!C13</f>
        <v>1</v>
      </c>
      <c r="AN8" s="99"/>
      <c r="AP8" s="119">
        <f>DatosMenores!C69</f>
        <v>58</v>
      </c>
      <c r="AQ8" s="119">
        <f>DatosMenores!C70</f>
        <v>21</v>
      </c>
      <c r="AR8" s="118">
        <f>DatosMenores!C71</f>
        <v>107</v>
      </c>
      <c r="AS8" s="118">
        <f>DatosMenores!C74</f>
        <v>0</v>
      </c>
      <c r="AT8" s="118">
        <f>DatosMenores!C75</f>
        <v>10</v>
      </c>
      <c r="AU8" s="117">
        <f>DatosMenores!C76</f>
        <v>0</v>
      </c>
      <c r="AW8" s="137" t="s">
        <v>1358</v>
      </c>
      <c r="AX8" s="138">
        <f>DatosMenores!C70</f>
        <v>21</v>
      </c>
    </row>
    <row r="9" spans="1:50" ht="14.85" customHeight="1" x14ac:dyDescent="0.25">
      <c r="B9" s="122"/>
      <c r="C9" s="202" t="s">
        <v>1008</v>
      </c>
      <c r="D9" s="108" t="s">
        <v>1009</v>
      </c>
      <c r="E9" s="109" t="s">
        <v>1010</v>
      </c>
      <c r="F9" s="111" t="s">
        <v>1011</v>
      </c>
      <c r="G9" s="111" t="s">
        <v>1012</v>
      </c>
      <c r="H9" s="111" t="s">
        <v>1007</v>
      </c>
      <c r="AC9" s="101"/>
      <c r="AE9" s="139"/>
      <c r="AN9" s="101"/>
      <c r="AQ9" s="140"/>
      <c r="AR9" s="141"/>
      <c r="AW9" s="137" t="s">
        <v>1359</v>
      </c>
      <c r="AX9" s="138">
        <f>DatosMenores!C71</f>
        <v>107</v>
      </c>
    </row>
    <row r="10" spans="1:50" ht="29.85" customHeight="1" x14ac:dyDescent="0.25">
      <c r="C10" s="202"/>
      <c r="D10" s="117">
        <f>DatosMenores!C61</f>
        <v>55</v>
      </c>
      <c r="E10" s="118">
        <f>DatosMenores!C62</f>
        <v>2</v>
      </c>
      <c r="F10" s="121">
        <f>DatosMenores!C63</f>
        <v>0</v>
      </c>
      <c r="G10" s="121">
        <f>DatosMenores!C64</f>
        <v>48</v>
      </c>
      <c r="H10" s="121">
        <f>DatosMenores!C65</f>
        <v>10</v>
      </c>
      <c r="AE10" s="102" t="s">
        <v>967</v>
      </c>
      <c r="AF10" s="103" t="s">
        <v>651</v>
      </c>
      <c r="AG10" s="103" t="s">
        <v>968</v>
      </c>
      <c r="AH10" s="103" t="s">
        <v>1498</v>
      </c>
      <c r="AI10" s="103" t="s">
        <v>970</v>
      </c>
      <c r="AJ10" s="103" t="s">
        <v>972</v>
      </c>
      <c r="AK10" s="103" t="s">
        <v>973</v>
      </c>
      <c r="AL10" s="136" t="s">
        <v>111</v>
      </c>
      <c r="AP10" s="102" t="s">
        <v>265</v>
      </c>
      <c r="AQ10" s="103" t="s">
        <v>1362</v>
      </c>
      <c r="AR10" s="103" t="s">
        <v>1363</v>
      </c>
      <c r="AS10" s="102" t="s">
        <v>1499</v>
      </c>
      <c r="AT10" s="136" t="s">
        <v>1500</v>
      </c>
      <c r="AW10" s="137" t="s">
        <v>1499</v>
      </c>
      <c r="AX10" s="138">
        <f>DatosMenores!C72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1</v>
      </c>
      <c r="AG11" s="118">
        <f>DatosMenores!C16</f>
        <v>9</v>
      </c>
      <c r="AH11" s="118">
        <f>DatosMenores!C17</f>
        <v>19</v>
      </c>
      <c r="AI11" s="118">
        <f>DatosMenores!C18</f>
        <v>2</v>
      </c>
      <c r="AJ11" s="118">
        <f>DatosMenores!C20</f>
        <v>18</v>
      </c>
      <c r="AK11" s="118">
        <f>DatosMenores!C21</f>
        <v>1</v>
      </c>
      <c r="AL11" s="117">
        <f>DatosMenores!C19</f>
        <v>120</v>
      </c>
      <c r="AP11" s="119">
        <f>DatosMenores!C78</f>
        <v>0</v>
      </c>
      <c r="AQ11" s="118">
        <f>DatosMenores!C77</f>
        <v>23</v>
      </c>
      <c r="AR11" s="118">
        <f>DatosMenores!C79</f>
        <v>0</v>
      </c>
      <c r="AS11" s="119">
        <f>DatosMenores!C72</f>
        <v>0</v>
      </c>
      <c r="AT11" s="117">
        <f>DatosMenores!C73</f>
        <v>15</v>
      </c>
      <c r="AW11" s="137" t="s">
        <v>1500</v>
      </c>
      <c r="AX11" s="138">
        <f>DatosMenores!C73</f>
        <v>15</v>
      </c>
    </row>
    <row r="12" spans="1:50" ht="12.75" customHeight="1" x14ac:dyDescent="0.25">
      <c r="AW12" s="137" t="s">
        <v>1360</v>
      </c>
      <c r="AX12" s="138">
        <f>DatosMenores!C74</f>
        <v>0</v>
      </c>
    </row>
    <row r="13" spans="1:50" ht="12.75" customHeight="1" x14ac:dyDescent="0.25">
      <c r="AW13" s="137" t="s">
        <v>1021</v>
      </c>
      <c r="AX13" s="138">
        <f>DatosMenores!C75</f>
        <v>10</v>
      </c>
    </row>
    <row r="14" spans="1:50" ht="12.75" customHeight="1" x14ac:dyDescent="0.25">
      <c r="AW14" s="137" t="s">
        <v>1361</v>
      </c>
      <c r="AX14" s="138">
        <f>DatosMenores!C76</f>
        <v>0</v>
      </c>
    </row>
    <row r="15" spans="1:50" ht="12.75" customHeight="1" x14ac:dyDescent="0.25">
      <c r="AW15" s="137" t="s">
        <v>1362</v>
      </c>
      <c r="AX15" s="138">
        <f>DatosMenores!C77</f>
        <v>23</v>
      </c>
    </row>
    <row r="16" spans="1:50" ht="12.75" customHeight="1" x14ac:dyDescent="0.25">
      <c r="AW16" s="137" t="s">
        <v>265</v>
      </c>
      <c r="AX16" s="138">
        <f>DatosMenores!C78</f>
        <v>0</v>
      </c>
    </row>
    <row r="17" spans="49:50" ht="12.75" customHeight="1" x14ac:dyDescent="0.25">
      <c r="AW17" s="137" t="s">
        <v>1363</v>
      </c>
      <c r="AX17" s="138">
        <f>DatosMenores!C79</f>
        <v>0</v>
      </c>
    </row>
  </sheetData>
  <sheetProtection algorithmName="SHA-512" hashValue="eCKoOmw/+CVw+/D1/avY6vq7zePM4dTPGZGzhapxX1Pdt8vaoa8ugh+2QJGCxwZy5PZRW1t4SdcdnID3rkDphw==" saltValue="Xqw4lYsf4GXrKiAGbGRcb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23ED-272A-4664-8AD1-C263967FE98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1501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1507</v>
      </c>
      <c r="D4" s="152">
        <f>DatosViolenciaDoméstica!C5</f>
        <v>1</v>
      </c>
      <c r="F4" s="151" t="s">
        <v>1508</v>
      </c>
      <c r="G4" s="153">
        <f>DatosViolenciaDoméstica!E67</f>
        <v>25</v>
      </c>
      <c r="H4" s="154"/>
    </row>
    <row r="5" spans="1:30" x14ac:dyDescent="0.2">
      <c r="C5" s="151" t="s">
        <v>13</v>
      </c>
      <c r="D5" s="152">
        <f>DatosViolenciaDoméstica!C6</f>
        <v>78</v>
      </c>
      <c r="F5" s="151" t="s">
        <v>1509</v>
      </c>
      <c r="G5" s="155">
        <f>DatosViolenciaDoméstica!F67</f>
        <v>7</v>
      </c>
      <c r="H5" s="154"/>
    </row>
    <row r="6" spans="1:30" x14ac:dyDescent="0.2">
      <c r="C6" s="151" t="s">
        <v>1510</v>
      </c>
      <c r="D6" s="152">
        <f>DatosViolenciaDoméstica!C7</f>
        <v>26</v>
      </c>
    </row>
    <row r="7" spans="1:30" x14ac:dyDescent="0.2">
      <c r="C7" s="151" t="s">
        <v>60</v>
      </c>
      <c r="D7" s="152">
        <f>DatosViolenciaDoméstica!C8</f>
        <v>1</v>
      </c>
    </row>
    <row r="8" spans="1:30" x14ac:dyDescent="0.2">
      <c r="C8" s="151" t="s">
        <v>1511</v>
      </c>
      <c r="D8" s="152">
        <f>DatosViolenciaDoméstica!C9</f>
        <v>1</v>
      </c>
    </row>
    <row r="9" spans="1:30" x14ac:dyDescent="0.2">
      <c r="C9" s="151" t="s">
        <v>1512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XOxwXdu0JYcuElIdWyykkLQWrKVLDFeuMscVZc2/RhYzjVjouBAbsVBs/sWXPZnShraLbGuuzfacXjwxd997kQ==" saltValue="k6fHlkellPnBVMde9xL3t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B897-A2B4-4AC1-9578-64DD4F36849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1513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13</v>
      </c>
      <c r="D4" s="152">
        <f>DatosViolenciaGénero!C7</f>
        <v>511</v>
      </c>
      <c r="F4" s="151" t="s">
        <v>1508</v>
      </c>
      <c r="G4" s="153">
        <f>DatosViolenciaGénero!E82</f>
        <v>83</v>
      </c>
      <c r="H4" s="154"/>
    </row>
    <row r="5" spans="1:30" x14ac:dyDescent="0.2">
      <c r="C5" s="151" t="s">
        <v>40</v>
      </c>
      <c r="D5" s="152">
        <f>DatosViolenciaGénero!C5</f>
        <v>55</v>
      </c>
      <c r="F5" s="151" t="s">
        <v>1509</v>
      </c>
      <c r="G5" s="153">
        <f>DatosViolenciaGénero!F82</f>
        <v>54</v>
      </c>
      <c r="H5" s="154"/>
    </row>
    <row r="6" spans="1:30" x14ac:dyDescent="0.2">
      <c r="C6" s="151" t="s">
        <v>1510</v>
      </c>
      <c r="D6" s="161">
        <f>DatosViolenciaGénero!C8</f>
        <v>174</v>
      </c>
    </row>
    <row r="7" spans="1:30" x14ac:dyDescent="0.2">
      <c r="C7" s="151" t="s">
        <v>60</v>
      </c>
      <c r="D7" s="161">
        <f>DatosViolenciaGénero!C9</f>
        <v>2</v>
      </c>
    </row>
    <row r="8" spans="1:30" x14ac:dyDescent="0.2">
      <c r="C8" s="151" t="s">
        <v>1514</v>
      </c>
      <c r="D8" s="152">
        <f>DatosViolenciaGénero!C11</f>
        <v>0</v>
      </c>
    </row>
    <row r="9" spans="1:30" x14ac:dyDescent="0.2">
      <c r="C9" s="151" t="s">
        <v>1515</v>
      </c>
      <c r="D9" s="152">
        <f>DatosViolenciaGénero!C12</f>
        <v>0</v>
      </c>
    </row>
    <row r="10" spans="1:30" x14ac:dyDescent="0.2">
      <c r="C10" s="151" t="s">
        <v>1507</v>
      </c>
      <c r="D10" s="161">
        <f>DatosViolenciaGénero!C6</f>
        <v>12</v>
      </c>
    </row>
    <row r="11" spans="1:30" x14ac:dyDescent="0.2">
      <c r="C11" s="151" t="s">
        <v>1511</v>
      </c>
      <c r="D11" s="161">
        <f>DatosViolenciaGénero!C10</f>
        <v>5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t7lQEIT/fx0tCTwPTv8hmGMLWPig9PY4XgDpjXkPFzqvbY2jyMZzKvpvxwFhpursDpSH9BdL6kfhcVJZ0sEOpA==" saltValue="jbVDmQBFrFlTlBYjJmSrs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7281</v>
      </c>
      <c r="D7" s="14">
        <v>6028</v>
      </c>
      <c r="E7" s="15">
        <v>0.207863304578633</v>
      </c>
    </row>
    <row r="8" spans="1:5" x14ac:dyDescent="0.25">
      <c r="A8" s="174"/>
      <c r="B8" s="13" t="s">
        <v>20</v>
      </c>
      <c r="C8" s="14">
        <v>8183</v>
      </c>
      <c r="D8" s="14">
        <v>7641</v>
      </c>
      <c r="E8" s="15">
        <v>7.0933123936657502E-2</v>
      </c>
    </row>
    <row r="9" spans="1:5" x14ac:dyDescent="0.25">
      <c r="A9" s="174"/>
      <c r="B9" s="13" t="s">
        <v>21</v>
      </c>
      <c r="C9" s="14">
        <v>7141</v>
      </c>
      <c r="D9" s="14">
        <v>6746</v>
      </c>
      <c r="E9" s="15">
        <v>5.8553216721019902E-2</v>
      </c>
    </row>
    <row r="10" spans="1:5" x14ac:dyDescent="0.25">
      <c r="A10" s="174"/>
      <c r="B10" s="13" t="s">
        <v>22</v>
      </c>
      <c r="C10" s="14">
        <v>99</v>
      </c>
      <c r="D10" s="14">
        <v>137</v>
      </c>
      <c r="E10" s="15">
        <v>-0.27737226277372301</v>
      </c>
    </row>
    <row r="11" spans="1:5" x14ac:dyDescent="0.25">
      <c r="A11" s="173"/>
      <c r="B11" s="13" t="s">
        <v>23</v>
      </c>
      <c r="C11" s="14">
        <v>7911</v>
      </c>
      <c r="D11" s="14">
        <v>6284</v>
      </c>
      <c r="E11" s="15">
        <v>0.25891152132399697</v>
      </c>
    </row>
    <row r="12" spans="1:5" x14ac:dyDescent="0.25">
      <c r="A12" s="172" t="s">
        <v>24</v>
      </c>
      <c r="B12" s="13" t="s">
        <v>25</v>
      </c>
      <c r="C12" s="14">
        <v>1619</v>
      </c>
      <c r="D12" s="14">
        <v>1458</v>
      </c>
      <c r="E12" s="15">
        <v>0.11042524005487001</v>
      </c>
    </row>
    <row r="13" spans="1:5" x14ac:dyDescent="0.25">
      <c r="A13" s="174"/>
      <c r="B13" s="13" t="s">
        <v>26</v>
      </c>
      <c r="C13" s="14">
        <v>433</v>
      </c>
      <c r="D13" s="14">
        <v>415</v>
      </c>
      <c r="E13" s="15">
        <v>4.33734939759036E-2</v>
      </c>
    </row>
    <row r="14" spans="1:5" x14ac:dyDescent="0.25">
      <c r="A14" s="173"/>
      <c r="B14" s="13" t="s">
        <v>27</v>
      </c>
      <c r="C14" s="14">
        <v>2845</v>
      </c>
      <c r="D14" s="14">
        <v>3519</v>
      </c>
      <c r="E14" s="15">
        <v>-0.19153168513782301</v>
      </c>
    </row>
    <row r="15" spans="1:5" x14ac:dyDescent="0.25">
      <c r="A15" s="172" t="s">
        <v>28</v>
      </c>
      <c r="B15" s="13" t="s">
        <v>29</v>
      </c>
      <c r="C15" s="14">
        <v>497</v>
      </c>
      <c r="D15" s="14">
        <v>452</v>
      </c>
      <c r="E15" s="15">
        <v>9.9557522123893794E-2</v>
      </c>
    </row>
    <row r="16" spans="1:5" x14ac:dyDescent="0.25">
      <c r="A16" s="174"/>
      <c r="B16" s="13" t="s">
        <v>30</v>
      </c>
      <c r="C16" s="14">
        <v>1282</v>
      </c>
      <c r="D16" s="14">
        <v>1160</v>
      </c>
      <c r="E16" s="15">
        <v>0.10517241379310301</v>
      </c>
    </row>
    <row r="17" spans="1:5" x14ac:dyDescent="0.25">
      <c r="A17" s="174"/>
      <c r="B17" s="13" t="s">
        <v>31</v>
      </c>
      <c r="C17" s="14">
        <v>15</v>
      </c>
      <c r="D17" s="14">
        <v>10</v>
      </c>
      <c r="E17" s="15">
        <v>0.5</v>
      </c>
    </row>
    <row r="18" spans="1:5" x14ac:dyDescent="0.25">
      <c r="A18" s="174"/>
      <c r="B18" s="13" t="s">
        <v>32</v>
      </c>
      <c r="C18" s="14">
        <v>1</v>
      </c>
      <c r="D18" s="14">
        <v>1</v>
      </c>
      <c r="E18" s="15">
        <v>0</v>
      </c>
    </row>
    <row r="19" spans="1:5" x14ac:dyDescent="0.25">
      <c r="A19" s="173"/>
      <c r="B19" s="13" t="s">
        <v>33</v>
      </c>
      <c r="C19" s="14">
        <v>79</v>
      </c>
      <c r="D19" s="14">
        <v>99</v>
      </c>
      <c r="E19" s="15">
        <v>-0.20202020202020199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25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519</v>
      </c>
      <c r="D25" s="14">
        <v>432</v>
      </c>
      <c r="E25" s="15">
        <v>0.20138888888888901</v>
      </c>
    </row>
    <row r="26" spans="1:5" x14ac:dyDescent="0.25">
      <c r="A26" s="12" t="s">
        <v>38</v>
      </c>
      <c r="B26" s="16"/>
      <c r="C26" s="14">
        <v>562</v>
      </c>
      <c r="D26" s="14">
        <v>477</v>
      </c>
      <c r="E26" s="15">
        <v>0.17819706498951801</v>
      </c>
    </row>
    <row r="27" spans="1:5" x14ac:dyDescent="0.25">
      <c r="A27" s="12" t="s">
        <v>39</v>
      </c>
      <c r="B27" s="16"/>
      <c r="C27" s="14">
        <v>40</v>
      </c>
      <c r="D27" s="14">
        <v>39</v>
      </c>
      <c r="E27" s="15">
        <v>2.5641025641025599E-2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727</v>
      </c>
      <c r="D31" s="14">
        <v>799</v>
      </c>
      <c r="E31" s="15">
        <v>-9.0112640801001301E-2</v>
      </c>
    </row>
    <row r="32" spans="1:5" x14ac:dyDescent="0.25">
      <c r="A32" s="172" t="s">
        <v>42</v>
      </c>
      <c r="B32" s="13" t="s">
        <v>43</v>
      </c>
      <c r="C32" s="14">
        <v>56</v>
      </c>
      <c r="D32" s="14">
        <v>37</v>
      </c>
      <c r="E32" s="15">
        <v>0.51351351351351404</v>
      </c>
    </row>
    <row r="33" spans="1:5" x14ac:dyDescent="0.25">
      <c r="A33" s="174"/>
      <c r="B33" s="13" t="s">
        <v>44</v>
      </c>
      <c r="C33" s="14">
        <v>37</v>
      </c>
      <c r="D33" s="14">
        <v>67</v>
      </c>
      <c r="E33" s="15">
        <v>-0.44776119402985098</v>
      </c>
    </row>
    <row r="34" spans="1:5" x14ac:dyDescent="0.25">
      <c r="A34" s="174"/>
      <c r="B34" s="13" t="s">
        <v>45</v>
      </c>
      <c r="C34" s="14">
        <v>0</v>
      </c>
      <c r="D34" s="14">
        <v>0</v>
      </c>
      <c r="E34" s="15">
        <v>0</v>
      </c>
    </row>
    <row r="35" spans="1:5" x14ac:dyDescent="0.25">
      <c r="A35" s="174"/>
      <c r="B35" s="13" t="s">
        <v>46</v>
      </c>
      <c r="C35" s="14">
        <v>24</v>
      </c>
      <c r="D35" s="14">
        <v>17</v>
      </c>
      <c r="E35" s="15">
        <v>0.41176470588235298</v>
      </c>
    </row>
    <row r="36" spans="1:5" x14ac:dyDescent="0.25">
      <c r="A36" s="173"/>
      <c r="B36" s="13" t="s">
        <v>47</v>
      </c>
      <c r="C36" s="14">
        <v>606</v>
      </c>
      <c r="D36" s="14">
        <v>612</v>
      </c>
      <c r="E36" s="15">
        <v>-9.8039215686274508E-3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1742</v>
      </c>
      <c r="D40" s="14">
        <v>1363</v>
      </c>
      <c r="E40" s="15">
        <v>0.27806309611151903</v>
      </c>
    </row>
    <row r="41" spans="1:5" x14ac:dyDescent="0.25">
      <c r="A41" s="12" t="s">
        <v>50</v>
      </c>
      <c r="B41" s="16"/>
      <c r="C41" s="14">
        <v>804</v>
      </c>
      <c r="D41" s="14">
        <v>862</v>
      </c>
      <c r="E41" s="15">
        <v>-6.7285382830626503E-2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936</v>
      </c>
      <c r="D45" s="14">
        <v>820</v>
      </c>
      <c r="E45" s="15">
        <v>0.141463414634146</v>
      </c>
    </row>
    <row r="46" spans="1:5" x14ac:dyDescent="0.25">
      <c r="A46" s="174"/>
      <c r="B46" s="13" t="s">
        <v>53</v>
      </c>
      <c r="C46" s="14">
        <v>26</v>
      </c>
      <c r="D46" s="14">
        <v>33</v>
      </c>
      <c r="E46" s="15">
        <v>-0.21212121212121199</v>
      </c>
    </row>
    <row r="47" spans="1:5" x14ac:dyDescent="0.25">
      <c r="A47" s="174"/>
      <c r="B47" s="13" t="s">
        <v>54</v>
      </c>
      <c r="C47" s="14">
        <v>1282</v>
      </c>
      <c r="D47" s="14">
        <v>1160</v>
      </c>
      <c r="E47" s="15">
        <v>0.10517241379310301</v>
      </c>
    </row>
    <row r="48" spans="1:5" x14ac:dyDescent="0.25">
      <c r="A48" s="173"/>
      <c r="B48" s="13" t="s">
        <v>23</v>
      </c>
      <c r="C48" s="14">
        <v>514</v>
      </c>
      <c r="D48" s="14">
        <v>551</v>
      </c>
      <c r="E48" s="15">
        <v>-6.7150635208711396E-2</v>
      </c>
    </row>
    <row r="49" spans="1:5" x14ac:dyDescent="0.25">
      <c r="A49" s="172" t="s">
        <v>55</v>
      </c>
      <c r="B49" s="13" t="s">
        <v>56</v>
      </c>
      <c r="C49" s="14">
        <v>1029</v>
      </c>
      <c r="D49" s="14">
        <v>837</v>
      </c>
      <c r="E49" s="15">
        <v>0.22939068100358401</v>
      </c>
    </row>
    <row r="50" spans="1:5" x14ac:dyDescent="0.25">
      <c r="A50" s="174"/>
      <c r="B50" s="13" t="s">
        <v>57</v>
      </c>
      <c r="C50" s="14">
        <v>47</v>
      </c>
      <c r="D50" s="14">
        <v>36</v>
      </c>
      <c r="E50" s="15">
        <v>0.30555555555555503</v>
      </c>
    </row>
    <row r="51" spans="1:5" x14ac:dyDescent="0.25">
      <c r="A51" s="174"/>
      <c r="B51" s="13" t="s">
        <v>58</v>
      </c>
      <c r="C51" s="14">
        <v>67</v>
      </c>
      <c r="D51" s="14">
        <v>66</v>
      </c>
      <c r="E51" s="15">
        <v>1.5151515151515201E-2</v>
      </c>
    </row>
    <row r="52" spans="1:5" x14ac:dyDescent="0.25">
      <c r="A52" s="173"/>
      <c r="B52" s="13" t="s">
        <v>59</v>
      </c>
      <c r="C52" s="14">
        <v>16</v>
      </c>
      <c r="D52" s="14">
        <v>38</v>
      </c>
      <c r="E52" s="15">
        <v>-0.57894736842105299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18</v>
      </c>
      <c r="D56" s="14">
        <v>11</v>
      </c>
      <c r="E56" s="15">
        <v>0.63636363636363602</v>
      </c>
    </row>
    <row r="57" spans="1:5" x14ac:dyDescent="0.25">
      <c r="A57" s="174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4"/>
      <c r="B58" s="13" t="s">
        <v>19</v>
      </c>
      <c r="C58" s="14">
        <v>20</v>
      </c>
      <c r="D58" s="14">
        <v>15</v>
      </c>
      <c r="E58" s="15">
        <v>0.33333333333333298</v>
      </c>
    </row>
    <row r="59" spans="1:5" x14ac:dyDescent="0.25">
      <c r="A59" s="174"/>
      <c r="B59" s="13" t="s">
        <v>23</v>
      </c>
      <c r="C59" s="14">
        <v>21</v>
      </c>
      <c r="D59" s="14">
        <v>14</v>
      </c>
      <c r="E59" s="15">
        <v>0.5</v>
      </c>
    </row>
    <row r="60" spans="1:5" x14ac:dyDescent="0.25">
      <c r="A60" s="174"/>
      <c r="B60" s="13" t="s">
        <v>62</v>
      </c>
      <c r="C60" s="14">
        <v>12</v>
      </c>
      <c r="D60" s="14">
        <v>12</v>
      </c>
      <c r="E60" s="15">
        <v>0</v>
      </c>
    </row>
    <row r="61" spans="1:5" x14ac:dyDescent="0.25">
      <c r="A61" s="173"/>
      <c r="B61" s="13" t="s">
        <v>63</v>
      </c>
      <c r="C61" s="14">
        <v>0</v>
      </c>
      <c r="D61" s="14">
        <v>1</v>
      </c>
      <c r="E61" s="15">
        <v>-1</v>
      </c>
    </row>
    <row r="62" spans="1:5" x14ac:dyDescent="0.25">
      <c r="A62" s="172" t="s">
        <v>64</v>
      </c>
      <c r="B62" s="13" t="s">
        <v>65</v>
      </c>
      <c r="C62" s="14">
        <v>7</v>
      </c>
      <c r="D62" s="14">
        <v>15</v>
      </c>
      <c r="E62" s="15">
        <v>-0.53333333333333299</v>
      </c>
    </row>
    <row r="63" spans="1:5" x14ac:dyDescent="0.25">
      <c r="A63" s="174"/>
      <c r="B63" s="13" t="s">
        <v>58</v>
      </c>
      <c r="C63" s="14">
        <v>0</v>
      </c>
      <c r="D63" s="14">
        <v>0</v>
      </c>
      <c r="E63" s="15">
        <v>0</v>
      </c>
    </row>
    <row r="64" spans="1:5" x14ac:dyDescent="0.25">
      <c r="A64" s="173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0</v>
      </c>
      <c r="D70" s="14">
        <v>1</v>
      </c>
      <c r="E70" s="15">
        <v>-1</v>
      </c>
    </row>
    <row r="71" spans="1:5" x14ac:dyDescent="0.25">
      <c r="A71" s="12" t="s">
        <v>38</v>
      </c>
      <c r="B71" s="16"/>
      <c r="C71" s="14">
        <v>0</v>
      </c>
      <c r="D71" s="14">
        <v>1</v>
      </c>
      <c r="E71" s="15">
        <v>-1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2</v>
      </c>
      <c r="D76" s="14">
        <v>1</v>
      </c>
      <c r="E76" s="15">
        <v>1</v>
      </c>
    </row>
    <row r="77" spans="1:5" x14ac:dyDescent="0.25">
      <c r="A77" s="176"/>
      <c r="B77" s="13" t="s">
        <v>58</v>
      </c>
      <c r="C77" s="14">
        <v>0</v>
      </c>
      <c r="D77" s="14">
        <v>1</v>
      </c>
      <c r="E77" s="15">
        <v>-1</v>
      </c>
    </row>
    <row r="78" spans="1:5" x14ac:dyDescent="0.25">
      <c r="A78" s="176"/>
      <c r="B78" s="13" t="s">
        <v>65</v>
      </c>
      <c r="C78" s="14">
        <v>1</v>
      </c>
      <c r="D78" s="14">
        <v>0</v>
      </c>
      <c r="E78" s="15">
        <v>0</v>
      </c>
    </row>
    <row r="79" spans="1:5" x14ac:dyDescent="0.25">
      <c r="A79" s="176"/>
      <c r="B79" s="13" t="s">
        <v>69</v>
      </c>
      <c r="C79" s="14">
        <v>0</v>
      </c>
      <c r="D79" s="14">
        <v>2</v>
      </c>
      <c r="E79" s="15">
        <v>-1</v>
      </c>
    </row>
    <row r="80" spans="1:5" x14ac:dyDescent="0.25">
      <c r="A80" s="177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804</v>
      </c>
      <c r="D84" s="14">
        <v>862</v>
      </c>
      <c r="E84" s="15">
        <v>-6.7285382830626503E-2</v>
      </c>
    </row>
    <row r="85" spans="1:5" x14ac:dyDescent="0.25">
      <c r="A85" s="173"/>
      <c r="B85" s="13" t="s">
        <v>74</v>
      </c>
      <c r="C85" s="14">
        <v>383</v>
      </c>
      <c r="D85" s="14">
        <v>260</v>
      </c>
      <c r="E85" s="15">
        <v>0.47307692307692301</v>
      </c>
    </row>
    <row r="86" spans="1:5" x14ac:dyDescent="0.25">
      <c r="A86" s="172" t="s">
        <v>75</v>
      </c>
      <c r="B86" s="13" t="s">
        <v>73</v>
      </c>
      <c r="C86" s="14">
        <v>842</v>
      </c>
      <c r="D86" s="14">
        <v>1017</v>
      </c>
      <c r="E86" s="15">
        <v>-0.17207472959685299</v>
      </c>
    </row>
    <row r="87" spans="1:5" x14ac:dyDescent="0.25">
      <c r="A87" s="173"/>
      <c r="B87" s="13" t="s">
        <v>74</v>
      </c>
      <c r="C87" s="14">
        <v>453</v>
      </c>
      <c r="D87" s="14">
        <v>718</v>
      </c>
      <c r="E87" s="15">
        <v>-0.36908077994429001</v>
      </c>
    </row>
    <row r="88" spans="1:5" x14ac:dyDescent="0.25">
      <c r="A88" s="172" t="s">
        <v>76</v>
      </c>
      <c r="B88" s="13" t="s">
        <v>73</v>
      </c>
      <c r="C88" s="14">
        <v>54</v>
      </c>
      <c r="D88" s="14">
        <v>93</v>
      </c>
      <c r="E88" s="15">
        <v>-0.41935483870967699</v>
      </c>
    </row>
    <row r="89" spans="1:5" x14ac:dyDescent="0.25">
      <c r="A89" s="173"/>
      <c r="B89" s="13" t="s">
        <v>74</v>
      </c>
      <c r="C89" s="14">
        <v>26</v>
      </c>
      <c r="D89" s="14">
        <v>88</v>
      </c>
      <c r="E89" s="15">
        <v>-0.70454545454545403</v>
      </c>
    </row>
    <row r="90" spans="1:5" x14ac:dyDescent="0.25">
      <c r="A90" s="172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3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506</v>
      </c>
      <c r="D95" s="14">
        <v>518</v>
      </c>
      <c r="E95" s="15">
        <v>-2.31660231660232E-2</v>
      </c>
    </row>
    <row r="96" spans="1:5" x14ac:dyDescent="0.25">
      <c r="A96" s="12" t="s">
        <v>79</v>
      </c>
      <c r="B96" s="16"/>
      <c r="C96" s="14">
        <v>4</v>
      </c>
      <c r="D96" s="14">
        <v>2</v>
      </c>
      <c r="E96" s="15">
        <v>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253</v>
      </c>
      <c r="D100" s="14">
        <v>290</v>
      </c>
      <c r="E100" s="15">
        <v>-0.12758620689655201</v>
      </c>
    </row>
    <row r="101" spans="1:5" x14ac:dyDescent="0.25">
      <c r="A101" s="12" t="s">
        <v>82</v>
      </c>
      <c r="B101" s="16"/>
      <c r="C101" s="14">
        <v>513</v>
      </c>
      <c r="D101" s="14">
        <v>548</v>
      </c>
      <c r="E101" s="15">
        <v>-6.3868613138686095E-2</v>
      </c>
    </row>
    <row r="102" spans="1:5" x14ac:dyDescent="0.25">
      <c r="A102" s="12" t="s">
        <v>79</v>
      </c>
      <c r="B102" s="16"/>
      <c r="C102" s="14">
        <v>6</v>
      </c>
      <c r="D102" s="14">
        <v>5</v>
      </c>
      <c r="E102" s="15">
        <v>0.2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468</v>
      </c>
      <c r="D106" s="14">
        <v>598</v>
      </c>
      <c r="E106" s="15">
        <v>-0.217391304347826</v>
      </c>
    </row>
    <row r="107" spans="1:5" x14ac:dyDescent="0.25">
      <c r="A107" s="174"/>
      <c r="B107" s="13" t="s">
        <v>85</v>
      </c>
      <c r="C107" s="14">
        <v>160</v>
      </c>
      <c r="D107" s="14">
        <v>156</v>
      </c>
      <c r="E107" s="15">
        <v>2.5641025641025599E-2</v>
      </c>
    </row>
    <row r="108" spans="1:5" x14ac:dyDescent="0.25">
      <c r="A108" s="173"/>
      <c r="B108" s="13" t="s">
        <v>86</v>
      </c>
      <c r="C108" s="14">
        <v>65</v>
      </c>
      <c r="D108" s="14">
        <v>82</v>
      </c>
      <c r="E108" s="15">
        <v>-0.207317073170732</v>
      </c>
    </row>
    <row r="109" spans="1:5" x14ac:dyDescent="0.25">
      <c r="A109" s="172" t="s">
        <v>82</v>
      </c>
      <c r="B109" s="13" t="s">
        <v>87</v>
      </c>
      <c r="C109" s="14">
        <v>58</v>
      </c>
      <c r="D109" s="14">
        <v>85</v>
      </c>
      <c r="E109" s="15">
        <v>-0.317647058823529</v>
      </c>
    </row>
    <row r="110" spans="1:5" x14ac:dyDescent="0.25">
      <c r="A110" s="173"/>
      <c r="B110" s="13" t="s">
        <v>86</v>
      </c>
      <c r="C110" s="14">
        <v>108</v>
      </c>
      <c r="D110" s="14">
        <v>119</v>
      </c>
      <c r="E110" s="15">
        <v>-9.2436974789915999E-2</v>
      </c>
    </row>
    <row r="111" spans="1:5" x14ac:dyDescent="0.25">
      <c r="A111" s="12" t="s">
        <v>79</v>
      </c>
      <c r="B111" s="16"/>
      <c r="C111" s="14">
        <v>20</v>
      </c>
      <c r="D111" s="14">
        <v>19</v>
      </c>
      <c r="E111" s="15">
        <v>5.2631578947368397E-2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29</v>
      </c>
      <c r="D115" s="14">
        <v>57</v>
      </c>
      <c r="E115" s="15">
        <v>-0.49122807017543801</v>
      </c>
    </row>
    <row r="116" spans="1:5" x14ac:dyDescent="0.25">
      <c r="A116" s="174"/>
      <c r="B116" s="13" t="s">
        <v>85</v>
      </c>
      <c r="C116" s="14">
        <v>13</v>
      </c>
      <c r="D116" s="14">
        <v>13</v>
      </c>
      <c r="E116" s="15">
        <v>0</v>
      </c>
    </row>
    <row r="117" spans="1:5" x14ac:dyDescent="0.25">
      <c r="A117" s="173"/>
      <c r="B117" s="13" t="s">
        <v>86</v>
      </c>
      <c r="C117" s="14">
        <v>3</v>
      </c>
      <c r="D117" s="14">
        <v>12</v>
      </c>
      <c r="E117" s="15">
        <v>-0.75</v>
      </c>
    </row>
    <row r="118" spans="1:5" x14ac:dyDescent="0.25">
      <c r="A118" s="172" t="s">
        <v>82</v>
      </c>
      <c r="B118" s="13" t="s">
        <v>87</v>
      </c>
      <c r="C118" s="14">
        <v>3</v>
      </c>
      <c r="D118" s="14">
        <v>4</v>
      </c>
      <c r="E118" s="15">
        <v>-0.25</v>
      </c>
    </row>
    <row r="119" spans="1:5" x14ac:dyDescent="0.25">
      <c r="A119" s="173"/>
      <c r="B119" s="13" t="s">
        <v>86</v>
      </c>
      <c r="C119" s="14">
        <v>3</v>
      </c>
      <c r="D119" s="14">
        <v>4</v>
      </c>
      <c r="E119" s="15">
        <v>-0.25</v>
      </c>
    </row>
    <row r="120" spans="1:5" x14ac:dyDescent="0.25">
      <c r="A120" s="12" t="s">
        <v>79</v>
      </c>
      <c r="B120" s="16"/>
      <c r="C120" s="14">
        <v>3</v>
      </c>
      <c r="D120" s="14">
        <v>2</v>
      </c>
      <c r="E120" s="15">
        <v>0.5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3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110</v>
      </c>
      <c r="D126" s="14">
        <v>108</v>
      </c>
      <c r="E126" s="15">
        <v>1.85185185185185E-2</v>
      </c>
    </row>
    <row r="127" spans="1:5" x14ac:dyDescent="0.25">
      <c r="A127" s="173"/>
      <c r="B127" s="13" t="s">
        <v>92</v>
      </c>
      <c r="C127" s="14">
        <v>140</v>
      </c>
      <c r="D127" s="14">
        <v>135</v>
      </c>
      <c r="E127" s="15">
        <v>3.7037037037037E-2</v>
      </c>
    </row>
    <row r="128" spans="1:5" x14ac:dyDescent="0.25">
      <c r="A128" s="172" t="s">
        <v>94</v>
      </c>
      <c r="B128" s="13" t="s">
        <v>91</v>
      </c>
      <c r="C128" s="14">
        <v>2161</v>
      </c>
      <c r="D128" s="14">
        <v>1744</v>
      </c>
      <c r="E128" s="15">
        <v>0.23910550458715599</v>
      </c>
    </row>
    <row r="129" spans="1:5" x14ac:dyDescent="0.25">
      <c r="A129" s="173"/>
      <c r="B129" s="13" t="s">
        <v>92</v>
      </c>
      <c r="C129" s="14">
        <v>4054</v>
      </c>
      <c r="D129" s="14">
        <v>3023</v>
      </c>
      <c r="E129" s="15">
        <v>0.34105193516374499</v>
      </c>
    </row>
    <row r="130" spans="1:5" x14ac:dyDescent="0.25">
      <c r="A130" s="172" t="s">
        <v>95</v>
      </c>
      <c r="B130" s="13" t="s">
        <v>91</v>
      </c>
      <c r="C130" s="14">
        <v>327</v>
      </c>
      <c r="D130" s="14">
        <v>108</v>
      </c>
      <c r="E130" s="15">
        <v>2.0277777777777799</v>
      </c>
    </row>
    <row r="131" spans="1:5" x14ac:dyDescent="0.25">
      <c r="A131" s="173"/>
      <c r="B131" s="13" t="s">
        <v>92</v>
      </c>
      <c r="C131" s="14">
        <v>466</v>
      </c>
      <c r="D131" s="14">
        <v>135</v>
      </c>
      <c r="E131" s="15">
        <v>2.45185185185185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63</v>
      </c>
      <c r="D135" s="14">
        <v>20</v>
      </c>
      <c r="E135" s="15">
        <v>2.15</v>
      </c>
    </row>
    <row r="136" spans="1:5" x14ac:dyDescent="0.25">
      <c r="A136" s="173"/>
      <c r="B136" s="13" t="s">
        <v>99</v>
      </c>
      <c r="C136" s="14">
        <v>1</v>
      </c>
      <c r="D136" s="14">
        <v>0</v>
      </c>
      <c r="E136" s="15">
        <v>0</v>
      </c>
    </row>
    <row r="137" spans="1:5" x14ac:dyDescent="0.25">
      <c r="A137" s="172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25">
      <c r="A138" s="173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0</v>
      </c>
      <c r="D139" s="14">
        <v>0</v>
      </c>
      <c r="E139" s="15">
        <v>0</v>
      </c>
    </row>
    <row r="140" spans="1:5" x14ac:dyDescent="0.25">
      <c r="A140" s="173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138</v>
      </c>
      <c r="D144" s="14">
        <v>144</v>
      </c>
      <c r="E144" s="15">
        <v>-4.1666666666666699E-2</v>
      </c>
    </row>
    <row r="145" spans="1:5" x14ac:dyDescent="0.25">
      <c r="A145" s="172" t="s">
        <v>105</v>
      </c>
      <c r="B145" s="13" t="s">
        <v>106</v>
      </c>
      <c r="C145" s="14">
        <v>2</v>
      </c>
      <c r="D145" s="14">
        <v>0</v>
      </c>
      <c r="E145" s="15">
        <v>0</v>
      </c>
    </row>
    <row r="146" spans="1:5" x14ac:dyDescent="0.25">
      <c r="A146" s="174"/>
      <c r="B146" s="13" t="s">
        <v>107</v>
      </c>
      <c r="C146" s="14">
        <v>59</v>
      </c>
      <c r="D146" s="14">
        <v>76</v>
      </c>
      <c r="E146" s="15">
        <v>-0.22368421052631601</v>
      </c>
    </row>
    <row r="147" spans="1:5" x14ac:dyDescent="0.25">
      <c r="A147" s="174"/>
      <c r="B147" s="13" t="s">
        <v>108</v>
      </c>
      <c r="C147" s="14">
        <v>1</v>
      </c>
      <c r="D147" s="14">
        <v>2</v>
      </c>
      <c r="E147" s="15">
        <v>-0.5</v>
      </c>
    </row>
    <row r="148" spans="1:5" x14ac:dyDescent="0.25">
      <c r="A148" s="174"/>
      <c r="B148" s="13" t="s">
        <v>109</v>
      </c>
      <c r="C148" s="14">
        <v>26</v>
      </c>
      <c r="D148" s="14">
        <v>18</v>
      </c>
      <c r="E148" s="15">
        <v>0.44444444444444398</v>
      </c>
    </row>
    <row r="149" spans="1:5" x14ac:dyDescent="0.25">
      <c r="A149" s="174"/>
      <c r="B149" s="13" t="s">
        <v>110</v>
      </c>
      <c r="C149" s="14">
        <v>50</v>
      </c>
      <c r="D149" s="14">
        <v>48</v>
      </c>
      <c r="E149" s="15">
        <v>4.1666666666666699E-2</v>
      </c>
    </row>
    <row r="150" spans="1:5" x14ac:dyDescent="0.25">
      <c r="A150" s="173"/>
      <c r="B150" s="13" t="s">
        <v>111</v>
      </c>
      <c r="C150" s="14">
        <v>0</v>
      </c>
      <c r="D150" s="14">
        <v>0</v>
      </c>
      <c r="E150" s="15">
        <v>0</v>
      </c>
    </row>
    <row r="151" spans="1:5" x14ac:dyDescent="0.25">
      <c r="A151" s="172" t="s">
        <v>112</v>
      </c>
      <c r="B151" s="13" t="s">
        <v>113</v>
      </c>
      <c r="C151" s="14">
        <v>62</v>
      </c>
      <c r="D151" s="14">
        <v>62</v>
      </c>
      <c r="E151" s="15">
        <v>0</v>
      </c>
    </row>
    <row r="152" spans="1:5" x14ac:dyDescent="0.25">
      <c r="A152" s="173"/>
      <c r="B152" s="13" t="s">
        <v>114</v>
      </c>
      <c r="C152" s="14">
        <v>91</v>
      </c>
      <c r="D152" s="14">
        <v>79</v>
      </c>
      <c r="E152" s="15">
        <v>0.151898734177215</v>
      </c>
    </row>
    <row r="153" spans="1:5" x14ac:dyDescent="0.25">
      <c r="A153" s="172" t="s">
        <v>115</v>
      </c>
      <c r="B153" s="13" t="s">
        <v>19</v>
      </c>
      <c r="C153" s="14">
        <v>30</v>
      </c>
      <c r="D153" s="14">
        <v>24</v>
      </c>
      <c r="E153" s="15">
        <v>0.25</v>
      </c>
    </row>
    <row r="154" spans="1:5" x14ac:dyDescent="0.25">
      <c r="A154" s="173"/>
      <c r="B154" s="13" t="s">
        <v>23</v>
      </c>
      <c r="C154" s="14">
        <v>15</v>
      </c>
      <c r="D154" s="14">
        <v>27</v>
      </c>
      <c r="E154" s="15">
        <v>-0.44444444444444398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714</v>
      </c>
      <c r="D159" s="14">
        <v>810</v>
      </c>
      <c r="E159" s="15">
        <v>-0.118518518518518</v>
      </c>
    </row>
    <row r="160" spans="1:5" x14ac:dyDescent="0.25">
      <c r="A160" s="174"/>
      <c r="B160" s="13" t="s">
        <v>120</v>
      </c>
      <c r="C160" s="14">
        <v>174</v>
      </c>
      <c r="D160" s="14">
        <v>165</v>
      </c>
      <c r="E160" s="15">
        <v>5.4545454545454501E-2</v>
      </c>
    </row>
    <row r="161" spans="1:5" x14ac:dyDescent="0.25">
      <c r="A161" s="174"/>
      <c r="B161" s="13" t="s">
        <v>121</v>
      </c>
      <c r="C161" s="14">
        <v>450</v>
      </c>
      <c r="D161" s="14">
        <v>230</v>
      </c>
      <c r="E161" s="15">
        <v>0.95652173913043503</v>
      </c>
    </row>
    <row r="162" spans="1:5" x14ac:dyDescent="0.25">
      <c r="A162" s="174"/>
      <c r="B162" s="13" t="s">
        <v>122</v>
      </c>
      <c r="C162" s="14">
        <v>81</v>
      </c>
      <c r="D162" s="14">
        <v>72</v>
      </c>
      <c r="E162" s="15">
        <v>0.125</v>
      </c>
    </row>
    <row r="163" spans="1:5" x14ac:dyDescent="0.25">
      <c r="A163" s="174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4"/>
      <c r="B164" s="13" t="s">
        <v>124</v>
      </c>
      <c r="C164" s="14">
        <v>0</v>
      </c>
      <c r="D164" s="14">
        <v>1</v>
      </c>
      <c r="E164" s="15">
        <v>-1</v>
      </c>
    </row>
    <row r="165" spans="1:5" x14ac:dyDescent="0.25">
      <c r="A165" s="174"/>
      <c r="B165" s="13" t="s">
        <v>125</v>
      </c>
      <c r="C165" s="14">
        <v>36</v>
      </c>
      <c r="D165" s="14">
        <v>70</v>
      </c>
      <c r="E165" s="15">
        <v>-0.48571428571428599</v>
      </c>
    </row>
    <row r="166" spans="1:5" x14ac:dyDescent="0.25">
      <c r="A166" s="174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4"/>
      <c r="B167" s="13" t="s">
        <v>127</v>
      </c>
      <c r="C167" s="14">
        <v>183</v>
      </c>
      <c r="D167" s="14">
        <v>203</v>
      </c>
      <c r="E167" s="15">
        <v>-9.8522167487684706E-2</v>
      </c>
    </row>
    <row r="168" spans="1:5" x14ac:dyDescent="0.25">
      <c r="A168" s="174"/>
      <c r="B168" s="13" t="s">
        <v>128</v>
      </c>
      <c r="C168" s="14">
        <v>275</v>
      </c>
      <c r="D168" s="14">
        <v>170</v>
      </c>
      <c r="E168" s="15">
        <v>0.61764705882352899</v>
      </c>
    </row>
    <row r="169" spans="1:5" x14ac:dyDescent="0.25">
      <c r="A169" s="174"/>
      <c r="B169" s="13" t="s">
        <v>129</v>
      </c>
      <c r="C169" s="14">
        <v>68</v>
      </c>
      <c r="D169" s="14">
        <v>32</v>
      </c>
      <c r="E169" s="15">
        <v>1.125</v>
      </c>
    </row>
    <row r="170" spans="1:5" x14ac:dyDescent="0.25">
      <c r="A170" s="174"/>
      <c r="B170" s="13" t="s">
        <v>130</v>
      </c>
      <c r="C170" s="14">
        <v>363</v>
      </c>
      <c r="D170" s="14">
        <v>193</v>
      </c>
      <c r="E170" s="15">
        <v>0.88082901554404103</v>
      </c>
    </row>
    <row r="171" spans="1:5" x14ac:dyDescent="0.25">
      <c r="A171" s="174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25">
      <c r="A172" s="174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4"/>
      <c r="B173" s="13" t="s">
        <v>133</v>
      </c>
      <c r="C173" s="14">
        <v>5</v>
      </c>
      <c r="D173" s="14">
        <v>3</v>
      </c>
      <c r="E173" s="15">
        <v>0.66666666666666696</v>
      </c>
    </row>
    <row r="174" spans="1:5" x14ac:dyDescent="0.25">
      <c r="A174" s="174"/>
      <c r="B174" s="13" t="s">
        <v>134</v>
      </c>
      <c r="C174" s="14">
        <v>2</v>
      </c>
      <c r="D174" s="14">
        <v>0</v>
      </c>
      <c r="E174" s="15">
        <v>0</v>
      </c>
    </row>
    <row r="175" spans="1:5" x14ac:dyDescent="0.25">
      <c r="A175" s="174"/>
      <c r="B175" s="13" t="s">
        <v>135</v>
      </c>
      <c r="C175" s="14">
        <v>4</v>
      </c>
      <c r="D175" s="14">
        <v>3</v>
      </c>
      <c r="E175" s="15">
        <v>0.33333333333333298</v>
      </c>
    </row>
    <row r="176" spans="1:5" x14ac:dyDescent="0.25">
      <c r="A176" s="174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4"/>
      <c r="B177" s="13" t="s">
        <v>137</v>
      </c>
      <c r="C177" s="14">
        <v>28</v>
      </c>
      <c r="D177" s="14">
        <v>14</v>
      </c>
      <c r="E177" s="15">
        <v>1</v>
      </c>
    </row>
    <row r="178" spans="1:5" x14ac:dyDescent="0.25">
      <c r="A178" s="174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25">
      <c r="A179" s="174"/>
      <c r="B179" s="13" t="s">
        <v>139</v>
      </c>
      <c r="C179" s="14">
        <v>266</v>
      </c>
      <c r="D179" s="14">
        <v>126</v>
      </c>
      <c r="E179" s="15">
        <v>1.1111111111111101</v>
      </c>
    </row>
    <row r="180" spans="1:5" x14ac:dyDescent="0.25">
      <c r="A180" s="174"/>
      <c r="B180" s="13" t="s">
        <v>140</v>
      </c>
      <c r="C180" s="14">
        <v>453</v>
      </c>
      <c r="D180" s="14">
        <v>0</v>
      </c>
      <c r="E180" s="15">
        <v>0</v>
      </c>
    </row>
    <row r="181" spans="1:5" x14ac:dyDescent="0.25">
      <c r="A181" s="174"/>
      <c r="B181" s="13" t="s">
        <v>141</v>
      </c>
      <c r="C181" s="14">
        <v>2</v>
      </c>
      <c r="D181" s="14">
        <v>5</v>
      </c>
      <c r="E181" s="15">
        <v>-0.6</v>
      </c>
    </row>
    <row r="182" spans="1:5" x14ac:dyDescent="0.25">
      <c r="A182" s="174"/>
      <c r="B182" s="13" t="s">
        <v>142</v>
      </c>
      <c r="C182" s="14">
        <v>4</v>
      </c>
      <c r="D182" s="14">
        <v>0</v>
      </c>
      <c r="E182" s="15">
        <v>0</v>
      </c>
    </row>
    <row r="183" spans="1:5" x14ac:dyDescent="0.25">
      <c r="A183" s="174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4"/>
      <c r="B184" s="13" t="s">
        <v>144</v>
      </c>
      <c r="C184" s="14">
        <v>2</v>
      </c>
      <c r="D184" s="14">
        <v>2</v>
      </c>
      <c r="E184" s="15">
        <v>0</v>
      </c>
    </row>
    <row r="185" spans="1:5" x14ac:dyDescent="0.25">
      <c r="A185" s="174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4"/>
      <c r="B186" s="13" t="s">
        <v>146</v>
      </c>
      <c r="C186" s="14">
        <v>15</v>
      </c>
      <c r="D186" s="14">
        <v>13</v>
      </c>
      <c r="E186" s="15">
        <v>0.15384615384615399</v>
      </c>
    </row>
    <row r="187" spans="1:5" x14ac:dyDescent="0.25">
      <c r="A187" s="174"/>
      <c r="B187" s="13" t="s">
        <v>147</v>
      </c>
      <c r="C187" s="14">
        <v>80</v>
      </c>
      <c r="D187" s="14">
        <v>0</v>
      </c>
      <c r="E187" s="15">
        <v>0</v>
      </c>
    </row>
    <row r="188" spans="1:5" x14ac:dyDescent="0.25">
      <c r="A188" s="174"/>
      <c r="B188" s="13" t="s">
        <v>148</v>
      </c>
      <c r="C188" s="14">
        <v>9</v>
      </c>
      <c r="D188" s="14">
        <v>0</v>
      </c>
      <c r="E188" s="15">
        <v>0</v>
      </c>
    </row>
    <row r="189" spans="1:5" x14ac:dyDescent="0.25">
      <c r="A189" s="174"/>
      <c r="B189" s="13" t="s">
        <v>149</v>
      </c>
      <c r="C189" s="14">
        <v>4</v>
      </c>
      <c r="D189" s="14">
        <v>0</v>
      </c>
      <c r="E189" s="15">
        <v>0</v>
      </c>
    </row>
    <row r="190" spans="1:5" x14ac:dyDescent="0.25">
      <c r="A190" s="174"/>
      <c r="B190" s="13" t="s">
        <v>150</v>
      </c>
      <c r="C190" s="14">
        <v>33</v>
      </c>
      <c r="D190" s="14">
        <v>13</v>
      </c>
      <c r="E190" s="15">
        <v>1.5384615384615401</v>
      </c>
    </row>
    <row r="191" spans="1:5" x14ac:dyDescent="0.25">
      <c r="A191" s="174"/>
      <c r="B191" s="13" t="s">
        <v>151</v>
      </c>
      <c r="C191" s="14">
        <v>88</v>
      </c>
      <c r="D191" s="14">
        <v>0</v>
      </c>
      <c r="E191" s="15">
        <v>0</v>
      </c>
    </row>
    <row r="192" spans="1:5" x14ac:dyDescent="0.25">
      <c r="A192" s="174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4"/>
      <c r="B193" s="13" t="s">
        <v>153</v>
      </c>
      <c r="C193" s="14">
        <v>57</v>
      </c>
      <c r="D193" s="14">
        <v>3</v>
      </c>
      <c r="E193" s="15">
        <v>18</v>
      </c>
    </row>
    <row r="194" spans="1:5" x14ac:dyDescent="0.25">
      <c r="A194" s="174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4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4"/>
      <c r="B196" s="13" t="s">
        <v>156</v>
      </c>
      <c r="C196" s="14">
        <v>4</v>
      </c>
      <c r="D196" s="14">
        <v>1</v>
      </c>
      <c r="E196" s="15">
        <v>3</v>
      </c>
    </row>
    <row r="197" spans="1:5" x14ac:dyDescent="0.25">
      <c r="A197" s="174"/>
      <c r="B197" s="13" t="s">
        <v>157</v>
      </c>
      <c r="C197" s="14">
        <v>39</v>
      </c>
      <c r="D197" s="14">
        <v>0</v>
      </c>
      <c r="E197" s="15">
        <v>0</v>
      </c>
    </row>
    <row r="198" spans="1:5" x14ac:dyDescent="0.25">
      <c r="A198" s="174"/>
      <c r="B198" s="13" t="s">
        <v>158</v>
      </c>
      <c r="C198" s="14">
        <v>286</v>
      </c>
      <c r="D198" s="14">
        <v>0</v>
      </c>
      <c r="E198" s="15">
        <v>0</v>
      </c>
    </row>
    <row r="199" spans="1:5" x14ac:dyDescent="0.25">
      <c r="A199" s="174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3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2" t="s">
        <v>161</v>
      </c>
      <c r="B201" s="13" t="s">
        <v>162</v>
      </c>
      <c r="C201" s="14">
        <v>1741</v>
      </c>
      <c r="D201" s="14">
        <v>2043</v>
      </c>
      <c r="E201" s="15">
        <v>-0.14782183064121401</v>
      </c>
    </row>
    <row r="202" spans="1:5" x14ac:dyDescent="0.25">
      <c r="A202" s="174"/>
      <c r="B202" s="13" t="s">
        <v>120</v>
      </c>
      <c r="C202" s="14">
        <v>310</v>
      </c>
      <c r="D202" s="14">
        <v>333</v>
      </c>
      <c r="E202" s="15">
        <v>-6.9069069069069094E-2</v>
      </c>
    </row>
    <row r="203" spans="1:5" x14ac:dyDescent="0.25">
      <c r="A203" s="174"/>
      <c r="B203" s="13" t="s">
        <v>163</v>
      </c>
      <c r="C203" s="14">
        <v>838</v>
      </c>
      <c r="D203" s="14">
        <v>469</v>
      </c>
      <c r="E203" s="15">
        <v>0.78678038379530901</v>
      </c>
    </row>
    <row r="204" spans="1:5" x14ac:dyDescent="0.25">
      <c r="A204" s="174"/>
      <c r="B204" s="13" t="s">
        <v>122</v>
      </c>
      <c r="C204" s="14">
        <v>199</v>
      </c>
      <c r="D204" s="14">
        <v>252</v>
      </c>
      <c r="E204" s="15">
        <v>-0.21031746031745999</v>
      </c>
    </row>
    <row r="205" spans="1:5" x14ac:dyDescent="0.25">
      <c r="A205" s="174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4"/>
      <c r="B206" s="13" t="s">
        <v>124</v>
      </c>
      <c r="C206" s="14">
        <v>6</v>
      </c>
      <c r="D206" s="14">
        <v>13</v>
      </c>
      <c r="E206" s="15">
        <v>-0.53846153846153799</v>
      </c>
    </row>
    <row r="207" spans="1:5" x14ac:dyDescent="0.25">
      <c r="A207" s="174"/>
      <c r="B207" s="13" t="s">
        <v>125</v>
      </c>
      <c r="C207" s="14">
        <v>44</v>
      </c>
      <c r="D207" s="14">
        <v>106</v>
      </c>
      <c r="E207" s="15">
        <v>-0.58490566037735803</v>
      </c>
    </row>
    <row r="208" spans="1:5" x14ac:dyDescent="0.25">
      <c r="A208" s="174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4"/>
      <c r="B209" s="13" t="s">
        <v>127</v>
      </c>
      <c r="C209" s="14">
        <v>189</v>
      </c>
      <c r="D209" s="14">
        <v>351</v>
      </c>
      <c r="E209" s="15">
        <v>-0.46153846153846101</v>
      </c>
    </row>
    <row r="210" spans="1:5" x14ac:dyDescent="0.25">
      <c r="A210" s="174"/>
      <c r="B210" s="13" t="s">
        <v>165</v>
      </c>
      <c r="C210" s="14">
        <v>453</v>
      </c>
      <c r="D210" s="14">
        <v>324</v>
      </c>
      <c r="E210" s="15">
        <v>0.39814814814814797</v>
      </c>
    </row>
    <row r="211" spans="1:5" x14ac:dyDescent="0.25">
      <c r="A211" s="174"/>
      <c r="B211" s="13" t="s">
        <v>129</v>
      </c>
      <c r="C211" s="14">
        <v>88</v>
      </c>
      <c r="D211" s="14">
        <v>61</v>
      </c>
      <c r="E211" s="15">
        <v>0.44262295081967201</v>
      </c>
    </row>
    <row r="212" spans="1:5" x14ac:dyDescent="0.25">
      <c r="A212" s="174"/>
      <c r="B212" s="13" t="s">
        <v>130</v>
      </c>
      <c r="C212" s="14">
        <v>356</v>
      </c>
      <c r="D212" s="14">
        <v>272</v>
      </c>
      <c r="E212" s="15">
        <v>0.308823529411765</v>
      </c>
    </row>
    <row r="213" spans="1:5" x14ac:dyDescent="0.25">
      <c r="A213" s="174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25">
      <c r="A214" s="174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4"/>
      <c r="B215" s="13" t="s">
        <v>133</v>
      </c>
      <c r="C215" s="14">
        <v>12</v>
      </c>
      <c r="D215" s="14">
        <v>7</v>
      </c>
      <c r="E215" s="15">
        <v>0.71428571428571397</v>
      </c>
    </row>
    <row r="216" spans="1:5" x14ac:dyDescent="0.25">
      <c r="A216" s="174"/>
      <c r="B216" s="13" t="s">
        <v>134</v>
      </c>
      <c r="C216" s="14">
        <v>2</v>
      </c>
      <c r="D216" s="14">
        <v>0</v>
      </c>
      <c r="E216" s="15">
        <v>0</v>
      </c>
    </row>
    <row r="217" spans="1:5" x14ac:dyDescent="0.25">
      <c r="A217" s="174"/>
      <c r="B217" s="13" t="s">
        <v>135</v>
      </c>
      <c r="C217" s="14">
        <v>4</v>
      </c>
      <c r="D217" s="14">
        <v>3</v>
      </c>
      <c r="E217" s="15">
        <v>0.33333333333333298</v>
      </c>
    </row>
    <row r="218" spans="1:5" x14ac:dyDescent="0.25">
      <c r="A218" s="174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4"/>
      <c r="B219" s="13" t="s">
        <v>137</v>
      </c>
      <c r="C219" s="14">
        <v>33</v>
      </c>
      <c r="D219" s="14">
        <v>26</v>
      </c>
      <c r="E219" s="15">
        <v>0.269230769230769</v>
      </c>
    </row>
    <row r="220" spans="1:5" x14ac:dyDescent="0.25">
      <c r="A220" s="174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25">
      <c r="A221" s="174"/>
      <c r="B221" s="13" t="s">
        <v>139</v>
      </c>
      <c r="C221" s="14">
        <v>591</v>
      </c>
      <c r="D221" s="14">
        <v>199</v>
      </c>
      <c r="E221" s="15">
        <v>1.9698492462311601</v>
      </c>
    </row>
    <row r="222" spans="1:5" x14ac:dyDescent="0.25">
      <c r="A222" s="174"/>
      <c r="B222" s="13" t="s">
        <v>166</v>
      </c>
      <c r="C222" s="14">
        <v>453</v>
      </c>
      <c r="D222" s="14">
        <v>0</v>
      </c>
      <c r="E222" s="15">
        <v>0</v>
      </c>
    </row>
    <row r="223" spans="1:5" x14ac:dyDescent="0.25">
      <c r="A223" s="174"/>
      <c r="B223" s="13" t="s">
        <v>141</v>
      </c>
      <c r="C223" s="14">
        <v>6</v>
      </c>
      <c r="D223" s="14">
        <v>13</v>
      </c>
      <c r="E223" s="15">
        <v>-0.53846153846153799</v>
      </c>
    </row>
    <row r="224" spans="1:5" x14ac:dyDescent="0.25">
      <c r="A224" s="174"/>
      <c r="B224" s="13" t="s">
        <v>142</v>
      </c>
      <c r="C224" s="14">
        <v>4</v>
      </c>
      <c r="D224" s="14">
        <v>0</v>
      </c>
      <c r="E224" s="15">
        <v>0</v>
      </c>
    </row>
    <row r="225" spans="1:5" x14ac:dyDescent="0.25">
      <c r="A225" s="174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4"/>
      <c r="B226" s="13" t="s">
        <v>144</v>
      </c>
      <c r="C226" s="14">
        <v>7</v>
      </c>
      <c r="D226" s="14">
        <v>4</v>
      </c>
      <c r="E226" s="15">
        <v>0.75</v>
      </c>
    </row>
    <row r="227" spans="1:5" x14ac:dyDescent="0.25">
      <c r="A227" s="174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4"/>
      <c r="B228" s="13" t="s">
        <v>146</v>
      </c>
      <c r="C228" s="14">
        <v>39</v>
      </c>
      <c r="D228" s="14">
        <v>25</v>
      </c>
      <c r="E228" s="15">
        <v>0.56000000000000005</v>
      </c>
    </row>
    <row r="229" spans="1:5" x14ac:dyDescent="0.25">
      <c r="A229" s="174"/>
      <c r="B229" s="13" t="s">
        <v>147</v>
      </c>
      <c r="C229" s="14">
        <v>80</v>
      </c>
      <c r="D229" s="14">
        <v>0</v>
      </c>
      <c r="E229" s="15">
        <v>0</v>
      </c>
    </row>
    <row r="230" spans="1:5" x14ac:dyDescent="0.25">
      <c r="A230" s="174"/>
      <c r="B230" s="13" t="s">
        <v>148</v>
      </c>
      <c r="C230" s="14">
        <v>9</v>
      </c>
      <c r="D230" s="14">
        <v>0</v>
      </c>
      <c r="E230" s="15">
        <v>0</v>
      </c>
    </row>
    <row r="231" spans="1:5" x14ac:dyDescent="0.25">
      <c r="A231" s="174"/>
      <c r="B231" s="13" t="s">
        <v>149</v>
      </c>
      <c r="C231" s="14">
        <v>4</v>
      </c>
      <c r="D231" s="14">
        <v>0</v>
      </c>
      <c r="E231" s="15">
        <v>0</v>
      </c>
    </row>
    <row r="232" spans="1:5" x14ac:dyDescent="0.25">
      <c r="A232" s="174"/>
      <c r="B232" s="13" t="s">
        <v>150</v>
      </c>
      <c r="C232" s="14">
        <v>64</v>
      </c>
      <c r="D232" s="14">
        <v>30</v>
      </c>
      <c r="E232" s="15">
        <v>1.13333333333333</v>
      </c>
    </row>
    <row r="233" spans="1:5" x14ac:dyDescent="0.25">
      <c r="A233" s="174"/>
      <c r="B233" s="13" t="s">
        <v>151</v>
      </c>
      <c r="C233" s="14">
        <v>88</v>
      </c>
      <c r="D233" s="14">
        <v>0</v>
      </c>
      <c r="E233" s="15">
        <v>0</v>
      </c>
    </row>
    <row r="234" spans="1:5" x14ac:dyDescent="0.25">
      <c r="A234" s="174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4"/>
      <c r="B235" s="13" t="s">
        <v>153</v>
      </c>
      <c r="C235" s="14">
        <v>79</v>
      </c>
      <c r="D235" s="14">
        <v>0</v>
      </c>
      <c r="E235" s="15">
        <v>0</v>
      </c>
    </row>
    <row r="236" spans="1:5" x14ac:dyDescent="0.25">
      <c r="A236" s="174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4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4"/>
      <c r="B238" s="13" t="s">
        <v>156</v>
      </c>
      <c r="C238" s="14">
        <v>13</v>
      </c>
      <c r="D238" s="14">
        <v>2</v>
      </c>
      <c r="E238" s="15">
        <v>5.5</v>
      </c>
    </row>
    <row r="239" spans="1:5" x14ac:dyDescent="0.25">
      <c r="A239" s="174"/>
      <c r="B239" s="13" t="s">
        <v>157</v>
      </c>
      <c r="C239" s="14">
        <v>57</v>
      </c>
      <c r="D239" s="14">
        <v>120</v>
      </c>
      <c r="E239" s="15">
        <v>-0.52500000000000002</v>
      </c>
    </row>
    <row r="240" spans="1:5" x14ac:dyDescent="0.25">
      <c r="A240" s="174"/>
      <c r="B240" s="13" t="s">
        <v>158</v>
      </c>
      <c r="C240" s="14">
        <v>286</v>
      </c>
      <c r="D240" s="14">
        <v>0</v>
      </c>
      <c r="E240" s="15">
        <v>0</v>
      </c>
    </row>
    <row r="241" spans="1:5" x14ac:dyDescent="0.25">
      <c r="A241" s="174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3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24</v>
      </c>
      <c r="D246" s="14">
        <v>81</v>
      </c>
      <c r="E246" s="15">
        <v>-0.70370370370370405</v>
      </c>
    </row>
    <row r="247" spans="1:5" x14ac:dyDescent="0.25">
      <c r="A247" s="12" t="s">
        <v>170</v>
      </c>
      <c r="B247" s="16"/>
      <c r="C247" s="14">
        <v>39</v>
      </c>
      <c r="D247" s="14">
        <v>75</v>
      </c>
      <c r="E247" s="15">
        <v>-0.48</v>
      </c>
    </row>
    <row r="248" spans="1:5" x14ac:dyDescent="0.25">
      <c r="A248" s="12" t="s">
        <v>171</v>
      </c>
      <c r="B248" s="16"/>
      <c r="C248" s="14">
        <v>9</v>
      </c>
      <c r="D248" s="14">
        <v>15</v>
      </c>
      <c r="E248" s="15">
        <v>-0.4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35</v>
      </c>
      <c r="D252" s="14">
        <v>28</v>
      </c>
      <c r="E252" s="15">
        <v>0.25</v>
      </c>
    </row>
    <row r="253" spans="1:5" x14ac:dyDescent="0.25">
      <c r="A253" s="172" t="s">
        <v>174</v>
      </c>
      <c r="B253" s="13" t="s">
        <v>175</v>
      </c>
      <c r="C253" s="14">
        <v>0</v>
      </c>
      <c r="D253" s="14">
        <v>2</v>
      </c>
      <c r="E253" s="15">
        <v>-1</v>
      </c>
    </row>
    <row r="254" spans="1:5" x14ac:dyDescent="0.25">
      <c r="A254" s="174"/>
      <c r="B254" s="13" t="s">
        <v>176</v>
      </c>
      <c r="C254" s="14">
        <v>0</v>
      </c>
      <c r="D254" s="14">
        <v>4</v>
      </c>
      <c r="E254" s="15">
        <v>-1</v>
      </c>
    </row>
    <row r="255" spans="1:5" x14ac:dyDescent="0.25">
      <c r="A255" s="173"/>
      <c r="B255" s="13" t="s">
        <v>177</v>
      </c>
      <c r="C255" s="14">
        <v>1</v>
      </c>
      <c r="D255" s="14">
        <v>3</v>
      </c>
      <c r="E255" s="15">
        <v>-0.66666666666666696</v>
      </c>
    </row>
    <row r="256" spans="1:5" x14ac:dyDescent="0.25">
      <c r="A256" s="12" t="s">
        <v>178</v>
      </c>
      <c r="B256" s="16"/>
      <c r="C256" s="14">
        <v>2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15</v>
      </c>
      <c r="D257" s="14">
        <v>9</v>
      </c>
      <c r="E257" s="15">
        <v>0.66666666666666696</v>
      </c>
    </row>
    <row r="258" spans="1:5" x14ac:dyDescent="0.25">
      <c r="A258" s="12" t="s">
        <v>111</v>
      </c>
      <c r="B258" s="16"/>
      <c r="C258" s="14">
        <v>99</v>
      </c>
      <c r="D258" s="14">
        <v>84</v>
      </c>
      <c r="E258" s="15">
        <v>0.17857142857142899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75</v>
      </c>
      <c r="D262" s="14">
        <v>58</v>
      </c>
      <c r="E262" s="15">
        <v>0.29310344827586199</v>
      </c>
    </row>
    <row r="263" spans="1:5" x14ac:dyDescent="0.25">
      <c r="A263" s="172" t="s">
        <v>69</v>
      </c>
      <c r="B263" s="13" t="s">
        <v>182</v>
      </c>
      <c r="C263" s="14">
        <v>3</v>
      </c>
      <c r="D263" s="14">
        <v>21</v>
      </c>
      <c r="E263" s="15">
        <v>-0.85714285714285698</v>
      </c>
    </row>
    <row r="264" spans="1:5" x14ac:dyDescent="0.25">
      <c r="A264" s="173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4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4">
        <v>0</v>
      </c>
      <c r="D271" s="14">
        <v>1</v>
      </c>
      <c r="E271" s="15">
        <v>-1</v>
      </c>
    </row>
    <row r="272" spans="1:5" x14ac:dyDescent="0.25">
      <c r="A272" s="173"/>
      <c r="B272" s="13" t="s">
        <v>189</v>
      </c>
      <c r="C272" s="14">
        <v>21</v>
      </c>
      <c r="D272" s="14">
        <v>16</v>
      </c>
      <c r="E272" s="15">
        <v>0.3125</v>
      </c>
    </row>
    <row r="273" spans="1:5" x14ac:dyDescent="0.25">
      <c r="A273" s="12" t="s">
        <v>190</v>
      </c>
      <c r="B273" s="16"/>
      <c r="C273" s="14">
        <v>0</v>
      </c>
      <c r="D273" s="14">
        <v>0</v>
      </c>
      <c r="E273" s="15">
        <v>0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1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69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25">
      <c r="A284" s="170"/>
      <c r="B284" s="13" t="s">
        <v>200</v>
      </c>
      <c r="C284" s="14">
        <v>292</v>
      </c>
      <c r="D284" s="14">
        <v>334</v>
      </c>
      <c r="E284" s="21">
        <v>0</v>
      </c>
    </row>
    <row r="285" spans="1:5" x14ac:dyDescent="0.25">
      <c r="A285" s="171"/>
      <c r="B285" s="13" t="s">
        <v>201</v>
      </c>
      <c r="C285" s="14">
        <v>1</v>
      </c>
      <c r="D285" s="14">
        <v>1</v>
      </c>
      <c r="E285" s="21">
        <v>0</v>
      </c>
    </row>
    <row r="286" spans="1:5" x14ac:dyDescent="0.25">
      <c r="A286" s="169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25">
      <c r="A287" s="170"/>
      <c r="B287" s="13" t="s">
        <v>204</v>
      </c>
      <c r="C287" s="14">
        <v>5</v>
      </c>
      <c r="D287" s="14">
        <v>3</v>
      </c>
      <c r="E287" s="21">
        <v>0</v>
      </c>
    </row>
    <row r="288" spans="1:5" x14ac:dyDescent="0.25">
      <c r="A288" s="171"/>
      <c r="B288" s="13" t="s">
        <v>205</v>
      </c>
      <c r="C288" s="14">
        <v>0</v>
      </c>
      <c r="D288" s="14">
        <v>0</v>
      </c>
      <c r="E288" s="21">
        <v>0</v>
      </c>
    </row>
    <row r="289" spans="1:5" x14ac:dyDescent="0.25">
      <c r="A289" s="20" t="s">
        <v>206</v>
      </c>
      <c r="B289" s="13" t="s">
        <v>207</v>
      </c>
      <c r="C289" s="14">
        <v>6</v>
      </c>
      <c r="D289" s="14">
        <v>8</v>
      </c>
      <c r="E289" s="21">
        <v>1</v>
      </c>
    </row>
    <row r="290" spans="1:5" x14ac:dyDescent="0.25">
      <c r="A290" s="169" t="s">
        <v>208</v>
      </c>
      <c r="B290" s="13" t="s">
        <v>209</v>
      </c>
      <c r="C290" s="14">
        <v>10</v>
      </c>
      <c r="D290" s="14">
        <v>22</v>
      </c>
      <c r="E290" s="21">
        <v>2</v>
      </c>
    </row>
    <row r="291" spans="1:5" x14ac:dyDescent="0.25">
      <c r="A291" s="170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25">
      <c r="A292" s="171"/>
      <c r="B292" s="13" t="s">
        <v>211</v>
      </c>
      <c r="C292" s="14">
        <v>16</v>
      </c>
      <c r="D292" s="14">
        <v>22</v>
      </c>
      <c r="E292" s="21">
        <v>0</v>
      </c>
    </row>
    <row r="293" spans="1:5" x14ac:dyDescent="0.25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25">
      <c r="A294" s="169" t="s">
        <v>214</v>
      </c>
      <c r="B294" s="13" t="s">
        <v>205</v>
      </c>
      <c r="C294" s="14">
        <v>1</v>
      </c>
      <c r="D294" s="14">
        <v>0</v>
      </c>
      <c r="E294" s="21">
        <v>1</v>
      </c>
    </row>
    <row r="295" spans="1:5" x14ac:dyDescent="0.25">
      <c r="A295" s="170"/>
      <c r="B295" s="13" t="s">
        <v>215</v>
      </c>
      <c r="C295" s="14">
        <v>14</v>
      </c>
      <c r="D295" s="14">
        <v>18</v>
      </c>
      <c r="E295" s="21">
        <v>6</v>
      </c>
    </row>
    <row r="296" spans="1:5" x14ac:dyDescent="0.25">
      <c r="A296" s="171"/>
      <c r="B296" s="13" t="s">
        <v>216</v>
      </c>
      <c r="C296" s="14">
        <v>0</v>
      </c>
      <c r="D296" s="14">
        <v>0</v>
      </c>
      <c r="E296" s="21">
        <v>0</v>
      </c>
    </row>
    <row r="297" spans="1:5" x14ac:dyDescent="0.25">
      <c r="A297" s="169" t="s">
        <v>217</v>
      </c>
      <c r="B297" s="13" t="s">
        <v>218</v>
      </c>
      <c r="C297" s="14">
        <v>5</v>
      </c>
      <c r="D297" s="14">
        <v>8</v>
      </c>
      <c r="E297" s="21">
        <v>2</v>
      </c>
    </row>
    <row r="298" spans="1:5" x14ac:dyDescent="0.25">
      <c r="A298" s="170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25">
      <c r="A299" s="170"/>
      <c r="B299" s="13" t="s">
        <v>220</v>
      </c>
      <c r="C299" s="14">
        <v>82</v>
      </c>
      <c r="D299" s="14">
        <v>204</v>
      </c>
      <c r="E299" s="21">
        <v>63</v>
      </c>
    </row>
    <row r="300" spans="1:5" x14ac:dyDescent="0.25">
      <c r="A300" s="170"/>
      <c r="B300" s="13" t="s">
        <v>221</v>
      </c>
      <c r="C300" s="14">
        <v>163</v>
      </c>
      <c r="D300" s="14">
        <v>245</v>
      </c>
      <c r="E300" s="21">
        <v>0</v>
      </c>
    </row>
    <row r="301" spans="1:5" x14ac:dyDescent="0.25">
      <c r="A301" s="170"/>
      <c r="B301" s="13" t="s">
        <v>222</v>
      </c>
      <c r="C301" s="14">
        <v>74</v>
      </c>
      <c r="D301" s="14">
        <v>62</v>
      </c>
      <c r="E301" s="21">
        <v>14</v>
      </c>
    </row>
    <row r="302" spans="1:5" x14ac:dyDescent="0.25">
      <c r="A302" s="170"/>
      <c r="B302" s="13" t="s">
        <v>223</v>
      </c>
      <c r="C302" s="14">
        <v>106</v>
      </c>
      <c r="D302" s="14">
        <v>229</v>
      </c>
      <c r="E302" s="21">
        <v>69</v>
      </c>
    </row>
    <row r="303" spans="1:5" x14ac:dyDescent="0.25">
      <c r="A303" s="170"/>
      <c r="B303" s="13" t="s">
        <v>224</v>
      </c>
      <c r="C303" s="14">
        <v>24</v>
      </c>
      <c r="D303" s="14">
        <v>45</v>
      </c>
      <c r="E303" s="21">
        <v>0</v>
      </c>
    </row>
    <row r="304" spans="1:5" x14ac:dyDescent="0.25">
      <c r="A304" s="170"/>
      <c r="B304" s="13" t="s">
        <v>225</v>
      </c>
      <c r="C304" s="14">
        <v>4</v>
      </c>
      <c r="D304" s="14">
        <v>5</v>
      </c>
      <c r="E304" s="21">
        <v>1</v>
      </c>
    </row>
    <row r="305" spans="1:5" x14ac:dyDescent="0.25">
      <c r="A305" s="170"/>
      <c r="B305" s="13" t="s">
        <v>226</v>
      </c>
      <c r="C305" s="14">
        <v>129</v>
      </c>
      <c r="D305" s="14">
        <v>33</v>
      </c>
      <c r="E305" s="21">
        <v>79</v>
      </c>
    </row>
    <row r="306" spans="1:5" x14ac:dyDescent="0.25">
      <c r="A306" s="170"/>
      <c r="B306" s="13" t="s">
        <v>227</v>
      </c>
      <c r="C306" s="14">
        <v>0</v>
      </c>
      <c r="D306" s="14">
        <v>0</v>
      </c>
      <c r="E306" s="21">
        <v>0</v>
      </c>
    </row>
    <row r="307" spans="1:5" x14ac:dyDescent="0.25">
      <c r="A307" s="170"/>
      <c r="B307" s="13" t="s">
        <v>228</v>
      </c>
      <c r="C307" s="14">
        <v>0</v>
      </c>
      <c r="D307" s="14">
        <v>0</v>
      </c>
      <c r="E307" s="21">
        <v>0</v>
      </c>
    </row>
    <row r="308" spans="1:5" x14ac:dyDescent="0.25">
      <c r="A308" s="170"/>
      <c r="B308" s="13" t="s">
        <v>229</v>
      </c>
      <c r="C308" s="14">
        <v>129</v>
      </c>
      <c r="D308" s="14">
        <v>271</v>
      </c>
      <c r="E308" s="21">
        <v>88</v>
      </c>
    </row>
    <row r="309" spans="1:5" x14ac:dyDescent="0.25">
      <c r="A309" s="170"/>
      <c r="B309" s="13" t="s">
        <v>230</v>
      </c>
      <c r="C309" s="14">
        <v>80</v>
      </c>
      <c r="D309" s="14">
        <v>121</v>
      </c>
      <c r="E309" s="21">
        <v>0</v>
      </c>
    </row>
    <row r="310" spans="1:5" x14ac:dyDescent="0.25">
      <c r="A310" s="170"/>
      <c r="B310" s="13" t="s">
        <v>231</v>
      </c>
      <c r="C310" s="14">
        <v>3</v>
      </c>
      <c r="D310" s="14">
        <v>4</v>
      </c>
      <c r="E310" s="21">
        <v>3</v>
      </c>
    </row>
    <row r="311" spans="1:5" x14ac:dyDescent="0.25">
      <c r="A311" s="171"/>
      <c r="B311" s="13" t="s">
        <v>232</v>
      </c>
      <c r="C311" s="14">
        <v>4</v>
      </c>
      <c r="D311" s="14">
        <v>8</v>
      </c>
      <c r="E311" s="21">
        <v>0</v>
      </c>
    </row>
    <row r="312" spans="1:5" x14ac:dyDescent="0.25">
      <c r="A312" s="169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25">
      <c r="A313" s="170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25">
      <c r="A314" s="170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25">
      <c r="A315" s="170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25">
      <c r="A316" s="170"/>
      <c r="B316" s="13" t="s">
        <v>238</v>
      </c>
      <c r="C316" s="14">
        <v>18</v>
      </c>
      <c r="D316" s="14">
        <v>47</v>
      </c>
      <c r="E316" s="21">
        <v>5</v>
      </c>
    </row>
    <row r="317" spans="1:5" x14ac:dyDescent="0.25">
      <c r="A317" s="170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25">
      <c r="A318" s="170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25">
      <c r="A319" s="170"/>
      <c r="B319" s="13" t="s">
        <v>241</v>
      </c>
      <c r="C319" s="14">
        <v>13</v>
      </c>
      <c r="D319" s="14">
        <v>27</v>
      </c>
      <c r="E319" s="21">
        <v>2</v>
      </c>
    </row>
    <row r="320" spans="1:5" x14ac:dyDescent="0.25">
      <c r="A320" s="170"/>
      <c r="B320" s="13" t="s">
        <v>242</v>
      </c>
      <c r="C320" s="14">
        <v>33</v>
      </c>
      <c r="D320" s="14">
        <v>98</v>
      </c>
      <c r="E320" s="21">
        <v>8</v>
      </c>
    </row>
    <row r="321" spans="1:5" x14ac:dyDescent="0.25">
      <c r="A321" s="170"/>
      <c r="B321" s="13" t="s">
        <v>243</v>
      </c>
      <c r="C321" s="14">
        <v>4</v>
      </c>
      <c r="D321" s="14">
        <v>7</v>
      </c>
      <c r="E321" s="21">
        <v>0</v>
      </c>
    </row>
    <row r="322" spans="1:5" x14ac:dyDescent="0.25">
      <c r="A322" s="170"/>
      <c r="B322" s="13" t="s">
        <v>244</v>
      </c>
      <c r="C322" s="14">
        <v>11</v>
      </c>
      <c r="D322" s="14">
        <v>22</v>
      </c>
      <c r="E322" s="21">
        <v>6</v>
      </c>
    </row>
    <row r="323" spans="1:5" x14ac:dyDescent="0.25">
      <c r="A323" s="170"/>
      <c r="B323" s="13" t="s">
        <v>245</v>
      </c>
      <c r="C323" s="14">
        <v>3</v>
      </c>
      <c r="D323" s="14">
        <v>2</v>
      </c>
      <c r="E323" s="21">
        <v>0</v>
      </c>
    </row>
    <row r="324" spans="1:5" x14ac:dyDescent="0.25">
      <c r="A324" s="170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25">
      <c r="A325" s="170"/>
      <c r="B325" s="13" t="s">
        <v>247</v>
      </c>
      <c r="C325" s="14">
        <v>0</v>
      </c>
      <c r="D325" s="14">
        <v>1</v>
      </c>
      <c r="E325" s="21">
        <v>0</v>
      </c>
    </row>
    <row r="326" spans="1:5" x14ac:dyDescent="0.25">
      <c r="A326" s="170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25">
      <c r="A327" s="170"/>
      <c r="B327" s="13" t="s">
        <v>249</v>
      </c>
      <c r="C327" s="14">
        <v>0</v>
      </c>
      <c r="D327" s="14">
        <v>0</v>
      </c>
      <c r="E327" s="21">
        <v>0</v>
      </c>
    </row>
    <row r="328" spans="1:5" x14ac:dyDescent="0.25">
      <c r="A328" s="170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25">
      <c r="A329" s="170"/>
      <c r="B329" s="13" t="s">
        <v>251</v>
      </c>
      <c r="C329" s="14">
        <v>0</v>
      </c>
      <c r="D329" s="14">
        <v>0</v>
      </c>
      <c r="E329" s="21">
        <v>0</v>
      </c>
    </row>
    <row r="330" spans="1:5" x14ac:dyDescent="0.25">
      <c r="A330" s="170"/>
      <c r="B330" s="13" t="s">
        <v>252</v>
      </c>
      <c r="C330" s="14">
        <v>7</v>
      </c>
      <c r="D330" s="14">
        <v>10</v>
      </c>
      <c r="E330" s="21">
        <v>2</v>
      </c>
    </row>
    <row r="331" spans="1:5" x14ac:dyDescent="0.25">
      <c r="A331" s="170"/>
      <c r="B331" s="13" t="s">
        <v>253</v>
      </c>
      <c r="C331" s="14">
        <v>1</v>
      </c>
      <c r="D331" s="14">
        <v>3</v>
      </c>
      <c r="E331" s="21">
        <v>0</v>
      </c>
    </row>
    <row r="332" spans="1:5" x14ac:dyDescent="0.25">
      <c r="A332" s="170"/>
      <c r="B332" s="13" t="s">
        <v>254</v>
      </c>
      <c r="C332" s="14">
        <v>3</v>
      </c>
      <c r="D332" s="14">
        <v>9</v>
      </c>
      <c r="E332" s="21">
        <v>2</v>
      </c>
    </row>
    <row r="333" spans="1:5" x14ac:dyDescent="0.25">
      <c r="A333" s="170"/>
      <c r="B333" s="13" t="s">
        <v>255</v>
      </c>
      <c r="C333" s="14">
        <v>0</v>
      </c>
      <c r="D333" s="14">
        <v>2</v>
      </c>
      <c r="E333" s="21">
        <v>2</v>
      </c>
    </row>
    <row r="334" spans="1:5" x14ac:dyDescent="0.25">
      <c r="A334" s="170"/>
      <c r="B334" s="13" t="s">
        <v>256</v>
      </c>
      <c r="C334" s="14">
        <v>0</v>
      </c>
      <c r="D334" s="14">
        <v>0</v>
      </c>
      <c r="E334" s="21">
        <v>0</v>
      </c>
    </row>
    <row r="335" spans="1:5" x14ac:dyDescent="0.25">
      <c r="A335" s="170"/>
      <c r="B335" s="13" t="s">
        <v>257</v>
      </c>
      <c r="C335" s="14">
        <v>15</v>
      </c>
      <c r="D335" s="14">
        <v>27</v>
      </c>
      <c r="E335" s="21">
        <v>9</v>
      </c>
    </row>
    <row r="336" spans="1:5" x14ac:dyDescent="0.25">
      <c r="A336" s="170"/>
      <c r="B336" s="13" t="s">
        <v>258</v>
      </c>
      <c r="C336" s="14">
        <v>96</v>
      </c>
      <c r="D336" s="14">
        <v>143</v>
      </c>
      <c r="E336" s="21">
        <v>28</v>
      </c>
    </row>
    <row r="337" spans="1:5" x14ac:dyDescent="0.25">
      <c r="A337" s="170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25">
      <c r="A338" s="170"/>
      <c r="B338" s="13" t="s">
        <v>260</v>
      </c>
      <c r="C338" s="14">
        <v>1</v>
      </c>
      <c r="D338" s="14">
        <v>1</v>
      </c>
      <c r="E338" s="21">
        <v>0</v>
      </c>
    </row>
    <row r="339" spans="1:5" x14ac:dyDescent="0.25">
      <c r="A339" s="170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25">
      <c r="A340" s="170"/>
      <c r="B340" s="13" t="s">
        <v>262</v>
      </c>
      <c r="C340" s="14">
        <v>0</v>
      </c>
      <c r="D340" s="14">
        <v>0</v>
      </c>
      <c r="E340" s="21">
        <v>0</v>
      </c>
    </row>
    <row r="341" spans="1:5" x14ac:dyDescent="0.25">
      <c r="A341" s="170"/>
      <c r="B341" s="13" t="s">
        <v>263</v>
      </c>
      <c r="C341" s="14">
        <v>8</v>
      </c>
      <c r="D341" s="14">
        <v>26</v>
      </c>
      <c r="E341" s="21">
        <v>0</v>
      </c>
    </row>
    <row r="342" spans="1:5" x14ac:dyDescent="0.25">
      <c r="A342" s="170"/>
      <c r="B342" s="13" t="s">
        <v>264</v>
      </c>
      <c r="C342" s="14">
        <v>0</v>
      </c>
      <c r="D342" s="14">
        <v>0</v>
      </c>
      <c r="E342" s="21">
        <v>0</v>
      </c>
    </row>
    <row r="343" spans="1:5" x14ac:dyDescent="0.25">
      <c r="A343" s="170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25">
      <c r="A344" s="171"/>
      <c r="B344" s="13" t="s">
        <v>266</v>
      </c>
      <c r="C344" s="14">
        <v>2</v>
      </c>
      <c r="D344" s="14">
        <v>7</v>
      </c>
      <c r="E344" s="21">
        <v>1</v>
      </c>
    </row>
    <row r="345" spans="1:5" x14ac:dyDescent="0.25">
      <c r="A345" s="169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25">
      <c r="A346" s="170"/>
      <c r="B346" s="13" t="s">
        <v>269</v>
      </c>
      <c r="C346" s="14">
        <v>0</v>
      </c>
      <c r="D346" s="14">
        <v>4</v>
      </c>
      <c r="E346" s="21">
        <v>0</v>
      </c>
    </row>
    <row r="347" spans="1:5" x14ac:dyDescent="0.25">
      <c r="A347" s="170"/>
      <c r="B347" s="13" t="s">
        <v>270</v>
      </c>
      <c r="C347" s="14">
        <v>1</v>
      </c>
      <c r="D347" s="14">
        <v>1</v>
      </c>
      <c r="E347" s="21">
        <v>0</v>
      </c>
    </row>
    <row r="348" spans="1:5" x14ac:dyDescent="0.25">
      <c r="A348" s="170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25">
      <c r="A349" s="170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25">
      <c r="A350" s="170"/>
      <c r="B350" s="13" t="s">
        <v>273</v>
      </c>
      <c r="C350" s="14">
        <v>6</v>
      </c>
      <c r="D350" s="14">
        <v>8</v>
      </c>
      <c r="E350" s="21">
        <v>0</v>
      </c>
    </row>
    <row r="351" spans="1:5" x14ac:dyDescent="0.25">
      <c r="A351" s="170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25">
      <c r="A352" s="170"/>
      <c r="B352" s="13" t="s">
        <v>275</v>
      </c>
      <c r="C352" s="14">
        <v>1</v>
      </c>
      <c r="D352" s="14">
        <v>1</v>
      </c>
      <c r="E352" s="21">
        <v>0</v>
      </c>
    </row>
    <row r="353" spans="1:5" x14ac:dyDescent="0.25">
      <c r="A353" s="170"/>
      <c r="B353" s="13" t="s">
        <v>276</v>
      </c>
      <c r="C353" s="14">
        <v>11</v>
      </c>
      <c r="D353" s="14">
        <v>13</v>
      </c>
      <c r="E353" s="21">
        <v>0</v>
      </c>
    </row>
    <row r="354" spans="1:5" x14ac:dyDescent="0.25">
      <c r="A354" s="170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25">
      <c r="A355" s="171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25">
      <c r="A356" s="169" t="s">
        <v>279</v>
      </c>
      <c r="B356" s="13" t="s">
        <v>280</v>
      </c>
      <c r="C356" s="14">
        <v>12</v>
      </c>
      <c r="D356" s="14">
        <v>37</v>
      </c>
      <c r="E356" s="21">
        <v>3</v>
      </c>
    </row>
    <row r="357" spans="1:5" x14ac:dyDescent="0.25">
      <c r="A357" s="170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25">
      <c r="A358" s="170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25">
      <c r="A359" s="170"/>
      <c r="B359" s="13" t="s">
        <v>283</v>
      </c>
      <c r="C359" s="14">
        <v>5</v>
      </c>
      <c r="D359" s="14">
        <v>12</v>
      </c>
      <c r="E359" s="21">
        <v>0</v>
      </c>
    </row>
    <row r="360" spans="1:5" x14ac:dyDescent="0.25">
      <c r="A360" s="170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25">
      <c r="A361" s="170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25">
      <c r="A362" s="170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25">
      <c r="A363" s="170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25">
      <c r="A364" s="171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25">
      <c r="A365" s="169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25">
      <c r="A366" s="170"/>
      <c r="B366" s="13" t="s">
        <v>291</v>
      </c>
      <c r="C366" s="14">
        <v>2</v>
      </c>
      <c r="D366" s="14">
        <v>6</v>
      </c>
      <c r="E366" s="21">
        <v>0</v>
      </c>
    </row>
    <row r="367" spans="1:5" x14ac:dyDescent="0.25">
      <c r="A367" s="170"/>
      <c r="B367" s="13" t="s">
        <v>292</v>
      </c>
      <c r="C367" s="14">
        <v>29</v>
      </c>
      <c r="D367" s="14">
        <v>30</v>
      </c>
      <c r="E367" s="21">
        <v>0</v>
      </c>
    </row>
    <row r="368" spans="1:5" x14ac:dyDescent="0.25">
      <c r="A368" s="170"/>
      <c r="B368" s="13" t="s">
        <v>293</v>
      </c>
      <c r="C368" s="14">
        <v>0</v>
      </c>
      <c r="D368" s="14">
        <v>2</v>
      </c>
      <c r="E368" s="21">
        <v>0</v>
      </c>
    </row>
    <row r="369" spans="1:5" x14ac:dyDescent="0.25">
      <c r="A369" s="170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25">
      <c r="A370" s="170"/>
      <c r="B370" s="13" t="s">
        <v>294</v>
      </c>
      <c r="C370" s="14">
        <v>0</v>
      </c>
      <c r="D370" s="14">
        <v>0</v>
      </c>
      <c r="E370" s="21">
        <v>0</v>
      </c>
    </row>
    <row r="371" spans="1:5" x14ac:dyDescent="0.25">
      <c r="A371" s="170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25">
      <c r="A372" s="170"/>
      <c r="B372" s="13" t="s">
        <v>296</v>
      </c>
      <c r="C372" s="14">
        <v>0</v>
      </c>
      <c r="D372" s="14">
        <v>0</v>
      </c>
      <c r="E372" s="21">
        <v>0</v>
      </c>
    </row>
    <row r="373" spans="1:5" x14ac:dyDescent="0.25">
      <c r="A373" s="170"/>
      <c r="B373" s="13" t="s">
        <v>297</v>
      </c>
      <c r="C373" s="14">
        <v>121</v>
      </c>
      <c r="D373" s="14">
        <v>5</v>
      </c>
      <c r="E373" s="21">
        <v>15</v>
      </c>
    </row>
    <row r="374" spans="1:5" x14ac:dyDescent="0.25">
      <c r="A374" s="170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25">
      <c r="A375" s="170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25">
      <c r="A376" s="170"/>
      <c r="B376" s="13" t="s">
        <v>300</v>
      </c>
      <c r="C376" s="14">
        <v>1</v>
      </c>
      <c r="D376" s="14">
        <v>1</v>
      </c>
      <c r="E376" s="21">
        <v>0</v>
      </c>
    </row>
    <row r="377" spans="1:5" x14ac:dyDescent="0.25">
      <c r="A377" s="171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nYcJKchKychrnOKd+stBpJtXZs7D1ZSROSB+epT7EKo707LSdjtCJKbNYzvYtGvR7vZ61Ch1THfD0KJVL+l6GA==" saltValue="nG9/q6CJEJaoPC6I03IkwQ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AB31-7D90-4CAD-84C4-2741ADAA81FB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97"/>
  </cols>
  <sheetData>
    <row r="1" spans="1:26" x14ac:dyDescent="0.2">
      <c r="A1" s="132"/>
      <c r="C1" s="203" t="s">
        <v>1516</v>
      </c>
      <c r="D1" s="203"/>
      <c r="E1" s="203"/>
      <c r="F1" s="132"/>
      <c r="H1" s="162"/>
      <c r="I1" s="162"/>
      <c r="J1" s="162"/>
      <c r="K1" s="132"/>
      <c r="P1" s="132"/>
      <c r="U1" s="132"/>
      <c r="Z1" s="132"/>
    </row>
    <row r="2" spans="1:26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1517</v>
      </c>
      <c r="D3" s="124"/>
      <c r="E3" s="124"/>
      <c r="F3" s="124"/>
      <c r="G3" s="124"/>
      <c r="H3" s="124" t="s">
        <v>1518</v>
      </c>
      <c r="I3" s="124"/>
      <c r="J3" s="124"/>
      <c r="K3" s="124"/>
      <c r="L3" s="124"/>
      <c r="M3" s="124" t="s">
        <v>1506</v>
      </c>
      <c r="N3" s="124"/>
      <c r="O3" s="124"/>
      <c r="P3" s="124"/>
      <c r="Q3" s="124"/>
      <c r="R3" s="124" t="s">
        <v>1519</v>
      </c>
      <c r="S3" s="124"/>
      <c r="T3" s="124"/>
      <c r="U3" s="124"/>
      <c r="V3" s="124"/>
      <c r="W3" s="124" t="s">
        <v>1520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</row>
  </sheetData>
  <sheetProtection algorithmName="SHA-512" hashValue="5d1gKBwKVZB9D3DKbRB1oWLrs7ImPSUz89xz0AEXfr4GAo5UiEojeYz06Y/Tqnq4ZUd/+WFeIvFPS8eQitYd8w==" saltValue="47xNWZYSSb+L/TSNU9oRk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F71A-73F0-4DCB-B1BE-E0CFD081D07D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97"/>
  </cols>
  <sheetData>
    <row r="1" spans="1:61" x14ac:dyDescent="0.2">
      <c r="A1" s="132"/>
      <c r="C1" s="203" t="s">
        <v>1521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32"/>
      <c r="R1" s="162"/>
      <c r="S1" s="162"/>
      <c r="T1" s="162"/>
      <c r="U1" s="132"/>
      <c r="W1" s="162"/>
      <c r="X1" s="162"/>
      <c r="Y1" s="162"/>
      <c r="Z1" s="132"/>
      <c r="AB1" s="162"/>
      <c r="AC1" s="162"/>
      <c r="AD1" s="162"/>
      <c r="AE1" s="132"/>
      <c r="AG1" s="162"/>
      <c r="AH1" s="162"/>
      <c r="AI1" s="162"/>
      <c r="AJ1" s="132"/>
      <c r="AL1" s="162"/>
      <c r="AM1" s="162"/>
      <c r="AN1" s="162"/>
      <c r="AO1" s="132"/>
      <c r="AQ1" s="162"/>
      <c r="AR1" s="162"/>
      <c r="AS1" s="162"/>
      <c r="AT1" s="132"/>
      <c r="AV1" s="162"/>
      <c r="AW1" s="162"/>
      <c r="AX1" s="162"/>
      <c r="AY1" s="132"/>
      <c r="BA1" s="162"/>
      <c r="BB1" s="162"/>
      <c r="BC1" s="162"/>
      <c r="BD1" s="132"/>
      <c r="BF1" s="162"/>
      <c r="BG1" s="162"/>
      <c r="BH1" s="162"/>
      <c r="BI1" s="132"/>
    </row>
    <row r="2" spans="1:61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1309</v>
      </c>
      <c r="I3" s="124"/>
      <c r="J3" s="124"/>
      <c r="K3" s="124"/>
      <c r="L3" s="124"/>
      <c r="M3" s="124" t="s">
        <v>1522</v>
      </c>
      <c r="N3" s="124"/>
      <c r="O3" s="124"/>
      <c r="P3" s="124"/>
      <c r="Q3" s="124"/>
      <c r="R3" s="124" t="s">
        <v>1523</v>
      </c>
      <c r="S3" s="124"/>
      <c r="T3" s="124"/>
      <c r="U3" s="124"/>
      <c r="V3" s="124"/>
      <c r="W3" s="124" t="s">
        <v>1524</v>
      </c>
      <c r="X3" s="124"/>
      <c r="Y3" s="124"/>
      <c r="Z3" s="124"/>
      <c r="AA3" s="124"/>
      <c r="AB3" s="124" t="s">
        <v>1313</v>
      </c>
      <c r="AC3" s="124"/>
      <c r="AD3" s="124"/>
      <c r="AE3" s="124"/>
      <c r="AF3" s="124"/>
      <c r="AG3" s="124" t="s">
        <v>1314</v>
      </c>
      <c r="AH3" s="124"/>
      <c r="AI3" s="124"/>
      <c r="AJ3" s="124"/>
      <c r="AK3" s="124"/>
      <c r="AL3" s="124" t="s">
        <v>1315</v>
      </c>
      <c r="AM3" s="124"/>
      <c r="AN3" s="124"/>
      <c r="AO3" s="124"/>
      <c r="AP3" s="124"/>
      <c r="AQ3" s="124" t="s">
        <v>1316</v>
      </c>
      <c r="AR3" s="124"/>
      <c r="AS3" s="124"/>
      <c r="AT3" s="124"/>
      <c r="AU3" s="124"/>
      <c r="AV3" s="124" t="s">
        <v>1506</v>
      </c>
      <c r="AW3" s="124"/>
      <c r="AX3" s="124"/>
      <c r="AY3" s="124"/>
      <c r="AZ3" s="124"/>
      <c r="BA3" s="124" t="s">
        <v>1317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  <c r="AA25" s="135"/>
      <c r="AB25" s="130" t="s">
        <v>1470</v>
      </c>
      <c r="AC25" s="131">
        <v>0</v>
      </c>
      <c r="AD25" s="135"/>
      <c r="AE25" s="135"/>
      <c r="AF25" s="135"/>
      <c r="AG25" s="130" t="s">
        <v>1470</v>
      </c>
      <c r="AH25" s="131">
        <v>0</v>
      </c>
      <c r="AI25" s="135"/>
      <c r="AJ25" s="135"/>
      <c r="AK25" s="135"/>
      <c r="AL25" s="130" t="s">
        <v>1470</v>
      </c>
      <c r="AM25" s="131">
        <v>0</v>
      </c>
      <c r="AN25" s="135"/>
      <c r="AO25" s="135"/>
      <c r="AP25" s="135"/>
      <c r="AQ25" s="130" t="s">
        <v>1470</v>
      </c>
      <c r="AR25" s="131">
        <v>0</v>
      </c>
      <c r="AS25" s="135"/>
      <c r="AT25" s="135"/>
      <c r="AU25" s="135"/>
      <c r="AV25" s="130" t="s">
        <v>1470</v>
      </c>
      <c r="AW25" s="131">
        <v>0</v>
      </c>
      <c r="AX25" s="135"/>
      <c r="AY25" s="135"/>
      <c r="AZ25" s="135"/>
      <c r="BA25" s="130" t="s">
        <v>1470</v>
      </c>
      <c r="BB25" s="131">
        <v>0</v>
      </c>
      <c r="BC25" s="135"/>
      <c r="BD25" s="135"/>
      <c r="BE25" s="135"/>
      <c r="BF25" s="130" t="s">
        <v>1470</v>
      </c>
      <c r="BG25" s="131">
        <v>0</v>
      </c>
      <c r="BH25" s="135"/>
      <c r="BI25" s="135"/>
    </row>
  </sheetData>
  <sheetProtection algorithmName="SHA-512" hashValue="lfxfDMHe+1UVH7PtYJqWZMcdK9MSIygkQgdrfyLs1IwZYfDlbA7IePTMc7FOgXg3zZMohQPioUHS5qh9HLqFJA==" saltValue="UesdRbXz8pj4gdTfr6Ki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DB35-6010-4DE6-A385-76AA1EDFC9E0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1"/>
    <col min="19" max="19" width="2.7109375" style="133" customWidth="1"/>
    <col min="20" max="20" width="7.85546875" style="133" customWidth="1"/>
    <col min="21" max="25" width="11.42578125" style="133"/>
    <col min="26" max="16384" width="11.42578125" style="81"/>
  </cols>
  <sheetData>
    <row r="1" spans="1:26" x14ac:dyDescent="0.2">
      <c r="A1" s="132"/>
      <c r="C1" s="203" t="s">
        <v>1525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62"/>
      <c r="Q1" s="162"/>
      <c r="S1" s="132"/>
      <c r="U1" s="162"/>
      <c r="V1" s="162"/>
      <c r="W1" s="162"/>
      <c r="X1" s="162"/>
      <c r="Y1" s="162"/>
    </row>
    <row r="3" spans="1:26" x14ac:dyDescent="0.2">
      <c r="A3" s="124"/>
      <c r="B3" s="124"/>
      <c r="C3" s="124" t="s">
        <v>1506</v>
      </c>
      <c r="D3" s="124"/>
      <c r="E3" s="124"/>
      <c r="F3" s="124"/>
      <c r="G3" s="124"/>
      <c r="H3" s="124" t="s">
        <v>1526</v>
      </c>
      <c r="I3" s="124"/>
      <c r="J3" s="124"/>
      <c r="K3" s="124"/>
      <c r="L3" s="124"/>
      <c r="M3" s="124" t="s">
        <v>1037</v>
      </c>
      <c r="N3" s="124"/>
      <c r="O3" s="124"/>
      <c r="P3" s="124"/>
      <c r="Q3" s="124"/>
      <c r="S3" s="124"/>
      <c r="T3" s="124"/>
      <c r="U3" s="124" t="s">
        <v>1038</v>
      </c>
      <c r="V3" s="124"/>
      <c r="W3" s="124"/>
      <c r="X3" s="124"/>
      <c r="Y3" s="124"/>
    </row>
    <row r="5" spans="1:26" ht="36" x14ac:dyDescent="0.2">
      <c r="M5" s="163" t="s">
        <v>1184</v>
      </c>
      <c r="N5" s="163" t="s">
        <v>1185</v>
      </c>
      <c r="O5" s="163" t="s">
        <v>1186</v>
      </c>
      <c r="P5" s="163" t="s">
        <v>1187</v>
      </c>
      <c r="Q5" s="163" t="s">
        <v>615</v>
      </c>
      <c r="R5" s="163" t="s">
        <v>1188</v>
      </c>
      <c r="S5" s="164"/>
      <c r="U5" s="165" t="s">
        <v>1184</v>
      </c>
      <c r="V5" s="165" t="s">
        <v>1185</v>
      </c>
      <c r="W5" s="165" t="s">
        <v>1186</v>
      </c>
      <c r="X5" s="165" t="s">
        <v>1187</v>
      </c>
      <c r="Y5" s="165" t="s">
        <v>615</v>
      </c>
      <c r="Z5" s="165" t="s">
        <v>1188</v>
      </c>
    </row>
    <row r="6" spans="1:26" x14ac:dyDescent="0.2">
      <c r="M6" s="166">
        <f>DatosMedioAmbiente!C53</f>
        <v>1</v>
      </c>
      <c r="N6" s="166">
        <f>DatosMedioAmbiente!C55</f>
        <v>11</v>
      </c>
      <c r="O6" s="166">
        <f>DatosMedioAmbiente!C57</f>
        <v>0</v>
      </c>
      <c r="P6" s="166">
        <f>DatosMedioAmbiente!C59</f>
        <v>1</v>
      </c>
      <c r="Q6" s="166">
        <f>DatosMedioAmbiente!C61</f>
        <v>6</v>
      </c>
      <c r="R6" s="166">
        <f>DatosMedioAmbiente!C63</f>
        <v>7</v>
      </c>
      <c r="S6" s="164"/>
      <c r="U6" s="167">
        <f>DatosMedioAmbiente!C54</f>
        <v>0</v>
      </c>
      <c r="V6" s="167">
        <f>DatosMedioAmbiente!C56</f>
        <v>2</v>
      </c>
      <c r="W6" s="167">
        <f>DatosMedioAmbiente!C58</f>
        <v>0</v>
      </c>
      <c r="X6" s="167">
        <f>DatosMedioAmbiente!C60</f>
        <v>0</v>
      </c>
      <c r="Y6" s="167">
        <f>DatosMedioAmbiente!C62</f>
        <v>1</v>
      </c>
      <c r="Z6" s="167">
        <f>DatosMedioAmbiente!C64</f>
        <v>1</v>
      </c>
    </row>
    <row r="25" spans="1:20" s="81" customFormat="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93560XI9I42Y0WqIoYmO/WrdTC1qiiS1xxy9nmNckO4bsy4EvoeWSqJwLgix1G0+QNTra+f7x6h5P1Aqia0UHg==" saltValue="+c/gQuNqcL94tUJKx0Irc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99D7-B46E-4FCE-A6CB-3B331D313B11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1376</v>
      </c>
      <c r="B1" s="94" t="s">
        <v>1377</v>
      </c>
      <c r="C1" s="94" t="s">
        <v>1378</v>
      </c>
      <c r="D1" s="94" t="s">
        <v>1379</v>
      </c>
      <c r="E1" s="94" t="s">
        <v>1380</v>
      </c>
      <c r="F1" s="94" t="s">
        <v>1381</v>
      </c>
      <c r="G1" s="94" t="s">
        <v>1382</v>
      </c>
      <c r="H1" s="94" t="s">
        <v>1383</v>
      </c>
      <c r="I1" s="94" t="s">
        <v>1384</v>
      </c>
      <c r="J1" s="94" t="s">
        <v>1385</v>
      </c>
      <c r="K1" s="94" t="s">
        <v>1386</v>
      </c>
      <c r="L1" s="94" t="s">
        <v>1387</v>
      </c>
      <c r="M1" s="94" t="s">
        <v>1388</v>
      </c>
      <c r="N1" s="94" t="s">
        <v>1389</v>
      </c>
      <c r="O1" s="94" t="s">
        <v>1390</v>
      </c>
      <c r="P1" s="94" t="s">
        <v>1391</v>
      </c>
      <c r="Q1" s="94" t="s">
        <v>1392</v>
      </c>
      <c r="R1" s="94" t="s">
        <v>1393</v>
      </c>
      <c r="S1" s="94" t="s">
        <v>1394</v>
      </c>
      <c r="T1" s="94" t="s">
        <v>1395</v>
      </c>
      <c r="U1" s="94" t="s">
        <v>1396</v>
      </c>
      <c r="V1" s="94" t="s">
        <v>1397</v>
      </c>
      <c r="W1" s="94" t="s">
        <v>1398</v>
      </c>
      <c r="AA1" s="94" t="s">
        <v>1399</v>
      </c>
      <c r="AB1" s="94" t="s">
        <v>1400</v>
      </c>
      <c r="AC1" s="94" t="s">
        <v>1401</v>
      </c>
      <c r="AD1" s="94" t="s">
        <v>1402</v>
      </c>
      <c r="AE1" s="94" t="s">
        <v>1403</v>
      </c>
      <c r="AF1" s="94" t="s">
        <v>1404</v>
      </c>
      <c r="AI1" s="94" t="s">
        <v>1405</v>
      </c>
      <c r="AL1" s="94" t="s">
        <v>1406</v>
      </c>
      <c r="AM1" s="94" t="s">
        <v>1407</v>
      </c>
      <c r="AN1" s="94" t="s">
        <v>1408</v>
      </c>
      <c r="AO1" s="94" t="s">
        <v>1409</v>
      </c>
      <c r="AP1" s="94" t="s">
        <v>1410</v>
      </c>
      <c r="AQ1" s="94" t="s">
        <v>1411</v>
      </c>
      <c r="AR1" s="94" t="s">
        <v>1412</v>
      </c>
      <c r="AS1" s="94" t="s">
        <v>1413</v>
      </c>
      <c r="AT1" s="94" t="s">
        <v>1414</v>
      </c>
      <c r="AU1" s="94" t="s">
        <v>1415</v>
      </c>
      <c r="AV1" s="94" t="s">
        <v>1416</v>
      </c>
      <c r="AW1" s="94" t="s">
        <v>1417</v>
      </c>
      <c r="AX1" s="94" t="s">
        <v>1418</v>
      </c>
      <c r="AY1" s="94" t="s">
        <v>1419</v>
      </c>
      <c r="AZ1" s="94" t="s">
        <v>1420</v>
      </c>
      <c r="BA1" s="94" t="s">
        <v>1421</v>
      </c>
      <c r="BB1" s="94" t="s">
        <v>1422</v>
      </c>
      <c r="BC1" s="94" t="s">
        <v>1423</v>
      </c>
      <c r="BD1" s="94" t="s">
        <v>1424</v>
      </c>
      <c r="BE1" s="94" t="s">
        <v>1425</v>
      </c>
      <c r="BF1" s="94" t="s">
        <v>1426</v>
      </c>
      <c r="BG1" s="94" t="s">
        <v>1427</v>
      </c>
      <c r="BH1" s="94" t="s">
        <v>1428</v>
      </c>
      <c r="BI1" s="94" t="s">
        <v>1429</v>
      </c>
    </row>
    <row r="2" spans="1:61" x14ac:dyDescent="0.2">
      <c r="A2" s="81" t="s">
        <v>1454</v>
      </c>
      <c r="B2" s="81" t="s">
        <v>1447</v>
      </c>
      <c r="C2" s="81" t="s">
        <v>1436</v>
      </c>
      <c r="D2" s="81" t="s">
        <v>1319</v>
      </c>
      <c r="E2" s="81" t="s">
        <v>1319</v>
      </c>
      <c r="F2" s="81" t="s">
        <v>1329</v>
      </c>
      <c r="G2" s="81" t="s">
        <v>1320</v>
      </c>
      <c r="H2" s="81" t="s">
        <v>975</v>
      </c>
      <c r="I2" s="81" t="s">
        <v>1319</v>
      </c>
      <c r="J2" s="81" t="s">
        <v>1319</v>
      </c>
      <c r="K2" s="81" t="s">
        <v>1319</v>
      </c>
      <c r="L2" s="81" t="s">
        <v>1323</v>
      </c>
      <c r="M2" s="81" t="s">
        <v>1319</v>
      </c>
      <c r="N2" s="81" t="s">
        <v>1336</v>
      </c>
      <c r="O2" s="81" t="s">
        <v>1319</v>
      </c>
      <c r="P2" s="81" t="s">
        <v>1366</v>
      </c>
      <c r="Q2" s="81" t="s">
        <v>1366</v>
      </c>
      <c r="R2" s="81" t="s">
        <v>1040</v>
      </c>
      <c r="S2" s="81" t="s">
        <v>1366</v>
      </c>
      <c r="T2" s="81" t="s">
        <v>1366</v>
      </c>
      <c r="V2" s="81" t="s">
        <v>29</v>
      </c>
      <c r="W2" s="81" t="s">
        <v>113</v>
      </c>
      <c r="AA2" s="81" t="s">
        <v>1132</v>
      </c>
      <c r="AB2" s="81" t="s">
        <v>1132</v>
      </c>
      <c r="AC2" s="81" t="s">
        <v>1138</v>
      </c>
      <c r="AD2" s="81" t="s">
        <v>647</v>
      </c>
      <c r="AE2" s="81" t="s">
        <v>1184</v>
      </c>
      <c r="AF2" s="81" t="s">
        <v>1194</v>
      </c>
      <c r="AI2" s="81" t="s">
        <v>229</v>
      </c>
      <c r="AL2" s="81" t="s">
        <v>647</v>
      </c>
      <c r="AM2" s="81" t="s">
        <v>647</v>
      </c>
      <c r="AN2" s="81" t="s">
        <v>647</v>
      </c>
      <c r="AO2" s="81" t="s">
        <v>647</v>
      </c>
      <c r="AV2" s="81" t="s">
        <v>647</v>
      </c>
      <c r="AW2" s="81" t="s">
        <v>1184</v>
      </c>
      <c r="AX2" s="81" t="s">
        <v>1185</v>
      </c>
      <c r="AY2" s="81" t="s">
        <v>20</v>
      </c>
      <c r="AZ2" s="81" t="s">
        <v>1009</v>
      </c>
      <c r="BA2" s="81" t="s">
        <v>82</v>
      </c>
      <c r="BC2" s="81" t="s">
        <v>979</v>
      </c>
      <c r="BD2" s="81" t="s">
        <v>334</v>
      </c>
      <c r="BE2" s="81" t="s">
        <v>1357</v>
      </c>
      <c r="BH2" s="81" t="s">
        <v>1143</v>
      </c>
      <c r="BI2" s="81" t="s">
        <v>1148</v>
      </c>
    </row>
    <row r="3" spans="1:61" x14ac:dyDescent="0.2">
      <c r="A3" s="81" t="s">
        <v>1455</v>
      </c>
      <c r="B3" s="81" t="s">
        <v>1448</v>
      </c>
      <c r="C3" s="81" t="s">
        <v>1437</v>
      </c>
      <c r="D3" s="81" t="s">
        <v>1320</v>
      </c>
      <c r="E3" s="81" t="s">
        <v>1321</v>
      </c>
      <c r="F3" s="81" t="s">
        <v>1336</v>
      </c>
      <c r="G3" s="81" t="s">
        <v>1334</v>
      </c>
      <c r="H3" s="81" t="s">
        <v>1333</v>
      </c>
      <c r="I3" s="81" t="s">
        <v>1320</v>
      </c>
      <c r="J3" s="81" t="s">
        <v>1320</v>
      </c>
      <c r="K3" s="81" t="s">
        <v>1320</v>
      </c>
      <c r="L3" s="81" t="s">
        <v>1332</v>
      </c>
      <c r="M3" s="81" t="s">
        <v>1336</v>
      </c>
      <c r="O3" s="81" t="s">
        <v>1320</v>
      </c>
      <c r="P3" s="81" t="s">
        <v>1321</v>
      </c>
      <c r="Q3" s="81" t="s">
        <v>1321</v>
      </c>
      <c r="R3" s="81" t="s">
        <v>1043</v>
      </c>
      <c r="S3" s="81" t="s">
        <v>1321</v>
      </c>
      <c r="T3" s="81" t="s">
        <v>1321</v>
      </c>
      <c r="V3" s="81" t="s">
        <v>30</v>
      </c>
      <c r="W3" s="81" t="s">
        <v>114</v>
      </c>
      <c r="AA3" s="81" t="s">
        <v>1133</v>
      </c>
      <c r="AB3" s="81" t="s">
        <v>1137</v>
      </c>
      <c r="AC3" s="81" t="s">
        <v>1139</v>
      </c>
      <c r="AD3" s="81" t="s">
        <v>649</v>
      </c>
      <c r="AE3" s="81" t="s">
        <v>1185</v>
      </c>
      <c r="AF3" s="81" t="s">
        <v>1127</v>
      </c>
      <c r="AI3" s="81" t="s">
        <v>230</v>
      </c>
      <c r="AL3" s="81" t="s">
        <v>649</v>
      </c>
      <c r="AM3" s="81" t="s">
        <v>649</v>
      </c>
      <c r="AN3" s="81" t="s">
        <v>649</v>
      </c>
      <c r="AO3" s="81" t="s">
        <v>649</v>
      </c>
      <c r="AV3" s="81" t="s">
        <v>649</v>
      </c>
      <c r="AW3" s="81" t="s">
        <v>1185</v>
      </c>
      <c r="AX3" s="81" t="s">
        <v>615</v>
      </c>
      <c r="AY3" s="81" t="s">
        <v>1004</v>
      </c>
      <c r="AZ3" s="81" t="s">
        <v>1010</v>
      </c>
      <c r="BA3" s="81" t="s">
        <v>1494</v>
      </c>
      <c r="BC3" s="81" t="s">
        <v>980</v>
      </c>
      <c r="BD3" s="81" t="s">
        <v>961</v>
      </c>
      <c r="BE3" s="81" t="s">
        <v>1358</v>
      </c>
      <c r="BI3" s="81" t="s">
        <v>1149</v>
      </c>
    </row>
    <row r="4" spans="1:61" x14ac:dyDescent="0.2">
      <c r="A4" s="81" t="s">
        <v>1456</v>
      </c>
      <c r="B4" s="81" t="s">
        <v>1449</v>
      </c>
      <c r="C4" s="81" t="s">
        <v>1438</v>
      </c>
      <c r="D4" s="81" t="s">
        <v>1321</v>
      </c>
      <c r="E4" s="81" t="s">
        <v>975</v>
      </c>
      <c r="F4" s="81" t="s">
        <v>1343</v>
      </c>
      <c r="G4" s="81" t="s">
        <v>111</v>
      </c>
      <c r="H4" s="81" t="s">
        <v>1334</v>
      </c>
      <c r="I4" s="81" t="s">
        <v>975</v>
      </c>
      <c r="J4" s="81" t="s">
        <v>1321</v>
      </c>
      <c r="K4" s="81" t="s">
        <v>1323</v>
      </c>
      <c r="O4" s="81" t="s">
        <v>975</v>
      </c>
      <c r="P4" s="81" t="s">
        <v>1371</v>
      </c>
      <c r="Q4" s="81" t="s">
        <v>1368</v>
      </c>
      <c r="R4" s="81" t="s">
        <v>1044</v>
      </c>
      <c r="S4" s="81" t="s">
        <v>1367</v>
      </c>
      <c r="T4" s="81" t="s">
        <v>1369</v>
      </c>
      <c r="V4" s="81" t="s">
        <v>31</v>
      </c>
      <c r="W4" s="81" t="s">
        <v>1463</v>
      </c>
      <c r="AC4" s="81" t="s">
        <v>1140</v>
      </c>
      <c r="AD4" s="81" t="s">
        <v>651</v>
      </c>
      <c r="AE4" s="81" t="s">
        <v>1186</v>
      </c>
      <c r="AF4" s="81" t="s">
        <v>1195</v>
      </c>
      <c r="AI4" s="81" t="s">
        <v>238</v>
      </c>
      <c r="AL4" s="81" t="s">
        <v>651</v>
      </c>
      <c r="AM4" s="81" t="s">
        <v>651</v>
      </c>
      <c r="AN4" s="81" t="s">
        <v>651</v>
      </c>
      <c r="AO4" s="81" t="s">
        <v>651</v>
      </c>
      <c r="AV4" s="81" t="s">
        <v>651</v>
      </c>
      <c r="AW4" s="81" t="s">
        <v>1187</v>
      </c>
      <c r="AX4" s="81" t="s">
        <v>1188</v>
      </c>
      <c r="AY4" s="81" t="s">
        <v>1005</v>
      </c>
      <c r="AZ4" s="81" t="s">
        <v>1012</v>
      </c>
      <c r="BA4" s="81" t="s">
        <v>1495</v>
      </c>
      <c r="BC4" s="81" t="s">
        <v>986</v>
      </c>
      <c r="BD4" s="81" t="s">
        <v>962</v>
      </c>
      <c r="BE4" s="81" t="s">
        <v>1359</v>
      </c>
    </row>
    <row r="5" spans="1:61" x14ac:dyDescent="0.2">
      <c r="A5" s="81" t="s">
        <v>1031</v>
      </c>
      <c r="B5" s="81" t="s">
        <v>109</v>
      </c>
      <c r="C5" s="81" t="s">
        <v>174</v>
      </c>
      <c r="D5" s="81" t="s">
        <v>1323</v>
      </c>
      <c r="E5" s="81" t="s">
        <v>1333</v>
      </c>
      <c r="F5" s="81" t="s">
        <v>111</v>
      </c>
      <c r="H5" s="81" t="s">
        <v>1337</v>
      </c>
      <c r="I5" s="81" t="s">
        <v>1333</v>
      </c>
      <c r="J5" s="81" t="s">
        <v>975</v>
      </c>
      <c r="K5" s="81" t="s">
        <v>1332</v>
      </c>
      <c r="O5" s="81" t="s">
        <v>1334</v>
      </c>
      <c r="Q5" s="81" t="s">
        <v>1371</v>
      </c>
      <c r="R5" s="81" t="s">
        <v>1045</v>
      </c>
      <c r="S5" s="81" t="s">
        <v>1368</v>
      </c>
      <c r="T5" s="81" t="s">
        <v>1371</v>
      </c>
      <c r="V5" s="81" t="s">
        <v>32</v>
      </c>
      <c r="AC5" s="81" t="s">
        <v>1141</v>
      </c>
      <c r="AD5" s="81" t="s">
        <v>655</v>
      </c>
      <c r="AE5" s="81" t="s">
        <v>1187</v>
      </c>
      <c r="AF5" s="81" t="s">
        <v>1031</v>
      </c>
      <c r="AI5" s="81" t="s">
        <v>242</v>
      </c>
      <c r="AL5" s="81" t="s">
        <v>655</v>
      </c>
      <c r="AM5" s="81" t="s">
        <v>655</v>
      </c>
      <c r="AN5" s="81" t="s">
        <v>653</v>
      </c>
      <c r="AO5" s="81" t="s">
        <v>655</v>
      </c>
      <c r="AV5" s="81" t="s">
        <v>655</v>
      </c>
      <c r="AW5" s="81" t="s">
        <v>615</v>
      </c>
      <c r="AY5" s="81" t="s">
        <v>1006</v>
      </c>
      <c r="AZ5" s="81" t="s">
        <v>1007</v>
      </c>
      <c r="BC5" s="81" t="s">
        <v>987</v>
      </c>
      <c r="BD5" s="81" t="s">
        <v>963</v>
      </c>
      <c r="BE5" s="81" t="s">
        <v>1500</v>
      </c>
    </row>
    <row r="6" spans="1:61" x14ac:dyDescent="0.2">
      <c r="A6" s="81" t="s">
        <v>1457</v>
      </c>
      <c r="B6" s="81" t="s">
        <v>110</v>
      </c>
      <c r="C6" s="81" t="s">
        <v>1439</v>
      </c>
      <c r="D6" s="81" t="s">
        <v>1327</v>
      </c>
      <c r="E6" s="81" t="s">
        <v>1337</v>
      </c>
      <c r="H6" s="81" t="s">
        <v>111</v>
      </c>
      <c r="I6" s="81" t="s">
        <v>1334</v>
      </c>
      <c r="J6" s="81" t="s">
        <v>1334</v>
      </c>
      <c r="O6" s="81" t="s">
        <v>1337</v>
      </c>
      <c r="R6" s="81" t="s">
        <v>1046</v>
      </c>
      <c r="S6" s="81" t="s">
        <v>1371</v>
      </c>
      <c r="V6" s="81" t="s">
        <v>33</v>
      </c>
      <c r="AD6" s="81" t="s">
        <v>657</v>
      </c>
      <c r="AE6" s="81" t="s">
        <v>615</v>
      </c>
      <c r="AI6" s="81" t="s">
        <v>111</v>
      </c>
      <c r="AL6" s="81" t="s">
        <v>657</v>
      </c>
      <c r="AM6" s="81" t="s">
        <v>657</v>
      </c>
      <c r="AN6" s="81" t="s">
        <v>655</v>
      </c>
      <c r="AO6" s="81" t="s">
        <v>657</v>
      </c>
      <c r="AV6" s="81" t="s">
        <v>657</v>
      </c>
      <c r="AW6" s="81" t="s">
        <v>1188</v>
      </c>
      <c r="AY6" s="81" t="s">
        <v>1007</v>
      </c>
      <c r="BC6" s="81" t="s">
        <v>989</v>
      </c>
      <c r="BD6" s="81" t="s">
        <v>964</v>
      </c>
      <c r="BE6" s="81" t="s">
        <v>1021</v>
      </c>
    </row>
    <row r="7" spans="1:61" x14ac:dyDescent="0.2">
      <c r="C7" s="81" t="s">
        <v>1440</v>
      </c>
      <c r="D7" s="81" t="s">
        <v>975</v>
      </c>
      <c r="I7" s="81" t="s">
        <v>1337</v>
      </c>
      <c r="J7" s="81" t="s">
        <v>1337</v>
      </c>
      <c r="O7" s="81" t="s">
        <v>111</v>
      </c>
      <c r="R7" s="81" t="s">
        <v>1048</v>
      </c>
      <c r="AD7" s="81" t="s">
        <v>659</v>
      </c>
      <c r="AL7" s="81" t="s">
        <v>659</v>
      </c>
      <c r="AN7" s="81" t="s">
        <v>657</v>
      </c>
      <c r="BC7" s="81" t="s">
        <v>977</v>
      </c>
      <c r="BD7" s="81" t="s">
        <v>965</v>
      </c>
      <c r="BE7" s="81" t="s">
        <v>1362</v>
      </c>
    </row>
    <row r="8" spans="1:61" x14ac:dyDescent="0.2">
      <c r="C8" s="81" t="s">
        <v>1441</v>
      </c>
      <c r="D8" s="81" t="s">
        <v>1334</v>
      </c>
      <c r="I8" s="81" t="s">
        <v>1339</v>
      </c>
      <c r="J8" s="81" t="s">
        <v>1339</v>
      </c>
      <c r="R8" s="81" t="s">
        <v>1049</v>
      </c>
      <c r="BD8" s="81" t="s">
        <v>518</v>
      </c>
    </row>
    <row r="9" spans="1:61" x14ac:dyDescent="0.2">
      <c r="C9" s="81" t="s">
        <v>209</v>
      </c>
      <c r="D9" s="81" t="s">
        <v>1337</v>
      </c>
      <c r="I9" s="81" t="s">
        <v>111</v>
      </c>
      <c r="J9" s="81" t="s">
        <v>111</v>
      </c>
      <c r="BD9" s="81" t="s">
        <v>966</v>
      </c>
    </row>
    <row r="10" spans="1:61" x14ac:dyDescent="0.2">
      <c r="C10" s="81" t="s">
        <v>1442</v>
      </c>
      <c r="D10" s="81" t="s">
        <v>1339</v>
      </c>
      <c r="BD10" s="81" t="s">
        <v>651</v>
      </c>
    </row>
    <row r="11" spans="1:61" x14ac:dyDescent="0.2">
      <c r="C11" s="81" t="s">
        <v>289</v>
      </c>
      <c r="D11" s="81" t="s">
        <v>1343</v>
      </c>
      <c r="BD11" s="81" t="s">
        <v>968</v>
      </c>
    </row>
    <row r="12" spans="1:61" x14ac:dyDescent="0.2">
      <c r="D12" s="81" t="s">
        <v>111</v>
      </c>
      <c r="BD12" s="81" t="s">
        <v>969</v>
      </c>
    </row>
    <row r="13" spans="1:61" x14ac:dyDescent="0.2">
      <c r="BD13" s="81" t="s">
        <v>970</v>
      </c>
    </row>
    <row r="14" spans="1:61" x14ac:dyDescent="0.2">
      <c r="BD14" s="81" t="s">
        <v>111</v>
      </c>
    </row>
    <row r="15" spans="1:61" x14ac:dyDescent="0.2">
      <c r="BD15" s="81" t="s">
        <v>972</v>
      </c>
    </row>
    <row r="16" spans="1:61" x14ac:dyDescent="0.2">
      <c r="BD16" s="81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DC7C2-3B26-4FD8-85AC-32E6E556E4FC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SUM(DatosViolenciaGénero!C63:C69)</f>
        <v>383</v>
      </c>
      <c r="D4" s="89">
        <f>SUM(DatosViolenciaGénero!D63:D69)</f>
        <v>166</v>
      </c>
    </row>
    <row r="5" spans="2:4" x14ac:dyDescent="0.2">
      <c r="B5" s="88" t="s">
        <v>1321</v>
      </c>
      <c r="C5" s="89">
        <f>SUM(DatosViolenciaGénero!C70:C73)</f>
        <v>8</v>
      </c>
      <c r="D5" s="89">
        <f>SUM(DatosViolenciaGénero!D70:D73)</f>
        <v>13</v>
      </c>
    </row>
    <row r="6" spans="2:4" ht="12.75" customHeight="1" x14ac:dyDescent="0.2">
      <c r="B6" s="88" t="s">
        <v>1367</v>
      </c>
      <c r="C6" s="89">
        <f>DatosViolenciaGénero!C74</f>
        <v>5</v>
      </c>
      <c r="D6" s="89">
        <f>DatosViolenciaGénero!D74</f>
        <v>0</v>
      </c>
    </row>
    <row r="7" spans="2:4" ht="12.75" customHeight="1" x14ac:dyDescent="0.2">
      <c r="B7" s="88" t="s">
        <v>1368</v>
      </c>
      <c r="C7" s="89">
        <f>SUM(DatosViolenciaGénero!C75:C77)</f>
        <v>2</v>
      </c>
      <c r="D7" s="89">
        <f>SUM(DatosViolenciaGénero!D75:D77)</f>
        <v>0</v>
      </c>
    </row>
    <row r="8" spans="2:4" ht="12.75" customHeight="1" x14ac:dyDescent="0.2">
      <c r="B8" s="88" t="s">
        <v>1369</v>
      </c>
      <c r="C8" s="89">
        <f>DatosViolenciaGénero!C81</f>
        <v>0</v>
      </c>
      <c r="D8" s="89">
        <f>DatosViolenciaGénero!D81</f>
        <v>2</v>
      </c>
    </row>
    <row r="9" spans="2:4" ht="12.75" customHeight="1" x14ac:dyDescent="0.2">
      <c r="B9" s="88" t="s">
        <v>1370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1371</v>
      </c>
      <c r="C10" s="89">
        <f>SUM(DatosViolenciaGénero!C79:C80)</f>
        <v>74</v>
      </c>
      <c r="D10" s="89">
        <f>SUM(DatosViolenciaGénero!D79:D80)</f>
        <v>55</v>
      </c>
    </row>
    <row r="14" spans="2:4" ht="12.95" customHeight="1" thickTop="1" thickBot="1" x14ac:dyDescent="0.25">
      <c r="B14" s="209" t="s">
        <v>1375</v>
      </c>
      <c r="C14" s="209"/>
    </row>
    <row r="15" spans="2:4" ht="13.5" thickTop="1" x14ac:dyDescent="0.2">
      <c r="B15" s="90" t="s">
        <v>1373</v>
      </c>
      <c r="C15" s="91">
        <f>DatosViolenciaGénero!C38</f>
        <v>22</v>
      </c>
    </row>
    <row r="16" spans="2:4" ht="13.5" thickBot="1" x14ac:dyDescent="0.25">
      <c r="B16" s="92" t="s">
        <v>1374</v>
      </c>
      <c r="C16" s="93">
        <f>DatosViolenciaGénero!C39</f>
        <v>203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0F33-B7E7-4F62-88C4-6D7C8BAD7C95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SUM(DatosViolenciaDoméstica!C48:C54)</f>
        <v>53</v>
      </c>
      <c r="D4" s="89">
        <f>SUM(DatosViolenciaDoméstica!D48:D54)</f>
        <v>30</v>
      </c>
    </row>
    <row r="5" spans="2:4" x14ac:dyDescent="0.2">
      <c r="B5" s="88" t="s">
        <v>1321</v>
      </c>
      <c r="C5" s="89">
        <f>SUM(DatosViolenciaDoméstica!C55:C58)</f>
        <v>3</v>
      </c>
      <c r="D5" s="89">
        <f>SUM(DatosViolenciaDoméstica!D55:D58)</f>
        <v>1</v>
      </c>
    </row>
    <row r="6" spans="2:4" ht="12.75" customHeight="1" x14ac:dyDescent="0.2">
      <c r="B6" s="88" t="s">
        <v>1367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1368</v>
      </c>
      <c r="C7" s="89">
        <f>SUM(DatosViolenciaDoméstica!C60:C62)</f>
        <v>0</v>
      </c>
      <c r="D7" s="89">
        <f>SUM(DatosViolenciaDoméstica!D60:D62)</f>
        <v>1</v>
      </c>
    </row>
    <row r="8" spans="2:4" ht="12.75" customHeight="1" x14ac:dyDescent="0.2">
      <c r="B8" s="88" t="s">
        <v>1369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1370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1371</v>
      </c>
      <c r="C10" s="89">
        <f>SUM(DatosViolenciaDoméstica!C64:C65)</f>
        <v>5</v>
      </c>
      <c r="D10" s="89">
        <f>SUM(DatosViolenciaDoméstica!D64:D65)</f>
        <v>2</v>
      </c>
    </row>
    <row r="14" spans="2:4" ht="12.95" customHeight="1" thickTop="1" thickBot="1" x14ac:dyDescent="0.25">
      <c r="B14" s="209" t="s">
        <v>1372</v>
      </c>
      <c r="C14" s="209"/>
    </row>
    <row r="15" spans="2:4" ht="13.5" thickTop="1" x14ac:dyDescent="0.2">
      <c r="B15" s="90" t="s">
        <v>1373</v>
      </c>
      <c r="C15" s="91">
        <f>DatosViolenciaDoméstica!C33</f>
        <v>7</v>
      </c>
    </row>
    <row r="16" spans="2:4" ht="13.5" thickBot="1" x14ac:dyDescent="0.25">
      <c r="B16" s="92" t="s">
        <v>1374</v>
      </c>
      <c r="C16" s="93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29B2-56AC-4602-B88F-572026C93200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10" t="s">
        <v>1356</v>
      </c>
      <c r="C3" s="210"/>
    </row>
    <row r="4" spans="2:3" x14ac:dyDescent="0.2">
      <c r="B4" s="82" t="s">
        <v>1357</v>
      </c>
      <c r="C4" s="83">
        <f>DatosMenores!C69</f>
        <v>58</v>
      </c>
    </row>
    <row r="5" spans="2:3" x14ac:dyDescent="0.2">
      <c r="B5" s="82" t="s">
        <v>1358</v>
      </c>
      <c r="C5" s="84">
        <f>DatosMenores!C70</f>
        <v>21</v>
      </c>
    </row>
    <row r="6" spans="2:3" x14ac:dyDescent="0.2">
      <c r="B6" s="82" t="s">
        <v>1359</v>
      </c>
      <c r="C6" s="84">
        <f>DatosMenores!C71</f>
        <v>107</v>
      </c>
    </row>
    <row r="7" spans="2:3" ht="25.5" x14ac:dyDescent="0.2">
      <c r="B7" s="82" t="s">
        <v>1360</v>
      </c>
      <c r="C7" s="84">
        <f>DatosMenores!C74</f>
        <v>0</v>
      </c>
    </row>
    <row r="8" spans="2:3" ht="25.5" x14ac:dyDescent="0.2">
      <c r="B8" s="82" t="s">
        <v>1021</v>
      </c>
      <c r="C8" s="84">
        <f>DatosMenores!C75</f>
        <v>10</v>
      </c>
    </row>
    <row r="9" spans="2:3" ht="25.5" x14ac:dyDescent="0.2">
      <c r="B9" s="82" t="s">
        <v>1361</v>
      </c>
      <c r="C9" s="84">
        <f>DatosMenores!C76</f>
        <v>0</v>
      </c>
    </row>
    <row r="10" spans="2:3" ht="25.5" x14ac:dyDescent="0.2">
      <c r="B10" s="82" t="s">
        <v>265</v>
      </c>
      <c r="C10" s="84">
        <f>DatosMenores!C78</f>
        <v>0</v>
      </c>
    </row>
    <row r="11" spans="2:3" x14ac:dyDescent="0.2">
      <c r="B11" s="82" t="s">
        <v>1362</v>
      </c>
      <c r="C11" s="84">
        <f>DatosMenores!C77</f>
        <v>23</v>
      </c>
    </row>
    <row r="12" spans="2:3" x14ac:dyDescent="0.2">
      <c r="B12" s="82" t="s">
        <v>1363</v>
      </c>
      <c r="C12" s="84">
        <f>DatosMenores!C79</f>
        <v>0</v>
      </c>
    </row>
    <row r="13" spans="2:3" ht="25.5" x14ac:dyDescent="0.2">
      <c r="B13" s="82" t="s">
        <v>1364</v>
      </c>
      <c r="C13" s="84">
        <f>DatosMenores!C72</f>
        <v>0</v>
      </c>
    </row>
    <row r="14" spans="2:3" ht="25.5" x14ac:dyDescent="0.2">
      <c r="B14" s="82" t="s">
        <v>1365</v>
      </c>
      <c r="C14" s="84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F891-FD66-4966-8914-8DA44CB8BAB4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1308</v>
      </c>
    </row>
    <row r="4" spans="2:13" ht="39" thickBot="1" x14ac:dyDescent="0.25">
      <c r="B4" s="50" t="s">
        <v>304</v>
      </c>
      <c r="C4" s="51" t="s">
        <v>1309</v>
      </c>
      <c r="D4" s="51" t="s">
        <v>1310</v>
      </c>
      <c r="E4" s="51" t="s">
        <v>1311</v>
      </c>
      <c r="F4" s="51" t="s">
        <v>1312</v>
      </c>
      <c r="G4" s="51" t="s">
        <v>1313</v>
      </c>
      <c r="H4" s="51" t="s">
        <v>1314</v>
      </c>
      <c r="I4" s="51" t="s">
        <v>1315</v>
      </c>
      <c r="J4" s="51" t="s">
        <v>1316</v>
      </c>
      <c r="K4" s="51" t="s">
        <v>315</v>
      </c>
      <c r="L4" s="51" t="s">
        <v>1317</v>
      </c>
      <c r="M4" s="52" t="s">
        <v>317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1318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304</v>
      </c>
      <c r="E10" s="63" t="s">
        <v>1311</v>
      </c>
      <c r="F10" s="63" t="s">
        <v>1312</v>
      </c>
      <c r="G10" s="63" t="s">
        <v>1313</v>
      </c>
      <c r="H10" s="63" t="s">
        <v>1314</v>
      </c>
      <c r="I10" s="63" t="s">
        <v>1315</v>
      </c>
      <c r="J10" s="63" t="s">
        <v>1316</v>
      </c>
      <c r="K10" s="63" t="s">
        <v>1317</v>
      </c>
      <c r="L10" s="64" t="s">
        <v>317</v>
      </c>
      <c r="M10" s="65"/>
    </row>
    <row r="11" spans="2:13" ht="13.15" customHeight="1" x14ac:dyDescent="0.2">
      <c r="B11" s="216" t="s">
        <v>1319</v>
      </c>
      <c r="C11" s="216"/>
      <c r="D11" s="66">
        <f>DatosDelitos!C5+DatosDelitos!C13-DatosDelitos!C17</f>
        <v>1046</v>
      </c>
      <c r="E11" s="67">
        <f>DatosDelitos!H5+DatosDelitos!H13-DatosDelitos!H17</f>
        <v>133</v>
      </c>
      <c r="F11" s="67">
        <f>DatosDelitos!I5+DatosDelitos!I13-DatosDelitos!I17</f>
        <v>129</v>
      </c>
      <c r="G11" s="67">
        <f>DatosDelitos!J5+DatosDelitos!J13-DatosDelitos!J17</f>
        <v>3</v>
      </c>
      <c r="H11" s="68">
        <f>DatosDelitos!K5+DatosDelitos!K13-DatosDelitos!K17</f>
        <v>0</v>
      </c>
      <c r="I11" s="68">
        <f>DatosDelitos!L5+DatosDelitos!L13-DatosDelitos!L17</f>
        <v>1</v>
      </c>
      <c r="J11" s="68">
        <f>DatosDelitos!M5+DatosDelitos!M13-DatosDelitos!M17</f>
        <v>0</v>
      </c>
      <c r="K11" s="68">
        <f>DatosDelitos!O5+DatosDelitos!O13-DatosDelitos!O17</f>
        <v>3</v>
      </c>
      <c r="L11" s="69">
        <f>DatosDelitos!P5+DatosDelitos!P13-DatosDelitos!P17</f>
        <v>83</v>
      </c>
    </row>
    <row r="12" spans="2:13" ht="13.15" customHeight="1" x14ac:dyDescent="0.2">
      <c r="B12" s="213" t="s">
        <v>329</v>
      </c>
      <c r="C12" s="213"/>
      <c r="D12" s="70">
        <f>DatosDelitos!C10</f>
        <v>1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213" t="s">
        <v>347</v>
      </c>
      <c r="C13" s="213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213" t="s">
        <v>352</v>
      </c>
      <c r="C14" s="213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213" t="s">
        <v>1320</v>
      </c>
      <c r="C15" s="213"/>
      <c r="D15" s="70">
        <f>DatosDelitos!C17+DatosDelitos!C44</f>
        <v>932</v>
      </c>
      <c r="E15" s="71">
        <f>DatosDelitos!H17+DatosDelitos!H44</f>
        <v>296</v>
      </c>
      <c r="F15" s="71">
        <f>DatosDelitos!I16+DatosDelitos!I44</f>
        <v>107</v>
      </c>
      <c r="G15" s="71">
        <f>DatosDelitos!J17+DatosDelitos!J44</f>
        <v>4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87</v>
      </c>
    </row>
    <row r="16" spans="2:13" ht="13.15" customHeight="1" x14ac:dyDescent="0.2">
      <c r="B16" s="213" t="s">
        <v>1321</v>
      </c>
      <c r="C16" s="213"/>
      <c r="D16" s="70">
        <f>DatosDelitos!C30</f>
        <v>409</v>
      </c>
      <c r="E16" s="71">
        <f>DatosDelitos!H30</f>
        <v>48</v>
      </c>
      <c r="F16" s="71">
        <f>DatosDelitos!I30</f>
        <v>83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1</v>
      </c>
      <c r="L16" s="72">
        <f>DatosDelitos!P30</f>
        <v>46</v>
      </c>
    </row>
    <row r="17" spans="2:12" ht="13.15" customHeight="1" x14ac:dyDescent="0.2">
      <c r="B17" s="215" t="s">
        <v>1322</v>
      </c>
      <c r="C17" s="215"/>
      <c r="D17" s="70">
        <f>DatosDelitos!C42-DatosDelitos!C44</f>
        <v>12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213" t="s">
        <v>1323</v>
      </c>
      <c r="C18" s="213"/>
      <c r="D18" s="70">
        <f>DatosDelitos!C50</f>
        <v>190</v>
      </c>
      <c r="E18" s="71">
        <f>DatosDelitos!H50</f>
        <v>25</v>
      </c>
      <c r="F18" s="71">
        <f>DatosDelitos!I50</f>
        <v>15</v>
      </c>
      <c r="G18" s="71">
        <f>DatosDelitos!J50</f>
        <v>10</v>
      </c>
      <c r="H18" s="71">
        <f>DatosDelitos!K50</f>
        <v>6</v>
      </c>
      <c r="I18" s="71">
        <f>DatosDelitos!L50</f>
        <v>0</v>
      </c>
      <c r="J18" s="71">
        <f>DatosDelitos!M50</f>
        <v>0</v>
      </c>
      <c r="K18" s="71">
        <f>DatosDelitos!O50</f>
        <v>0</v>
      </c>
      <c r="L18" s="72">
        <f>DatosDelitos!P50</f>
        <v>19</v>
      </c>
    </row>
    <row r="19" spans="2:12" ht="13.15" customHeight="1" x14ac:dyDescent="0.2">
      <c r="B19" s="213" t="s">
        <v>1324</v>
      </c>
      <c r="C19" s="213"/>
      <c r="D19" s="70">
        <f>DatosDelitos!C72</f>
        <v>2</v>
      </c>
      <c r="E19" s="71">
        <f>DatosDelitos!H72</f>
        <v>0</v>
      </c>
      <c r="F19" s="71">
        <f>DatosDelitos!I72</f>
        <v>1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1</v>
      </c>
    </row>
    <row r="20" spans="2:12" ht="27" customHeight="1" x14ac:dyDescent="0.2">
      <c r="B20" s="213" t="s">
        <v>1325</v>
      </c>
      <c r="C20" s="213"/>
      <c r="D20" s="70">
        <f>DatosDelitos!C74</f>
        <v>45</v>
      </c>
      <c r="E20" s="71">
        <f>DatosDelitos!H74</f>
        <v>5</v>
      </c>
      <c r="F20" s="71">
        <f>DatosDelitos!I74</f>
        <v>4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1</v>
      </c>
    </row>
    <row r="21" spans="2:12" ht="13.15" customHeight="1" x14ac:dyDescent="0.2">
      <c r="B21" s="215" t="s">
        <v>1326</v>
      </c>
      <c r="C21" s="215"/>
      <c r="D21" s="70">
        <f>DatosDelitos!C82</f>
        <v>56</v>
      </c>
      <c r="E21" s="71">
        <f>DatosDelitos!H82</f>
        <v>4</v>
      </c>
      <c r="F21" s="71">
        <f>DatosDelitos!I82</f>
        <v>6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1</v>
      </c>
    </row>
    <row r="22" spans="2:12" ht="13.15" customHeight="1" x14ac:dyDescent="0.2">
      <c r="B22" s="213" t="s">
        <v>1327</v>
      </c>
      <c r="C22" s="213"/>
      <c r="D22" s="70">
        <f>DatosDelitos!C85</f>
        <v>182</v>
      </c>
      <c r="E22" s="71">
        <f>DatosDelitos!H85</f>
        <v>49</v>
      </c>
      <c r="F22" s="71">
        <f>DatosDelitos!I85</f>
        <v>28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14</v>
      </c>
    </row>
    <row r="23" spans="2:12" ht="13.15" customHeight="1" x14ac:dyDescent="0.2">
      <c r="B23" s="213" t="s">
        <v>975</v>
      </c>
      <c r="C23" s="213"/>
      <c r="D23" s="70">
        <f>DatosDelitos!C97</f>
        <v>2059</v>
      </c>
      <c r="E23" s="71">
        <f>DatosDelitos!H97</f>
        <v>453</v>
      </c>
      <c r="F23" s="71">
        <f>DatosDelitos!I97</f>
        <v>268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3</v>
      </c>
      <c r="L23" s="72">
        <f>DatosDelitos!P97</f>
        <v>244</v>
      </c>
    </row>
    <row r="24" spans="2:12" ht="27" customHeight="1" x14ac:dyDescent="0.2">
      <c r="B24" s="213" t="s">
        <v>1328</v>
      </c>
      <c r="C24" s="213"/>
      <c r="D24" s="70">
        <f>DatosDelitos!C131</f>
        <v>4</v>
      </c>
      <c r="E24" s="71">
        <f>DatosDelitos!H131</f>
        <v>2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4</v>
      </c>
    </row>
    <row r="25" spans="2:12" ht="13.15" customHeight="1" x14ac:dyDescent="0.2">
      <c r="B25" s="213" t="s">
        <v>1329</v>
      </c>
      <c r="C25" s="213"/>
      <c r="D25" s="70">
        <f>DatosDelitos!C137</f>
        <v>50</v>
      </c>
      <c r="E25" s="71">
        <f>DatosDelitos!H137</f>
        <v>12</v>
      </c>
      <c r="F25" s="71">
        <f>DatosDelitos!I137</f>
        <v>12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10</v>
      </c>
    </row>
    <row r="26" spans="2:12" ht="13.15" customHeight="1" x14ac:dyDescent="0.2">
      <c r="B26" s="215" t="s">
        <v>1330</v>
      </c>
      <c r="C26" s="215"/>
      <c r="D26" s="70">
        <f>DatosDelitos!C144</f>
        <v>3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213" t="s">
        <v>1331</v>
      </c>
      <c r="C27" s="213"/>
      <c r="D27" s="70">
        <f>DatosDelitos!C147</f>
        <v>37</v>
      </c>
      <c r="E27" s="71">
        <f>DatosDelitos!H147</f>
        <v>9</v>
      </c>
      <c r="F27" s="71">
        <f>DatosDelitos!I147</f>
        <v>3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18</v>
      </c>
    </row>
    <row r="28" spans="2:12" ht="13.15" customHeight="1" x14ac:dyDescent="0.2">
      <c r="B28" s="213" t="s">
        <v>1332</v>
      </c>
      <c r="C28" s="213"/>
      <c r="D28" s="70">
        <f>DatosDelitos!C156+SUM(DatosDelitos!C167:C172)</f>
        <v>42</v>
      </c>
      <c r="E28" s="71">
        <f>DatosDelitos!H156+SUM(DatosDelitos!H167:H172)</f>
        <v>11</v>
      </c>
      <c r="F28" s="71">
        <f>DatosDelitos!I156+SUM(DatosDelitos!I167:I172)</f>
        <v>1</v>
      </c>
      <c r="G28" s="71">
        <f>DatosDelitos!J156+SUM(DatosDelitos!J167:J172)</f>
        <v>1</v>
      </c>
      <c r="H28" s="71">
        <f>DatosDelitos!K156+SUM(DatosDelitos!K167:K172)</f>
        <v>1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6</v>
      </c>
    </row>
    <row r="29" spans="2:12" ht="13.15" customHeight="1" x14ac:dyDescent="0.2">
      <c r="B29" s="213" t="s">
        <v>1333</v>
      </c>
      <c r="C29" s="213"/>
      <c r="D29" s="70">
        <f>SUM(DatosDelitos!C173:C177)</f>
        <v>84</v>
      </c>
      <c r="E29" s="71">
        <f>SUM(DatosDelitos!H173:H177)</f>
        <v>74</v>
      </c>
      <c r="F29" s="71">
        <f>SUM(DatosDelitos!I173:I177)</f>
        <v>44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3</v>
      </c>
      <c r="L29" s="71">
        <f>SUM(DatosDelitos!P173:P177)</f>
        <v>37</v>
      </c>
    </row>
    <row r="30" spans="2:12" ht="13.15" customHeight="1" x14ac:dyDescent="0.2">
      <c r="B30" s="213" t="s">
        <v>1334</v>
      </c>
      <c r="C30" s="213"/>
      <c r="D30" s="70">
        <f>DatosDelitos!C178</f>
        <v>231</v>
      </c>
      <c r="E30" s="71">
        <f>DatosDelitos!H178</f>
        <v>135</v>
      </c>
      <c r="F30" s="71">
        <f>DatosDelitos!I178</f>
        <v>112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624</v>
      </c>
    </row>
    <row r="31" spans="2:12" ht="13.15" customHeight="1" x14ac:dyDescent="0.2">
      <c r="B31" s="213" t="s">
        <v>1335</v>
      </c>
      <c r="C31" s="213"/>
      <c r="D31" s="70">
        <f>DatosDelitos!C186</f>
        <v>73</v>
      </c>
      <c r="E31" s="71">
        <f>DatosDelitos!H186</f>
        <v>19</v>
      </c>
      <c r="F31" s="71">
        <f>DatosDelitos!I186</f>
        <v>14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21</v>
      </c>
    </row>
    <row r="32" spans="2:12" ht="13.15" customHeight="1" x14ac:dyDescent="0.2">
      <c r="B32" s="213" t="s">
        <v>1336</v>
      </c>
      <c r="C32" s="213"/>
      <c r="D32" s="70">
        <f>DatosDelitos!C201</f>
        <v>17</v>
      </c>
      <c r="E32" s="71">
        <f>DatosDelitos!H201</f>
        <v>7</v>
      </c>
      <c r="F32" s="71">
        <f>DatosDelitos!I201</f>
        <v>6</v>
      </c>
      <c r="G32" s="71">
        <f>DatosDelitos!J201</f>
        <v>0</v>
      </c>
      <c r="H32" s="71">
        <f>DatosDelitos!K201</f>
        <v>0</v>
      </c>
      <c r="I32" s="71">
        <f>DatosDelitos!L201</f>
        <v>1</v>
      </c>
      <c r="J32" s="71">
        <f>DatosDelitos!M201</f>
        <v>1</v>
      </c>
      <c r="K32" s="71">
        <f>DatosDelitos!O201</f>
        <v>0</v>
      </c>
      <c r="L32" s="71">
        <f>DatosDelitos!P201</f>
        <v>2</v>
      </c>
    </row>
    <row r="33" spans="2:13" ht="13.15" customHeight="1" x14ac:dyDescent="0.2">
      <c r="B33" s="213" t="s">
        <v>1337</v>
      </c>
      <c r="C33" s="213"/>
      <c r="D33" s="70">
        <f>DatosDelitos!C223</f>
        <v>345</v>
      </c>
      <c r="E33" s="71">
        <f>DatosDelitos!H223</f>
        <v>137</v>
      </c>
      <c r="F33" s="71">
        <f>DatosDelitos!I223</f>
        <v>88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2</v>
      </c>
      <c r="L33" s="71">
        <f>DatosDelitos!P223</f>
        <v>108</v>
      </c>
    </row>
    <row r="34" spans="2:13" ht="13.15" customHeight="1" x14ac:dyDescent="0.2">
      <c r="B34" s="213" t="s">
        <v>1338</v>
      </c>
      <c r="C34" s="213"/>
      <c r="D34" s="70">
        <f>DatosDelitos!C244</f>
        <v>1</v>
      </c>
      <c r="E34" s="71">
        <f>DatosDelitos!H244</f>
        <v>0</v>
      </c>
      <c r="F34" s="71">
        <f>DatosDelitos!I244</f>
        <v>3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1</v>
      </c>
    </row>
    <row r="35" spans="2:13" ht="13.15" customHeight="1" x14ac:dyDescent="0.2">
      <c r="B35" s="213" t="s">
        <v>1339</v>
      </c>
      <c r="C35" s="213"/>
      <c r="D35" s="70">
        <f>DatosDelitos!C271</f>
        <v>109</v>
      </c>
      <c r="E35" s="71">
        <f>DatosDelitos!H271</f>
        <v>90</v>
      </c>
      <c r="F35" s="71">
        <f>DatosDelitos!I271</f>
        <v>71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0</v>
      </c>
      <c r="L35" s="71">
        <f>DatosDelitos!P271</f>
        <v>48</v>
      </c>
    </row>
    <row r="36" spans="2:13" ht="38.25" customHeight="1" x14ac:dyDescent="0.2">
      <c r="B36" s="213" t="s">
        <v>1340</v>
      </c>
      <c r="C36" s="213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1</v>
      </c>
    </row>
    <row r="37" spans="2:13" ht="13.15" customHeight="1" x14ac:dyDescent="0.2">
      <c r="B37" s="213" t="s">
        <v>1341</v>
      </c>
      <c r="C37" s="213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213" t="s">
        <v>1342</v>
      </c>
      <c r="C38" s="213"/>
      <c r="D38" s="70">
        <f>DatosDelitos!C312+DatosDelitos!C318+DatosDelitos!C320</f>
        <v>14</v>
      </c>
      <c r="E38" s="71">
        <f>DatosDelitos!H312+DatosDelitos!H318+DatosDelitos!H320</f>
        <v>1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0</v>
      </c>
    </row>
    <row r="39" spans="2:13" ht="13.15" customHeight="1" x14ac:dyDescent="0.2">
      <c r="B39" s="213" t="s">
        <v>1343</v>
      </c>
      <c r="C39" s="213"/>
      <c r="D39" s="70">
        <f>DatosDelitos!C323</f>
        <v>2164</v>
      </c>
      <c r="E39" s="71">
        <f>DatosDelitos!H323</f>
        <v>30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213" t="s">
        <v>1344</v>
      </c>
      <c r="C40" s="213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213" t="s">
        <v>952</v>
      </c>
      <c r="C41" s="213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213" t="s">
        <v>1345</v>
      </c>
      <c r="C42" s="213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214" t="s">
        <v>956</v>
      </c>
      <c r="C43" s="214"/>
      <c r="D43" s="73">
        <f>SUM(D11:D42)</f>
        <v>8108</v>
      </c>
      <c r="E43" s="73">
        <f t="shared" ref="E43:L43" si="0">SUM(E11:E42)</f>
        <v>1540</v>
      </c>
      <c r="F43" s="73">
        <f t="shared" si="0"/>
        <v>995</v>
      </c>
      <c r="G43" s="73">
        <f t="shared" si="0"/>
        <v>18</v>
      </c>
      <c r="H43" s="73">
        <f t="shared" si="0"/>
        <v>7</v>
      </c>
      <c r="I43" s="73">
        <f t="shared" si="0"/>
        <v>2</v>
      </c>
      <c r="J43" s="73">
        <f t="shared" si="0"/>
        <v>1</v>
      </c>
      <c r="K43" s="73">
        <f t="shared" si="0"/>
        <v>12</v>
      </c>
      <c r="L43" s="73">
        <f t="shared" si="0"/>
        <v>1376</v>
      </c>
    </row>
    <row r="46" spans="2:13" ht="15.75" x14ac:dyDescent="0.25">
      <c r="B46" s="74" t="s">
        <v>1346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1309</v>
      </c>
      <c r="E48" s="52" t="s">
        <v>1310</v>
      </c>
    </row>
    <row r="49" spans="2:5" ht="13.15" customHeight="1" x14ac:dyDescent="0.25">
      <c r="B49" s="212" t="s">
        <v>1347</v>
      </c>
      <c r="C49" s="212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212" t="s">
        <v>1348</v>
      </c>
      <c r="C50" s="212"/>
      <c r="D50" s="76">
        <f>DatosDelitos!F13-DatosDelitos!F17</f>
        <v>1</v>
      </c>
      <c r="E50" s="76">
        <f>DatosDelitos!G13-DatosDelitos!G17</f>
        <v>0</v>
      </c>
    </row>
    <row r="51" spans="2:5" ht="13.15" customHeight="1" x14ac:dyDescent="0.25">
      <c r="B51" s="212" t="s">
        <v>329</v>
      </c>
      <c r="C51" s="212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212" t="s">
        <v>347</v>
      </c>
      <c r="C52" s="212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212" t="s">
        <v>352</v>
      </c>
      <c r="C53" s="212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212" t="s">
        <v>1320</v>
      </c>
      <c r="C54" s="212"/>
      <c r="D54" s="76">
        <f>DatosDelitos!F17+DatosDelitos!F44</f>
        <v>52</v>
      </c>
      <c r="E54" s="76">
        <f>DatosDelitos!G17+DatosDelitos!G44</f>
        <v>6</v>
      </c>
    </row>
    <row r="55" spans="2:5" ht="13.15" customHeight="1" x14ac:dyDescent="0.25">
      <c r="B55" s="212" t="s">
        <v>1321</v>
      </c>
      <c r="C55" s="212"/>
      <c r="D55" s="76">
        <f>DatosDelitos!F30</f>
        <v>8</v>
      </c>
      <c r="E55" s="76">
        <f>DatosDelitos!G30</f>
        <v>7</v>
      </c>
    </row>
    <row r="56" spans="2:5" ht="13.15" customHeight="1" x14ac:dyDescent="0.25">
      <c r="B56" s="212" t="s">
        <v>1322</v>
      </c>
      <c r="C56" s="212"/>
      <c r="D56" s="76">
        <f>DatosDelitos!F42-DatosDelitos!F44</f>
        <v>2</v>
      </c>
      <c r="E56" s="76">
        <f>DatosDelitos!G42-DatosDelitos!G44</f>
        <v>0</v>
      </c>
    </row>
    <row r="57" spans="2:5" ht="13.15" customHeight="1" x14ac:dyDescent="0.25">
      <c r="B57" s="212" t="s">
        <v>1323</v>
      </c>
      <c r="C57" s="212"/>
      <c r="D57" s="76">
        <f>DatosDelitos!F50</f>
        <v>2</v>
      </c>
      <c r="E57" s="76">
        <f>DatosDelitos!G50</f>
        <v>1</v>
      </c>
    </row>
    <row r="58" spans="2:5" ht="13.15" customHeight="1" x14ac:dyDescent="0.25">
      <c r="B58" s="212" t="s">
        <v>1324</v>
      </c>
      <c r="C58" s="212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212" t="s">
        <v>1349</v>
      </c>
      <c r="C59" s="212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212" t="s">
        <v>1326</v>
      </c>
      <c r="C60" s="212"/>
      <c r="D60" s="76">
        <f>DatosDelitos!F82</f>
        <v>0</v>
      </c>
      <c r="E60" s="76">
        <f>DatosDelitos!G82</f>
        <v>0</v>
      </c>
    </row>
    <row r="61" spans="2:5" ht="13.15" customHeight="1" x14ac:dyDescent="0.25">
      <c r="B61" s="212" t="s">
        <v>1327</v>
      </c>
      <c r="C61" s="212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212" t="s">
        <v>975</v>
      </c>
      <c r="C62" s="212"/>
      <c r="D62" s="76">
        <f>DatosDelitos!F97</f>
        <v>15</v>
      </c>
      <c r="E62" s="76">
        <f>DatosDelitos!G97</f>
        <v>16</v>
      </c>
    </row>
    <row r="63" spans="2:5" ht="27" customHeight="1" x14ac:dyDescent="0.25">
      <c r="B63" s="212" t="s">
        <v>1350</v>
      </c>
      <c r="C63" s="212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212" t="s">
        <v>1329</v>
      </c>
      <c r="C64" s="212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212" t="s">
        <v>1330</v>
      </c>
      <c r="C65" s="212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212" t="s">
        <v>1331</v>
      </c>
      <c r="C66" s="212"/>
      <c r="D66" s="76">
        <f>DatosDelitos!F147</f>
        <v>0</v>
      </c>
      <c r="E66" s="76">
        <f>DatosDelitos!G147</f>
        <v>0</v>
      </c>
    </row>
    <row r="67" spans="2:5" ht="13.15" customHeight="1" x14ac:dyDescent="0.25">
      <c r="B67" s="212" t="s">
        <v>1332</v>
      </c>
      <c r="C67" s="212"/>
      <c r="D67" s="76">
        <f>DatosDelitos!F156+SUM(DatosDelitos!F167:G172)</f>
        <v>0</v>
      </c>
      <c r="E67" s="76">
        <f>DatosDelitos!G156+SUM(DatosDelitos!G167:H172)</f>
        <v>4</v>
      </c>
    </row>
    <row r="68" spans="2:5" ht="13.15" customHeight="1" x14ac:dyDescent="0.25">
      <c r="B68" s="212" t="s">
        <v>1333</v>
      </c>
      <c r="C68" s="212"/>
      <c r="D68" s="76">
        <f>SUM(DatosDelitos!F173:G177)</f>
        <v>2</v>
      </c>
      <c r="E68" s="76">
        <f>SUM(DatosDelitos!G173:H177)</f>
        <v>75</v>
      </c>
    </row>
    <row r="69" spans="2:5" ht="13.15" customHeight="1" x14ac:dyDescent="0.25">
      <c r="B69" s="212" t="s">
        <v>1334</v>
      </c>
      <c r="C69" s="212"/>
      <c r="D69" s="76">
        <f>DatosDelitos!F178</f>
        <v>599</v>
      </c>
      <c r="E69" s="76">
        <f>DatosDelitos!G178</f>
        <v>510</v>
      </c>
    </row>
    <row r="70" spans="2:5" ht="13.15" customHeight="1" x14ac:dyDescent="0.25">
      <c r="B70" s="212" t="s">
        <v>1335</v>
      </c>
      <c r="C70" s="212"/>
      <c r="D70" s="76">
        <f>DatosDelitos!F186</f>
        <v>2</v>
      </c>
      <c r="E70" s="76">
        <f>DatosDelitos!G186</f>
        <v>2</v>
      </c>
    </row>
    <row r="71" spans="2:5" ht="13.15" customHeight="1" x14ac:dyDescent="0.25">
      <c r="B71" s="212" t="s">
        <v>1336</v>
      </c>
      <c r="C71" s="212"/>
      <c r="D71" s="76">
        <f>DatosDelitos!F201</f>
        <v>1</v>
      </c>
      <c r="E71" s="76">
        <f>DatosDelitos!G201</f>
        <v>3</v>
      </c>
    </row>
    <row r="72" spans="2:5" ht="13.15" customHeight="1" x14ac:dyDescent="0.25">
      <c r="B72" s="212" t="s">
        <v>1337</v>
      </c>
      <c r="C72" s="212"/>
      <c r="D72" s="76">
        <f>DatosDelitos!F223</f>
        <v>28</v>
      </c>
      <c r="E72" s="76">
        <f>DatosDelitos!G223</f>
        <v>17</v>
      </c>
    </row>
    <row r="73" spans="2:5" ht="13.15" customHeight="1" x14ac:dyDescent="0.25">
      <c r="B73" s="212" t="s">
        <v>1338</v>
      </c>
      <c r="C73" s="212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212" t="s">
        <v>1339</v>
      </c>
      <c r="C74" s="212"/>
      <c r="D74" s="76">
        <f>DatosDelitos!F271</f>
        <v>4</v>
      </c>
      <c r="E74" s="76">
        <f>DatosDelitos!G271</f>
        <v>4</v>
      </c>
    </row>
    <row r="75" spans="2:5" ht="38.25" customHeight="1" x14ac:dyDescent="0.25">
      <c r="B75" s="212" t="s">
        <v>1340</v>
      </c>
      <c r="C75" s="212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212" t="s">
        <v>1341</v>
      </c>
      <c r="C76" s="212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212" t="s">
        <v>1342</v>
      </c>
      <c r="C77" s="212"/>
      <c r="D77" s="76">
        <f>DatosDelitos!F312+DatosDelitos!F318+DatosDelitos!F320</f>
        <v>1</v>
      </c>
      <c r="E77" s="76">
        <f>DatosDelitos!G312+DatosDelitos!G318+DatosDelitos!G320</f>
        <v>0</v>
      </c>
    </row>
    <row r="78" spans="2:5" ht="13.9" customHeight="1" x14ac:dyDescent="0.25">
      <c r="B78" s="212" t="s">
        <v>1343</v>
      </c>
      <c r="C78" s="212"/>
      <c r="D78" s="76">
        <f>DatosDelitos!F323</f>
        <v>8</v>
      </c>
      <c r="E78" s="76">
        <f>DatosDelitos!G323</f>
        <v>0</v>
      </c>
    </row>
    <row r="79" spans="2:5" ht="15" customHeight="1" x14ac:dyDescent="0.25">
      <c r="B79" s="211" t="s">
        <v>1344</v>
      </c>
      <c r="C79" s="211"/>
      <c r="D79" s="76">
        <f>DatosDelitos!F325</f>
        <v>0</v>
      </c>
      <c r="E79" s="76">
        <f>DatosDelitos!G325</f>
        <v>0</v>
      </c>
    </row>
    <row r="80" spans="2:5" ht="15" customHeight="1" x14ac:dyDescent="0.25">
      <c r="B80" s="211" t="s">
        <v>952</v>
      </c>
      <c r="C80" s="211"/>
      <c r="D80" s="76">
        <f>DatosDelitos!F337</f>
        <v>0</v>
      </c>
      <c r="E80" s="76">
        <f>DatosDelitos!G337</f>
        <v>0</v>
      </c>
    </row>
    <row r="81" spans="2:13" ht="15" customHeight="1" x14ac:dyDescent="0.25">
      <c r="B81" s="211" t="s">
        <v>1345</v>
      </c>
      <c r="C81" s="211"/>
      <c r="D81" s="76">
        <f>DatosDelitos!F339</f>
        <v>0</v>
      </c>
      <c r="E81" s="76">
        <f>DatosDelitos!G339</f>
        <v>0</v>
      </c>
    </row>
    <row r="82" spans="2:13" ht="15" customHeight="1" x14ac:dyDescent="0.25">
      <c r="B82" s="211" t="s">
        <v>1351</v>
      </c>
      <c r="C82" s="211"/>
      <c r="D82" s="76">
        <f>SUM(D49:D81)</f>
        <v>725</v>
      </c>
      <c r="E82" s="76">
        <f>SUM(E49:E81)</f>
        <v>645</v>
      </c>
    </row>
    <row r="84" spans="2:13" s="79" customFormat="1" ht="15.75" x14ac:dyDescent="0.25">
      <c r="B84" s="77" t="s">
        <v>1352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315</v>
      </c>
    </row>
    <row r="87" spans="2:13" ht="13.15" customHeight="1" x14ac:dyDescent="0.25">
      <c r="B87" s="212" t="s">
        <v>1319</v>
      </c>
      <c r="C87" s="212"/>
      <c r="D87" s="76">
        <f>DatosDelitos!N5+DatosDelitos!N13-DatosDelitos!N17</f>
        <v>6</v>
      </c>
    </row>
    <row r="88" spans="2:13" ht="13.15" customHeight="1" x14ac:dyDescent="0.25">
      <c r="B88" s="212" t="s">
        <v>329</v>
      </c>
      <c r="C88" s="212"/>
      <c r="D88" s="76">
        <f>DatosDelitos!N10</f>
        <v>0</v>
      </c>
    </row>
    <row r="89" spans="2:13" ht="13.15" customHeight="1" x14ac:dyDescent="0.25">
      <c r="B89" s="212" t="s">
        <v>347</v>
      </c>
      <c r="C89" s="212"/>
      <c r="D89" s="76">
        <f>DatosDelitos!N20</f>
        <v>1</v>
      </c>
    </row>
    <row r="90" spans="2:13" ht="13.15" customHeight="1" x14ac:dyDescent="0.25">
      <c r="B90" s="212" t="s">
        <v>352</v>
      </c>
      <c r="C90" s="212"/>
      <c r="D90" s="76">
        <f>DatosDelitos!N23</f>
        <v>0</v>
      </c>
    </row>
    <row r="91" spans="2:13" ht="13.15" customHeight="1" x14ac:dyDescent="0.25">
      <c r="B91" s="212" t="s">
        <v>1353</v>
      </c>
      <c r="C91" s="212"/>
      <c r="D91" s="76">
        <f>SUM(DatosDelitos!N17,DatosDelitos!N44)</f>
        <v>5</v>
      </c>
    </row>
    <row r="92" spans="2:13" ht="13.15" customHeight="1" x14ac:dyDescent="0.25">
      <c r="B92" s="212" t="s">
        <v>1321</v>
      </c>
      <c r="C92" s="212"/>
      <c r="D92" s="76">
        <f>DatosDelitos!N30</f>
        <v>4</v>
      </c>
    </row>
    <row r="93" spans="2:13" ht="13.15" customHeight="1" x14ac:dyDescent="0.25">
      <c r="B93" s="212" t="s">
        <v>1322</v>
      </c>
      <c r="C93" s="212"/>
      <c r="D93" s="76">
        <f>DatosDelitos!N42-DatosDelitos!N44</f>
        <v>2</v>
      </c>
    </row>
    <row r="94" spans="2:13" ht="13.15" customHeight="1" x14ac:dyDescent="0.25">
      <c r="B94" s="212" t="s">
        <v>1323</v>
      </c>
      <c r="C94" s="212"/>
      <c r="D94" s="76">
        <f>DatosDelitos!N50</f>
        <v>6</v>
      </c>
    </row>
    <row r="95" spans="2:13" ht="13.15" customHeight="1" x14ac:dyDescent="0.25">
      <c r="B95" s="212" t="s">
        <v>1324</v>
      </c>
      <c r="C95" s="212"/>
      <c r="D95" s="76">
        <f>DatosDelitos!N72</f>
        <v>0</v>
      </c>
    </row>
    <row r="96" spans="2:13" ht="27" customHeight="1" x14ac:dyDescent="0.25">
      <c r="B96" s="212" t="s">
        <v>1349</v>
      </c>
      <c r="C96" s="212"/>
      <c r="D96" s="76">
        <f>DatosDelitos!N74</f>
        <v>0</v>
      </c>
    </row>
    <row r="97" spans="2:4" ht="13.15" customHeight="1" x14ac:dyDescent="0.25">
      <c r="B97" s="212" t="s">
        <v>1326</v>
      </c>
      <c r="C97" s="212"/>
      <c r="D97" s="76">
        <f>DatosDelitos!N82</f>
        <v>0</v>
      </c>
    </row>
    <row r="98" spans="2:4" ht="13.15" customHeight="1" x14ac:dyDescent="0.25">
      <c r="B98" s="212" t="s">
        <v>1327</v>
      </c>
      <c r="C98" s="212"/>
      <c r="D98" s="76">
        <f>DatosDelitos!N85</f>
        <v>8</v>
      </c>
    </row>
    <row r="99" spans="2:4" ht="13.15" customHeight="1" x14ac:dyDescent="0.25">
      <c r="B99" s="212" t="s">
        <v>975</v>
      </c>
      <c r="C99" s="212"/>
      <c r="D99" s="76">
        <f>DatosDelitos!N97</f>
        <v>8</v>
      </c>
    </row>
    <row r="100" spans="2:4" ht="27" customHeight="1" x14ac:dyDescent="0.25">
      <c r="B100" s="212" t="s">
        <v>1350</v>
      </c>
      <c r="C100" s="212"/>
      <c r="D100" s="76">
        <f>DatosDelitos!N131</f>
        <v>0</v>
      </c>
    </row>
    <row r="101" spans="2:4" ht="13.15" customHeight="1" x14ac:dyDescent="0.25">
      <c r="B101" s="212" t="s">
        <v>1329</v>
      </c>
      <c r="C101" s="212"/>
      <c r="D101" s="76">
        <f>DatosDelitos!N137</f>
        <v>32</v>
      </c>
    </row>
    <row r="102" spans="2:4" ht="13.15" customHeight="1" x14ac:dyDescent="0.25">
      <c r="B102" s="212" t="s">
        <v>1330</v>
      </c>
      <c r="C102" s="212"/>
      <c r="D102" s="76">
        <f>DatosDelitos!N144</f>
        <v>0</v>
      </c>
    </row>
    <row r="103" spans="2:4" ht="13.15" customHeight="1" x14ac:dyDescent="0.25">
      <c r="B103" s="212" t="s">
        <v>1354</v>
      </c>
      <c r="C103" s="212"/>
      <c r="D103" s="76">
        <f>DatosDelitos!N148</f>
        <v>6</v>
      </c>
    </row>
    <row r="104" spans="2:4" ht="13.15" customHeight="1" x14ac:dyDescent="0.25">
      <c r="B104" s="212" t="s">
        <v>1186</v>
      </c>
      <c r="C104" s="212"/>
      <c r="D104" s="76">
        <f>SUM(DatosDelitos!N149,DatosDelitos!N150)</f>
        <v>2</v>
      </c>
    </row>
    <row r="105" spans="2:4" ht="13.15" customHeight="1" x14ac:dyDescent="0.25">
      <c r="B105" s="212" t="s">
        <v>1184</v>
      </c>
      <c r="C105" s="212"/>
      <c r="D105" s="76">
        <f>SUM(DatosDelitos!N151:N155)</f>
        <v>8</v>
      </c>
    </row>
    <row r="106" spans="2:4" ht="13.15" customHeight="1" x14ac:dyDescent="0.25">
      <c r="B106" s="212" t="s">
        <v>1332</v>
      </c>
      <c r="C106" s="212"/>
      <c r="D106" s="76">
        <f>SUM(SUM(DatosDelitos!N157:N160),SUM(DatosDelitos!N167:N172))</f>
        <v>0</v>
      </c>
    </row>
    <row r="107" spans="2:4" ht="13.15" customHeight="1" x14ac:dyDescent="0.25">
      <c r="B107" s="212" t="s">
        <v>1355</v>
      </c>
      <c r="C107" s="212"/>
      <c r="D107" s="76">
        <f>SUM(DatosDelitos!N161:N165)</f>
        <v>1</v>
      </c>
    </row>
    <row r="108" spans="2:4" ht="13.15" customHeight="1" x14ac:dyDescent="0.25">
      <c r="B108" s="212" t="s">
        <v>1333</v>
      </c>
      <c r="C108" s="212"/>
      <c r="D108" s="76">
        <f>SUM(DatosDelitos!N173:N177)</f>
        <v>0</v>
      </c>
    </row>
    <row r="109" spans="2:4" ht="13.15" customHeight="1" x14ac:dyDescent="0.25">
      <c r="B109" s="212" t="s">
        <v>1334</v>
      </c>
      <c r="C109" s="212"/>
      <c r="D109" s="76">
        <f>DatosDelitos!N178</f>
        <v>0</v>
      </c>
    </row>
    <row r="110" spans="2:4" ht="13.15" customHeight="1" x14ac:dyDescent="0.25">
      <c r="B110" s="212" t="s">
        <v>1335</v>
      </c>
      <c r="C110" s="212"/>
      <c r="D110" s="76">
        <f>DatosDelitos!N186</f>
        <v>0</v>
      </c>
    </row>
    <row r="111" spans="2:4" ht="13.15" customHeight="1" x14ac:dyDescent="0.25">
      <c r="B111" s="212" t="s">
        <v>1336</v>
      </c>
      <c r="C111" s="212"/>
      <c r="D111" s="76">
        <f>DatosDelitos!N201</f>
        <v>13</v>
      </c>
    </row>
    <row r="112" spans="2:4" ht="13.15" customHeight="1" x14ac:dyDescent="0.25">
      <c r="B112" s="212" t="s">
        <v>1337</v>
      </c>
      <c r="C112" s="212"/>
      <c r="D112" s="76">
        <f>DatosDelitos!N223</f>
        <v>1</v>
      </c>
    </row>
    <row r="113" spans="2:4" ht="13.15" customHeight="1" x14ac:dyDescent="0.25">
      <c r="B113" s="212" t="s">
        <v>1338</v>
      </c>
      <c r="C113" s="212"/>
      <c r="D113" s="76">
        <f>DatosDelitos!N244</f>
        <v>0</v>
      </c>
    </row>
    <row r="114" spans="2:4" ht="13.15" customHeight="1" x14ac:dyDescent="0.25">
      <c r="B114" s="212" t="s">
        <v>1339</v>
      </c>
      <c r="C114" s="212"/>
      <c r="D114" s="76">
        <f>DatosDelitos!N271</f>
        <v>0</v>
      </c>
    </row>
    <row r="115" spans="2:4" ht="38.25" customHeight="1" x14ac:dyDescent="0.25">
      <c r="B115" s="212" t="s">
        <v>1340</v>
      </c>
      <c r="C115" s="212"/>
      <c r="D115" s="76">
        <f>DatosDelitos!N301</f>
        <v>0</v>
      </c>
    </row>
    <row r="116" spans="2:4" ht="13.15" customHeight="1" x14ac:dyDescent="0.25">
      <c r="B116" s="212" t="s">
        <v>1341</v>
      </c>
      <c r="C116" s="212"/>
      <c r="D116" s="76">
        <f>DatosDelitos!N305</f>
        <v>0</v>
      </c>
    </row>
    <row r="117" spans="2:4" ht="13.15" customHeight="1" x14ac:dyDescent="0.25">
      <c r="B117" s="212" t="s">
        <v>1342</v>
      </c>
      <c r="C117" s="212"/>
      <c r="D117" s="76">
        <f>DatosDelitos!N312+DatosDelitos!N320</f>
        <v>0</v>
      </c>
    </row>
    <row r="118" spans="2:4" ht="13.15" customHeight="1" x14ac:dyDescent="0.25">
      <c r="B118" s="212" t="s">
        <v>918</v>
      </c>
      <c r="C118" s="212"/>
      <c r="D118" s="76">
        <f>DatosDelitos!N318</f>
        <v>5</v>
      </c>
    </row>
    <row r="119" spans="2:4" ht="13.9" customHeight="1" x14ac:dyDescent="0.25">
      <c r="B119" s="212" t="s">
        <v>1343</v>
      </c>
      <c r="C119" s="212"/>
      <c r="D119" s="76">
        <f>DatosDelitos!N323</f>
        <v>25</v>
      </c>
    </row>
    <row r="120" spans="2:4" ht="12.75" customHeight="1" x14ac:dyDescent="0.25">
      <c r="B120" s="211" t="s">
        <v>1344</v>
      </c>
      <c r="C120" s="211"/>
      <c r="D120" s="76">
        <f>DatosDelitos!N325</f>
        <v>0</v>
      </c>
    </row>
    <row r="121" spans="2:4" ht="15" customHeight="1" x14ac:dyDescent="0.25">
      <c r="B121" s="211" t="s">
        <v>952</v>
      </c>
      <c r="C121" s="211"/>
      <c r="D121" s="76">
        <f>DatosDelitos!N337</f>
        <v>0</v>
      </c>
    </row>
    <row r="122" spans="2:4" ht="15" customHeight="1" x14ac:dyDescent="0.25">
      <c r="B122" s="211" t="s">
        <v>1345</v>
      </c>
      <c r="C122" s="211"/>
      <c r="D122" s="76">
        <f>DatosDelitos!N339</f>
        <v>0</v>
      </c>
    </row>
    <row r="123" spans="2:4" ht="15" customHeight="1" x14ac:dyDescent="0.25">
      <c r="B123" s="212" t="s">
        <v>1351</v>
      </c>
      <c r="C123" s="212"/>
      <c r="D123" s="76">
        <f>SUM(D87:D122)</f>
        <v>133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78" t="s">
        <v>318</v>
      </c>
      <c r="B5" s="179"/>
      <c r="C5" s="23">
        <v>20</v>
      </c>
      <c r="D5" s="23">
        <v>16</v>
      </c>
      <c r="E5" s="24">
        <v>0.25</v>
      </c>
      <c r="F5" s="23">
        <v>0</v>
      </c>
      <c r="G5" s="23">
        <v>0</v>
      </c>
      <c r="H5" s="23">
        <v>1</v>
      </c>
      <c r="I5" s="23">
        <v>4</v>
      </c>
      <c r="J5" s="23">
        <v>1</v>
      </c>
      <c r="K5" s="23">
        <v>0</v>
      </c>
      <c r="L5" s="23">
        <v>1</v>
      </c>
      <c r="M5" s="23">
        <v>0</v>
      </c>
      <c r="N5" s="23">
        <v>1</v>
      </c>
      <c r="O5" s="23">
        <v>1</v>
      </c>
      <c r="P5" s="25">
        <v>6</v>
      </c>
    </row>
    <row r="6" spans="1:16" x14ac:dyDescent="0.25">
      <c r="A6" s="26" t="s">
        <v>319</v>
      </c>
      <c r="B6" s="26" t="s">
        <v>320</v>
      </c>
      <c r="C6" s="14">
        <v>9</v>
      </c>
      <c r="D6" s="14">
        <v>5</v>
      </c>
      <c r="E6" s="27">
        <v>0.8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0</v>
      </c>
      <c r="L6" s="14">
        <v>1</v>
      </c>
      <c r="M6" s="14">
        <v>0</v>
      </c>
      <c r="N6" s="14">
        <v>0</v>
      </c>
      <c r="O6" s="14">
        <v>1</v>
      </c>
      <c r="P6" s="21">
        <v>2</v>
      </c>
    </row>
    <row r="7" spans="1:16" x14ac:dyDescent="0.25">
      <c r="A7" s="26" t="s">
        <v>321</v>
      </c>
      <c r="B7" s="26" t="s">
        <v>322</v>
      </c>
      <c r="C7" s="14">
        <v>0</v>
      </c>
      <c r="D7" s="14">
        <v>0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0</v>
      </c>
    </row>
    <row r="8" spans="1:16" x14ac:dyDescent="0.25">
      <c r="A8" s="26" t="s">
        <v>323</v>
      </c>
      <c r="B8" s="26" t="s">
        <v>324</v>
      </c>
      <c r="C8" s="14">
        <v>7</v>
      </c>
      <c r="D8" s="14">
        <v>6</v>
      </c>
      <c r="E8" s="27">
        <v>0.16666666666666699</v>
      </c>
      <c r="F8" s="14">
        <v>0</v>
      </c>
      <c r="G8" s="14">
        <v>0</v>
      </c>
      <c r="H8" s="14">
        <v>1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1">
        <v>4</v>
      </c>
    </row>
    <row r="9" spans="1:16" x14ac:dyDescent="0.25">
      <c r="A9" s="26" t="s">
        <v>325</v>
      </c>
      <c r="B9" s="26" t="s">
        <v>326</v>
      </c>
      <c r="C9" s="14">
        <v>4</v>
      </c>
      <c r="D9" s="14">
        <v>5</v>
      </c>
      <c r="E9" s="27">
        <v>-0.2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25">
      <c r="A10" s="178" t="s">
        <v>327</v>
      </c>
      <c r="B10" s="179"/>
      <c r="C10" s="23">
        <v>1</v>
      </c>
      <c r="D10" s="23">
        <v>1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4">
        <v>1</v>
      </c>
      <c r="D11" s="14">
        <v>1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25">
      <c r="A13" s="178" t="s">
        <v>332</v>
      </c>
      <c r="B13" s="179"/>
      <c r="C13" s="23">
        <v>1681</v>
      </c>
      <c r="D13" s="23">
        <v>1611</v>
      </c>
      <c r="E13" s="24">
        <v>4.3451272501551799E-2</v>
      </c>
      <c r="F13" s="23">
        <v>22</v>
      </c>
      <c r="G13" s="23">
        <v>4</v>
      </c>
      <c r="H13" s="23">
        <v>370</v>
      </c>
      <c r="I13" s="23">
        <v>221</v>
      </c>
      <c r="J13" s="23">
        <v>6</v>
      </c>
      <c r="K13" s="23">
        <v>0</v>
      </c>
      <c r="L13" s="23">
        <v>0</v>
      </c>
      <c r="M13" s="23">
        <v>0</v>
      </c>
      <c r="N13" s="23">
        <v>6</v>
      </c>
      <c r="O13" s="23">
        <v>2</v>
      </c>
      <c r="P13" s="25">
        <v>134</v>
      </c>
    </row>
    <row r="14" spans="1:16" x14ac:dyDescent="0.25">
      <c r="A14" s="26" t="s">
        <v>333</v>
      </c>
      <c r="B14" s="26" t="s">
        <v>334</v>
      </c>
      <c r="C14" s="14">
        <v>766</v>
      </c>
      <c r="D14" s="14">
        <v>651</v>
      </c>
      <c r="E14" s="27">
        <v>0.17665130568356399</v>
      </c>
      <c r="F14" s="14">
        <v>0</v>
      </c>
      <c r="G14" s="14">
        <v>0</v>
      </c>
      <c r="H14" s="14">
        <v>117</v>
      </c>
      <c r="I14" s="14">
        <v>100</v>
      </c>
      <c r="J14" s="14">
        <v>1</v>
      </c>
      <c r="K14" s="14">
        <v>0</v>
      </c>
      <c r="L14" s="14">
        <v>0</v>
      </c>
      <c r="M14" s="14">
        <v>0</v>
      </c>
      <c r="N14" s="14">
        <v>4</v>
      </c>
      <c r="O14" s="14">
        <v>1</v>
      </c>
      <c r="P14" s="21">
        <v>68</v>
      </c>
    </row>
    <row r="15" spans="1:16" x14ac:dyDescent="0.25">
      <c r="A15" s="26" t="s">
        <v>335</v>
      </c>
      <c r="B15" s="26" t="s">
        <v>336</v>
      </c>
      <c r="C15" s="14">
        <v>3</v>
      </c>
      <c r="D15" s="14">
        <v>23</v>
      </c>
      <c r="E15" s="27">
        <v>-0.86956521739130399</v>
      </c>
      <c r="F15" s="14">
        <v>0</v>
      </c>
      <c r="G15" s="14">
        <v>0</v>
      </c>
      <c r="H15" s="14">
        <v>5</v>
      </c>
      <c r="I15" s="14">
        <v>8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1">
        <v>4</v>
      </c>
    </row>
    <row r="16" spans="1:16" x14ac:dyDescent="0.25">
      <c r="A16" s="26" t="s">
        <v>337</v>
      </c>
      <c r="B16" s="26" t="s">
        <v>338</v>
      </c>
      <c r="C16" s="14">
        <v>253</v>
      </c>
      <c r="D16" s="14">
        <v>310</v>
      </c>
      <c r="E16" s="27">
        <v>-0.18387096774193501</v>
      </c>
      <c r="F16" s="14">
        <v>1</v>
      </c>
      <c r="G16" s="14">
        <v>0</v>
      </c>
      <c r="H16" s="14">
        <v>10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1">
        <v>5</v>
      </c>
    </row>
    <row r="17" spans="1:16" ht="33.75" x14ac:dyDescent="0.25">
      <c r="A17" s="26" t="s">
        <v>339</v>
      </c>
      <c r="B17" s="26" t="s">
        <v>340</v>
      </c>
      <c r="C17" s="14">
        <v>655</v>
      </c>
      <c r="D17" s="14">
        <v>626</v>
      </c>
      <c r="E17" s="27">
        <v>4.6325878594249199E-2</v>
      </c>
      <c r="F17" s="14">
        <v>21</v>
      </c>
      <c r="G17" s="14">
        <v>4</v>
      </c>
      <c r="H17" s="14">
        <v>238</v>
      </c>
      <c r="I17" s="14">
        <v>96</v>
      </c>
      <c r="J17" s="14">
        <v>4</v>
      </c>
      <c r="K17" s="14">
        <v>0</v>
      </c>
      <c r="L17" s="14">
        <v>0</v>
      </c>
      <c r="M17" s="14">
        <v>0</v>
      </c>
      <c r="N17" s="14">
        <v>1</v>
      </c>
      <c r="O17" s="14">
        <v>0</v>
      </c>
      <c r="P17" s="21">
        <v>57</v>
      </c>
    </row>
    <row r="18" spans="1:16" x14ac:dyDescent="0.25">
      <c r="A18" s="26" t="s">
        <v>341</v>
      </c>
      <c r="B18" s="26" t="s">
        <v>342</v>
      </c>
      <c r="C18" s="14">
        <v>4</v>
      </c>
      <c r="D18" s="14">
        <v>1</v>
      </c>
      <c r="E18" s="27">
        <v>3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25">
      <c r="A20" s="178" t="s">
        <v>345</v>
      </c>
      <c r="B20" s="179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</v>
      </c>
      <c r="O21" s="14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25">
      <c r="A23" s="178" t="s">
        <v>350</v>
      </c>
      <c r="B23" s="179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25">
      <c r="A30" s="178" t="s">
        <v>363</v>
      </c>
      <c r="B30" s="179"/>
      <c r="C30" s="23">
        <v>409</v>
      </c>
      <c r="D30" s="23">
        <v>380</v>
      </c>
      <c r="E30" s="24">
        <v>7.6315789473684198E-2</v>
      </c>
      <c r="F30" s="23">
        <v>8</v>
      </c>
      <c r="G30" s="23">
        <v>7</v>
      </c>
      <c r="H30" s="23">
        <v>48</v>
      </c>
      <c r="I30" s="23">
        <v>83</v>
      </c>
      <c r="J30" s="23">
        <v>0</v>
      </c>
      <c r="K30" s="23">
        <v>0</v>
      </c>
      <c r="L30" s="23">
        <v>0</v>
      </c>
      <c r="M30" s="23">
        <v>0</v>
      </c>
      <c r="N30" s="23">
        <v>4</v>
      </c>
      <c r="O30" s="23">
        <v>1</v>
      </c>
      <c r="P30" s="25">
        <v>46</v>
      </c>
    </row>
    <row r="31" spans="1:16" x14ac:dyDescent="0.25">
      <c r="A31" s="26" t="s">
        <v>364</v>
      </c>
      <c r="B31" s="26" t="s">
        <v>365</v>
      </c>
      <c r="C31" s="14">
        <v>18</v>
      </c>
      <c r="D31" s="14">
        <v>4</v>
      </c>
      <c r="E31" s="27">
        <v>3.5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4">
        <v>1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4">
        <v>264</v>
      </c>
      <c r="D33" s="14">
        <v>241</v>
      </c>
      <c r="E33" s="27">
        <v>9.5435684647302899E-2</v>
      </c>
      <c r="F33" s="14">
        <v>4</v>
      </c>
      <c r="G33" s="14">
        <v>4</v>
      </c>
      <c r="H33" s="14">
        <v>32</v>
      </c>
      <c r="I33" s="14">
        <v>27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1">
        <v>11</v>
      </c>
    </row>
    <row r="34" spans="1:16" x14ac:dyDescent="0.25">
      <c r="A34" s="26" t="s">
        <v>370</v>
      </c>
      <c r="B34" s="26" t="s">
        <v>371</v>
      </c>
      <c r="C34" s="14">
        <v>4</v>
      </c>
      <c r="D34" s="14">
        <v>2</v>
      </c>
      <c r="E34" s="27">
        <v>1</v>
      </c>
      <c r="F34" s="14">
        <v>0</v>
      </c>
      <c r="G34" s="14">
        <v>0</v>
      </c>
      <c r="H34" s="14">
        <v>0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1">
        <v>3</v>
      </c>
    </row>
    <row r="35" spans="1:16" x14ac:dyDescent="0.25">
      <c r="A35" s="26" t="s">
        <v>372</v>
      </c>
      <c r="B35" s="26" t="s">
        <v>373</v>
      </c>
      <c r="C35" s="14">
        <v>62</v>
      </c>
      <c r="D35" s="14">
        <v>71</v>
      </c>
      <c r="E35" s="27">
        <v>-0.12676056338028199</v>
      </c>
      <c r="F35" s="14">
        <v>1</v>
      </c>
      <c r="G35" s="14">
        <v>0</v>
      </c>
      <c r="H35" s="14">
        <v>5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1">
        <v>6</v>
      </c>
    </row>
    <row r="36" spans="1:16" ht="22.5" x14ac:dyDescent="0.25">
      <c r="A36" s="26" t="s">
        <v>374</v>
      </c>
      <c r="B36" s="26" t="s">
        <v>375</v>
      </c>
      <c r="C36" s="14">
        <v>17</v>
      </c>
      <c r="D36" s="14">
        <v>11</v>
      </c>
      <c r="E36" s="27">
        <v>0.54545454545454497</v>
      </c>
      <c r="F36" s="14">
        <v>2</v>
      </c>
      <c r="G36" s="14">
        <v>2</v>
      </c>
      <c r="H36" s="14">
        <v>5</v>
      </c>
      <c r="I36" s="14">
        <v>20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1">
        <v>22</v>
      </c>
    </row>
    <row r="37" spans="1:16" ht="22.5" x14ac:dyDescent="0.25">
      <c r="A37" s="26" t="s">
        <v>376</v>
      </c>
      <c r="B37" s="26" t="s">
        <v>377</v>
      </c>
      <c r="C37" s="14">
        <v>6</v>
      </c>
      <c r="D37" s="14">
        <v>0</v>
      </c>
      <c r="E37" s="27">
        <v>0</v>
      </c>
      <c r="F37" s="14">
        <v>0</v>
      </c>
      <c r="G37" s="14">
        <v>0</v>
      </c>
      <c r="H37" s="14">
        <v>0</v>
      </c>
      <c r="I37" s="14">
        <v>16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2</v>
      </c>
    </row>
    <row r="38" spans="1:16" ht="22.5" x14ac:dyDescent="0.25">
      <c r="A38" s="26" t="s">
        <v>378</v>
      </c>
      <c r="B38" s="26" t="s">
        <v>379</v>
      </c>
      <c r="C38" s="14">
        <v>3</v>
      </c>
      <c r="D38" s="14">
        <v>0</v>
      </c>
      <c r="E38" s="27">
        <v>0</v>
      </c>
      <c r="F38" s="14">
        <v>0</v>
      </c>
      <c r="G38" s="14">
        <v>0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1">
        <v>0</v>
      </c>
    </row>
    <row r="39" spans="1:16" ht="33.75" x14ac:dyDescent="0.25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4">
        <v>34</v>
      </c>
      <c r="D41" s="14">
        <v>51</v>
      </c>
      <c r="E41" s="27">
        <v>-0.33333333333333298</v>
      </c>
      <c r="F41" s="14">
        <v>1</v>
      </c>
      <c r="G41" s="14">
        <v>1</v>
      </c>
      <c r="H41" s="14">
        <v>6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1">
        <v>2</v>
      </c>
    </row>
    <row r="42" spans="1:16" x14ac:dyDescent="0.25">
      <c r="A42" s="178" t="s">
        <v>386</v>
      </c>
      <c r="B42" s="179"/>
      <c r="C42" s="23">
        <v>289</v>
      </c>
      <c r="D42" s="23">
        <v>219</v>
      </c>
      <c r="E42" s="24">
        <v>0.31963470319634701</v>
      </c>
      <c r="F42" s="23">
        <v>33</v>
      </c>
      <c r="G42" s="23">
        <v>2</v>
      </c>
      <c r="H42" s="23">
        <v>58</v>
      </c>
      <c r="I42" s="23">
        <v>90</v>
      </c>
      <c r="J42" s="23">
        <v>0</v>
      </c>
      <c r="K42" s="23">
        <v>0</v>
      </c>
      <c r="L42" s="23">
        <v>0</v>
      </c>
      <c r="M42" s="23">
        <v>0</v>
      </c>
      <c r="N42" s="23">
        <v>6</v>
      </c>
      <c r="O42" s="23">
        <v>0</v>
      </c>
      <c r="P42" s="25">
        <v>30</v>
      </c>
    </row>
    <row r="43" spans="1:16" x14ac:dyDescent="0.25">
      <c r="A43" s="26" t="s">
        <v>387</v>
      </c>
      <c r="B43" s="26" t="s">
        <v>388</v>
      </c>
      <c r="C43" s="14">
        <v>4</v>
      </c>
      <c r="D43" s="14">
        <v>2</v>
      </c>
      <c r="E43" s="27">
        <v>1</v>
      </c>
      <c r="F43" s="14">
        <v>2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4">
        <v>277</v>
      </c>
      <c r="D44" s="14">
        <v>216</v>
      </c>
      <c r="E44" s="27">
        <v>0.282407407407407</v>
      </c>
      <c r="F44" s="14">
        <v>31</v>
      </c>
      <c r="G44" s="14">
        <v>2</v>
      </c>
      <c r="H44" s="14">
        <v>58</v>
      </c>
      <c r="I44" s="14">
        <v>90</v>
      </c>
      <c r="J44" s="14">
        <v>0</v>
      </c>
      <c r="K44" s="14">
        <v>0</v>
      </c>
      <c r="L44" s="14">
        <v>0</v>
      </c>
      <c r="M44" s="14">
        <v>0</v>
      </c>
      <c r="N44" s="14">
        <v>4</v>
      </c>
      <c r="O44" s="14">
        <v>0</v>
      </c>
      <c r="P44" s="21">
        <v>30</v>
      </c>
    </row>
    <row r="45" spans="1:16" x14ac:dyDescent="0.25">
      <c r="A45" s="26" t="s">
        <v>391</v>
      </c>
      <c r="B45" s="26" t="s">
        <v>392</v>
      </c>
      <c r="C45" s="14">
        <v>0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4">
        <v>3</v>
      </c>
      <c r="D46" s="14">
        <v>1</v>
      </c>
      <c r="E46" s="27">
        <v>2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4">
        <v>4</v>
      </c>
      <c r="D48" s="14">
        <v>0</v>
      </c>
      <c r="E48" s="27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4">
        <v>1</v>
      </c>
      <c r="D49" s="14">
        <v>0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25">
      <c r="A50" s="178" t="s">
        <v>401</v>
      </c>
      <c r="B50" s="179"/>
      <c r="C50" s="23">
        <v>190</v>
      </c>
      <c r="D50" s="23">
        <v>169</v>
      </c>
      <c r="E50" s="24">
        <v>0.124260355029586</v>
      </c>
      <c r="F50" s="23">
        <v>2</v>
      </c>
      <c r="G50" s="23">
        <v>1</v>
      </c>
      <c r="H50" s="23">
        <v>25</v>
      </c>
      <c r="I50" s="23">
        <v>15</v>
      </c>
      <c r="J50" s="23">
        <v>10</v>
      </c>
      <c r="K50" s="23">
        <v>6</v>
      </c>
      <c r="L50" s="23">
        <v>0</v>
      </c>
      <c r="M50" s="23">
        <v>0</v>
      </c>
      <c r="N50" s="23">
        <v>6</v>
      </c>
      <c r="O50" s="23">
        <v>0</v>
      </c>
      <c r="P50" s="25">
        <v>19</v>
      </c>
    </row>
    <row r="51" spans="1:16" x14ac:dyDescent="0.25">
      <c r="A51" s="26" t="s">
        <v>402</v>
      </c>
      <c r="B51" s="26" t="s">
        <v>403</v>
      </c>
      <c r="C51" s="14">
        <v>131</v>
      </c>
      <c r="D51" s="14">
        <v>55</v>
      </c>
      <c r="E51" s="27">
        <v>1.3818181818181801</v>
      </c>
      <c r="F51" s="14">
        <v>1</v>
      </c>
      <c r="G51" s="14">
        <v>0</v>
      </c>
      <c r="H51" s="14">
        <v>7</v>
      </c>
      <c r="I51" s="14">
        <v>2</v>
      </c>
      <c r="J51" s="14">
        <v>7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21">
        <v>2</v>
      </c>
    </row>
    <row r="52" spans="1:16" x14ac:dyDescent="0.25">
      <c r="A52" s="26" t="s">
        <v>404</v>
      </c>
      <c r="B52" s="26" t="s">
        <v>405</v>
      </c>
      <c r="C52" s="14">
        <v>2</v>
      </c>
      <c r="D52" s="14">
        <v>2</v>
      </c>
      <c r="E52" s="27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4">
        <v>12</v>
      </c>
      <c r="D53" s="14">
        <v>52</v>
      </c>
      <c r="E53" s="27">
        <v>-0.76923076923076905</v>
      </c>
      <c r="F53" s="14">
        <v>0</v>
      </c>
      <c r="G53" s="14">
        <v>0</v>
      </c>
      <c r="H53" s="14">
        <v>12</v>
      </c>
      <c r="I53" s="14">
        <v>4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1">
        <v>1</v>
      </c>
    </row>
    <row r="54" spans="1:16" ht="22.5" x14ac:dyDescent="0.25">
      <c r="A54" s="26" t="s">
        <v>408</v>
      </c>
      <c r="B54" s="26" t="s">
        <v>409</v>
      </c>
      <c r="C54" s="14">
        <v>0</v>
      </c>
      <c r="D54" s="14">
        <v>8</v>
      </c>
      <c r="E54" s="27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4">
        <v>3</v>
      </c>
      <c r="D56" s="14">
        <v>6</v>
      </c>
      <c r="E56" s="27">
        <v>-0.5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1">
        <v>1</v>
      </c>
    </row>
    <row r="57" spans="1:16" ht="22.5" x14ac:dyDescent="0.25">
      <c r="A57" s="26" t="s">
        <v>414</v>
      </c>
      <c r="B57" s="26" t="s">
        <v>415</v>
      </c>
      <c r="C57" s="14">
        <v>2</v>
      </c>
      <c r="D57" s="14">
        <v>2</v>
      </c>
      <c r="E57" s="27">
        <v>0</v>
      </c>
      <c r="F57" s="14">
        <v>0</v>
      </c>
      <c r="G57" s="14">
        <v>0</v>
      </c>
      <c r="H57" s="14">
        <v>1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0</v>
      </c>
    </row>
    <row r="58" spans="1:16" ht="22.5" x14ac:dyDescent="0.25">
      <c r="A58" s="26" t="s">
        <v>416</v>
      </c>
      <c r="B58" s="26" t="s">
        <v>417</v>
      </c>
      <c r="C58" s="14">
        <v>3</v>
      </c>
      <c r="D58" s="14">
        <v>3</v>
      </c>
      <c r="E58" s="27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4">
        <v>5</v>
      </c>
      <c r="D59" s="14">
        <v>0</v>
      </c>
      <c r="E59" s="27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4">
        <v>2</v>
      </c>
      <c r="D60" s="14">
        <v>4</v>
      </c>
      <c r="E60" s="27">
        <v>-0.5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1</v>
      </c>
    </row>
    <row r="61" spans="1:16" ht="33.75" x14ac:dyDescent="0.25">
      <c r="A61" s="26" t="s">
        <v>422</v>
      </c>
      <c r="B61" s="26" t="s">
        <v>423</v>
      </c>
      <c r="C61" s="14">
        <v>6</v>
      </c>
      <c r="D61" s="14">
        <v>4</v>
      </c>
      <c r="E61" s="27">
        <v>0.5</v>
      </c>
      <c r="F61" s="14">
        <v>1</v>
      </c>
      <c r="G61" s="14">
        <v>1</v>
      </c>
      <c r="H61" s="14">
        <v>1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1">
        <v>3</v>
      </c>
    </row>
    <row r="62" spans="1:16" x14ac:dyDescent="0.25">
      <c r="A62" s="26" t="s">
        <v>424</v>
      </c>
      <c r="B62" s="26" t="s">
        <v>425</v>
      </c>
      <c r="C62" s="14">
        <v>1</v>
      </c>
      <c r="D62" s="14">
        <v>2</v>
      </c>
      <c r="E62" s="27">
        <v>-0.5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3</v>
      </c>
    </row>
    <row r="63" spans="1:16" ht="22.5" x14ac:dyDescent="0.25">
      <c r="A63" s="26" t="s">
        <v>426</v>
      </c>
      <c r="B63" s="26" t="s">
        <v>427</v>
      </c>
      <c r="C63" s="14">
        <v>3</v>
      </c>
      <c r="D63" s="14">
        <v>20</v>
      </c>
      <c r="E63" s="27">
        <v>-0.85</v>
      </c>
      <c r="F63" s="14">
        <v>0</v>
      </c>
      <c r="G63" s="14">
        <v>0</v>
      </c>
      <c r="H63" s="14">
        <v>1</v>
      </c>
      <c r="I63" s="14">
        <v>4</v>
      </c>
      <c r="J63" s="14">
        <v>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1">
        <v>5</v>
      </c>
    </row>
    <row r="64" spans="1:16" ht="22.5" x14ac:dyDescent="0.25">
      <c r="A64" s="26" t="s">
        <v>428</v>
      </c>
      <c r="B64" s="26" t="s">
        <v>429</v>
      </c>
      <c r="C64" s="14">
        <v>19</v>
      </c>
      <c r="D64" s="14">
        <v>5</v>
      </c>
      <c r="E64" s="27">
        <v>2.8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4</v>
      </c>
      <c r="O64" s="14">
        <v>0</v>
      </c>
      <c r="P64" s="21">
        <v>3</v>
      </c>
    </row>
    <row r="65" spans="1:16" ht="33.75" x14ac:dyDescent="0.25">
      <c r="A65" s="26" t="s">
        <v>430</v>
      </c>
      <c r="B65" s="26" t="s">
        <v>431</v>
      </c>
      <c r="C65" s="14">
        <v>1</v>
      </c>
      <c r="D65" s="14">
        <v>2</v>
      </c>
      <c r="E65" s="27">
        <v>-0.5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4">
        <v>0</v>
      </c>
      <c r="D67" s="14">
        <v>2</v>
      </c>
      <c r="E67" s="27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4">
        <v>0</v>
      </c>
      <c r="D69" s="14">
        <v>2</v>
      </c>
      <c r="E69" s="27">
        <v>-1</v>
      </c>
      <c r="F69" s="14">
        <v>0</v>
      </c>
      <c r="G69" s="14">
        <v>0</v>
      </c>
      <c r="H69" s="14">
        <v>2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25">
      <c r="A72" s="178" t="s">
        <v>444</v>
      </c>
      <c r="B72" s="179"/>
      <c r="C72" s="23">
        <v>2</v>
      </c>
      <c r="D72" s="23">
        <v>1</v>
      </c>
      <c r="E72" s="24">
        <v>1</v>
      </c>
      <c r="F72" s="23">
        <v>0</v>
      </c>
      <c r="G72" s="23">
        <v>0</v>
      </c>
      <c r="H72" s="23">
        <v>0</v>
      </c>
      <c r="I72" s="23">
        <v>1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4">
        <v>2</v>
      </c>
      <c r="D73" s="14">
        <v>1</v>
      </c>
      <c r="E73" s="27">
        <v>1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1</v>
      </c>
    </row>
    <row r="74" spans="1:16" x14ac:dyDescent="0.25">
      <c r="A74" s="178" t="s">
        <v>447</v>
      </c>
      <c r="B74" s="179"/>
      <c r="C74" s="23">
        <v>45</v>
      </c>
      <c r="D74" s="23">
        <v>31</v>
      </c>
      <c r="E74" s="24">
        <v>0.45161290322580599</v>
      </c>
      <c r="F74" s="23">
        <v>0</v>
      </c>
      <c r="G74" s="23">
        <v>0</v>
      </c>
      <c r="H74" s="23">
        <v>5</v>
      </c>
      <c r="I74" s="23">
        <v>4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5">
        <v>1</v>
      </c>
    </row>
    <row r="75" spans="1:16" x14ac:dyDescent="0.25">
      <c r="A75" s="26" t="s">
        <v>448</v>
      </c>
      <c r="B75" s="26" t="s">
        <v>449</v>
      </c>
      <c r="C75" s="14">
        <v>22</v>
      </c>
      <c r="D75" s="14">
        <v>17</v>
      </c>
      <c r="E75" s="27">
        <v>0.29411764705882298</v>
      </c>
      <c r="F75" s="14">
        <v>0</v>
      </c>
      <c r="G75" s="14">
        <v>0</v>
      </c>
      <c r="H75" s="14">
        <v>4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1">
        <v>1</v>
      </c>
    </row>
    <row r="76" spans="1:16" ht="33.75" x14ac:dyDescent="0.25">
      <c r="A76" s="26" t="s">
        <v>450</v>
      </c>
      <c r="B76" s="26" t="s">
        <v>451</v>
      </c>
      <c r="C76" s="14">
        <v>2</v>
      </c>
      <c r="D76" s="14">
        <v>3</v>
      </c>
      <c r="E76" s="27">
        <v>-0.33333333333333298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4">
        <v>9</v>
      </c>
      <c r="D77" s="14">
        <v>4</v>
      </c>
      <c r="E77" s="27">
        <v>1.25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4">
        <v>1</v>
      </c>
      <c r="D78" s="14">
        <v>0</v>
      </c>
      <c r="E78" s="27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4">
        <v>10</v>
      </c>
      <c r="D79" s="14">
        <v>5</v>
      </c>
      <c r="E79" s="27">
        <v>1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4">
        <v>1</v>
      </c>
      <c r="D80" s="14">
        <v>1</v>
      </c>
      <c r="E80" s="27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4">
        <v>0</v>
      </c>
      <c r="D81" s="14">
        <v>1</v>
      </c>
      <c r="E81" s="27">
        <v>-1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25">
      <c r="A82" s="178" t="s">
        <v>462</v>
      </c>
      <c r="B82" s="179"/>
      <c r="C82" s="23">
        <v>56</v>
      </c>
      <c r="D82" s="23">
        <v>56</v>
      </c>
      <c r="E82" s="24">
        <v>0</v>
      </c>
      <c r="F82" s="23">
        <v>0</v>
      </c>
      <c r="G82" s="23">
        <v>0</v>
      </c>
      <c r="H82" s="23">
        <v>4</v>
      </c>
      <c r="I82" s="23">
        <v>6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1</v>
      </c>
    </row>
    <row r="83" spans="1:16" x14ac:dyDescent="0.25">
      <c r="A83" s="26" t="s">
        <v>463</v>
      </c>
      <c r="B83" s="26" t="s">
        <v>464</v>
      </c>
      <c r="C83" s="14">
        <v>17</v>
      </c>
      <c r="D83" s="14">
        <v>17</v>
      </c>
      <c r="E83" s="27">
        <v>0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4">
        <v>39</v>
      </c>
      <c r="D84" s="14">
        <v>39</v>
      </c>
      <c r="E84" s="27">
        <v>0</v>
      </c>
      <c r="F84" s="14">
        <v>0</v>
      </c>
      <c r="G84" s="14">
        <v>0</v>
      </c>
      <c r="H84" s="14">
        <v>3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1</v>
      </c>
    </row>
    <row r="85" spans="1:16" x14ac:dyDescent="0.25">
      <c r="A85" s="178" t="s">
        <v>467</v>
      </c>
      <c r="B85" s="179"/>
      <c r="C85" s="23">
        <v>182</v>
      </c>
      <c r="D85" s="23">
        <v>169</v>
      </c>
      <c r="E85" s="24">
        <v>7.69230769230769E-2</v>
      </c>
      <c r="F85" s="23">
        <v>0</v>
      </c>
      <c r="G85" s="23">
        <v>0</v>
      </c>
      <c r="H85" s="23">
        <v>49</v>
      </c>
      <c r="I85" s="23">
        <v>28</v>
      </c>
      <c r="J85" s="23">
        <v>0</v>
      </c>
      <c r="K85" s="23">
        <v>0</v>
      </c>
      <c r="L85" s="23">
        <v>0</v>
      </c>
      <c r="M85" s="23">
        <v>0</v>
      </c>
      <c r="N85" s="23">
        <v>8</v>
      </c>
      <c r="O85" s="23">
        <v>0</v>
      </c>
      <c r="P85" s="25">
        <v>14</v>
      </c>
    </row>
    <row r="86" spans="1:16" x14ac:dyDescent="0.25">
      <c r="A86" s="26" t="s">
        <v>468</v>
      </c>
      <c r="B86" s="26" t="s">
        <v>469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4">
        <v>0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4">
        <v>60</v>
      </c>
      <c r="D89" s="14">
        <v>60</v>
      </c>
      <c r="E89" s="27">
        <v>0</v>
      </c>
      <c r="F89" s="14">
        <v>0</v>
      </c>
      <c r="G89" s="14">
        <v>0</v>
      </c>
      <c r="H89" s="14">
        <v>2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4">
        <v>0</v>
      </c>
      <c r="D90" s="14">
        <v>1</v>
      </c>
      <c r="E90" s="27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4">
        <v>3</v>
      </c>
      <c r="D91" s="14">
        <v>9</v>
      </c>
      <c r="E91" s="27">
        <v>-0.66666666666666696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4">
        <v>26</v>
      </c>
      <c r="D92" s="14">
        <v>18</v>
      </c>
      <c r="E92" s="27">
        <v>0.44444444444444398</v>
      </c>
      <c r="F92" s="14">
        <v>0</v>
      </c>
      <c r="G92" s="14">
        <v>0</v>
      </c>
      <c r="H92" s="14">
        <v>6</v>
      </c>
      <c r="I92" s="14">
        <v>17</v>
      </c>
      <c r="J92" s="14">
        <v>0</v>
      </c>
      <c r="K92" s="14">
        <v>0</v>
      </c>
      <c r="L92" s="14">
        <v>0</v>
      </c>
      <c r="M92" s="14">
        <v>0</v>
      </c>
      <c r="N92" s="14">
        <v>8</v>
      </c>
      <c r="O92" s="14">
        <v>0</v>
      </c>
      <c r="P92" s="21">
        <v>9</v>
      </c>
    </row>
    <row r="93" spans="1:16" x14ac:dyDescent="0.25">
      <c r="A93" s="26" t="s">
        <v>482</v>
      </c>
      <c r="B93" s="26" t="s">
        <v>483</v>
      </c>
      <c r="C93" s="14">
        <v>13</v>
      </c>
      <c r="D93" s="14">
        <v>13</v>
      </c>
      <c r="E93" s="27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1</v>
      </c>
    </row>
    <row r="94" spans="1:16" x14ac:dyDescent="0.25">
      <c r="A94" s="26" t="s">
        <v>484</v>
      </c>
      <c r="B94" s="26" t="s">
        <v>485</v>
      </c>
      <c r="C94" s="14">
        <v>79</v>
      </c>
      <c r="D94" s="14">
        <v>67</v>
      </c>
      <c r="E94" s="27">
        <v>0.17910447761194001</v>
      </c>
      <c r="F94" s="14">
        <v>0</v>
      </c>
      <c r="G94" s="14">
        <v>0</v>
      </c>
      <c r="H94" s="14">
        <v>40</v>
      </c>
      <c r="I94" s="14">
        <v>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4</v>
      </c>
    </row>
    <row r="95" spans="1:16" ht="22.5" x14ac:dyDescent="0.25">
      <c r="A95" s="26" t="s">
        <v>486</v>
      </c>
      <c r="B95" s="26" t="s">
        <v>487</v>
      </c>
      <c r="C95" s="14">
        <v>0</v>
      </c>
      <c r="D95" s="14">
        <v>1</v>
      </c>
      <c r="E95" s="27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4">
        <v>1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25">
      <c r="A97" s="178" t="s">
        <v>490</v>
      </c>
      <c r="B97" s="179"/>
      <c r="C97" s="23">
        <v>2059</v>
      </c>
      <c r="D97" s="23">
        <v>1741</v>
      </c>
      <c r="E97" s="24">
        <v>0.18265364732912101</v>
      </c>
      <c r="F97" s="23">
        <v>15</v>
      </c>
      <c r="G97" s="23">
        <v>16</v>
      </c>
      <c r="H97" s="23">
        <v>453</v>
      </c>
      <c r="I97" s="23">
        <v>268</v>
      </c>
      <c r="J97" s="23">
        <v>0</v>
      </c>
      <c r="K97" s="23">
        <v>0</v>
      </c>
      <c r="L97" s="23">
        <v>0</v>
      </c>
      <c r="M97" s="23">
        <v>0</v>
      </c>
      <c r="N97" s="23">
        <v>8</v>
      </c>
      <c r="O97" s="23">
        <v>3</v>
      </c>
      <c r="P97" s="25">
        <v>244</v>
      </c>
    </row>
    <row r="98" spans="1:16" x14ac:dyDescent="0.25">
      <c r="A98" s="26" t="s">
        <v>491</v>
      </c>
      <c r="B98" s="26" t="s">
        <v>492</v>
      </c>
      <c r="C98" s="14">
        <v>432</v>
      </c>
      <c r="D98" s="14">
        <v>276</v>
      </c>
      <c r="E98" s="27">
        <v>0.565217391304348</v>
      </c>
      <c r="F98" s="14">
        <v>4</v>
      </c>
      <c r="G98" s="14">
        <v>6</v>
      </c>
      <c r="H98" s="14">
        <v>91</v>
      </c>
      <c r="I98" s="14">
        <v>47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1">
        <v>55</v>
      </c>
    </row>
    <row r="99" spans="1:16" x14ac:dyDescent="0.25">
      <c r="A99" s="26" t="s">
        <v>493</v>
      </c>
      <c r="B99" s="26" t="s">
        <v>494</v>
      </c>
      <c r="C99" s="14">
        <v>183</v>
      </c>
      <c r="D99" s="14">
        <v>159</v>
      </c>
      <c r="E99" s="27">
        <v>0.15094339622641501</v>
      </c>
      <c r="F99" s="14">
        <v>5</v>
      </c>
      <c r="G99" s="14">
        <v>3</v>
      </c>
      <c r="H99" s="14">
        <v>72</v>
      </c>
      <c r="I99" s="14">
        <v>32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</v>
      </c>
      <c r="P99" s="21">
        <v>44</v>
      </c>
    </row>
    <row r="100" spans="1:16" ht="33.75" x14ac:dyDescent="0.25">
      <c r="A100" s="26" t="s">
        <v>495</v>
      </c>
      <c r="B100" s="26" t="s">
        <v>496</v>
      </c>
      <c r="C100" s="14">
        <v>26</v>
      </c>
      <c r="D100" s="14">
        <v>16</v>
      </c>
      <c r="E100" s="27">
        <v>0.625</v>
      </c>
      <c r="F100" s="14">
        <v>1</v>
      </c>
      <c r="G100" s="14">
        <v>0</v>
      </c>
      <c r="H100" s="14">
        <v>3</v>
      </c>
      <c r="I100" s="14">
        <v>15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1">
        <v>20</v>
      </c>
    </row>
    <row r="101" spans="1:16" ht="22.5" x14ac:dyDescent="0.25">
      <c r="A101" s="26" t="s">
        <v>497</v>
      </c>
      <c r="B101" s="26" t="s">
        <v>498</v>
      </c>
      <c r="C101" s="14">
        <v>98</v>
      </c>
      <c r="D101" s="14">
        <v>79</v>
      </c>
      <c r="E101" s="27">
        <v>0.240506329113924</v>
      </c>
      <c r="F101" s="14">
        <v>0</v>
      </c>
      <c r="G101" s="14">
        <v>1</v>
      </c>
      <c r="H101" s="14">
        <v>46</v>
      </c>
      <c r="I101" s="14">
        <v>24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1">
        <v>14</v>
      </c>
    </row>
    <row r="102" spans="1:16" x14ac:dyDescent="0.25">
      <c r="A102" s="26" t="s">
        <v>499</v>
      </c>
      <c r="B102" s="26" t="s">
        <v>500</v>
      </c>
      <c r="C102" s="14">
        <v>17</v>
      </c>
      <c r="D102" s="14">
        <v>18</v>
      </c>
      <c r="E102" s="27">
        <v>-5.5555555555555601E-2</v>
      </c>
      <c r="F102" s="14">
        <v>0</v>
      </c>
      <c r="G102" s="14">
        <v>0</v>
      </c>
      <c r="H102" s="14">
        <v>5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1</v>
      </c>
    </row>
    <row r="103" spans="1:16" ht="22.5" x14ac:dyDescent="0.25">
      <c r="A103" s="26" t="s">
        <v>501</v>
      </c>
      <c r="B103" s="26" t="s">
        <v>502</v>
      </c>
      <c r="C103" s="14">
        <v>34</v>
      </c>
      <c r="D103" s="14">
        <v>29</v>
      </c>
      <c r="E103" s="27">
        <v>0.17241379310344801</v>
      </c>
      <c r="F103" s="14">
        <v>2</v>
      </c>
      <c r="G103" s="14">
        <v>2</v>
      </c>
      <c r="H103" s="14">
        <v>6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5</v>
      </c>
    </row>
    <row r="104" spans="1:16" x14ac:dyDescent="0.25">
      <c r="A104" s="26" t="s">
        <v>503</v>
      </c>
      <c r="B104" s="26" t="s">
        <v>504</v>
      </c>
      <c r="C104" s="14">
        <v>28</v>
      </c>
      <c r="D104" s="14">
        <v>20</v>
      </c>
      <c r="E104" s="27">
        <v>0.4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0</v>
      </c>
    </row>
    <row r="105" spans="1:16" x14ac:dyDescent="0.25">
      <c r="A105" s="26" t="s">
        <v>505</v>
      </c>
      <c r="B105" s="26" t="s">
        <v>506</v>
      </c>
      <c r="C105" s="14">
        <v>678</v>
      </c>
      <c r="D105" s="14">
        <v>636</v>
      </c>
      <c r="E105" s="27">
        <v>6.6037735849056603E-2</v>
      </c>
      <c r="F105" s="14">
        <v>1</v>
      </c>
      <c r="G105" s="14">
        <v>1</v>
      </c>
      <c r="H105" s="14">
        <v>134</v>
      </c>
      <c r="I105" s="14">
        <v>70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0</v>
      </c>
      <c r="P105" s="21">
        <v>54</v>
      </c>
    </row>
    <row r="106" spans="1:16" ht="22.5" x14ac:dyDescent="0.25">
      <c r="A106" s="26" t="s">
        <v>507</v>
      </c>
      <c r="B106" s="26" t="s">
        <v>508</v>
      </c>
      <c r="C106" s="14">
        <v>149</v>
      </c>
      <c r="D106" s="14">
        <v>109</v>
      </c>
      <c r="E106" s="27">
        <v>0.36697247706421998</v>
      </c>
      <c r="F106" s="14">
        <v>0</v>
      </c>
      <c r="G106" s="14">
        <v>1</v>
      </c>
      <c r="H106" s="14">
        <v>40</v>
      </c>
      <c r="I106" s="14">
        <v>12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1</v>
      </c>
      <c r="P106" s="21">
        <v>14</v>
      </c>
    </row>
    <row r="107" spans="1:16" ht="22.5" x14ac:dyDescent="0.25">
      <c r="A107" s="26" t="s">
        <v>509</v>
      </c>
      <c r="B107" s="26" t="s">
        <v>510</v>
      </c>
      <c r="C107" s="14">
        <v>14</v>
      </c>
      <c r="D107" s="14">
        <v>10</v>
      </c>
      <c r="E107" s="27">
        <v>0.4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0</v>
      </c>
    </row>
    <row r="108" spans="1:16" x14ac:dyDescent="0.25">
      <c r="A108" s="26" t="s">
        <v>511</v>
      </c>
      <c r="B108" s="26" t="s">
        <v>512</v>
      </c>
      <c r="C108" s="14">
        <v>6</v>
      </c>
      <c r="D108" s="14">
        <v>12</v>
      </c>
      <c r="E108" s="27">
        <v>-0.5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1">
        <v>0</v>
      </c>
    </row>
    <row r="109" spans="1:16" x14ac:dyDescent="0.25">
      <c r="A109" s="26" t="s">
        <v>513</v>
      </c>
      <c r="B109" s="26" t="s">
        <v>514</v>
      </c>
      <c r="C109" s="14">
        <v>0</v>
      </c>
      <c r="D109" s="14">
        <v>2</v>
      </c>
      <c r="E109" s="27">
        <v>-1</v>
      </c>
      <c r="F109" s="14">
        <v>0</v>
      </c>
      <c r="G109" s="14">
        <v>0</v>
      </c>
      <c r="H109" s="14">
        <v>2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1</v>
      </c>
    </row>
    <row r="110" spans="1:16" ht="22.5" x14ac:dyDescent="0.25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4">
        <v>363</v>
      </c>
      <c r="D111" s="14">
        <v>348</v>
      </c>
      <c r="E111" s="27">
        <v>4.31034482758621E-2</v>
      </c>
      <c r="F111" s="14">
        <v>2</v>
      </c>
      <c r="G111" s="14">
        <v>2</v>
      </c>
      <c r="H111" s="14">
        <v>43</v>
      </c>
      <c r="I111" s="14">
        <v>42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1">
        <v>26</v>
      </c>
    </row>
    <row r="112" spans="1:16" ht="22.5" x14ac:dyDescent="0.25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4">
        <v>1</v>
      </c>
      <c r="D113" s="14">
        <v>0</v>
      </c>
      <c r="E113" s="27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4">
        <v>8</v>
      </c>
      <c r="D114" s="14">
        <v>6</v>
      </c>
      <c r="E114" s="27">
        <v>0.33333333333333298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4">
        <v>0</v>
      </c>
      <c r="D115" s="14">
        <v>0</v>
      </c>
      <c r="E115" s="27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1</v>
      </c>
    </row>
    <row r="116" spans="1:16" ht="22.5" x14ac:dyDescent="0.25">
      <c r="A116" s="26" t="s">
        <v>527</v>
      </c>
      <c r="B116" s="26" t="s">
        <v>528</v>
      </c>
      <c r="C116" s="14">
        <v>3</v>
      </c>
      <c r="D116" s="14">
        <v>2</v>
      </c>
      <c r="E116" s="27">
        <v>0.5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4">
        <v>0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4">
        <v>0</v>
      </c>
      <c r="D118" s="14">
        <v>0</v>
      </c>
      <c r="E118" s="27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2</v>
      </c>
    </row>
    <row r="119" spans="1:16" ht="22.5" x14ac:dyDescent="0.25">
      <c r="A119" s="26" t="s">
        <v>533</v>
      </c>
      <c r="B119" s="26" t="s">
        <v>534</v>
      </c>
      <c r="C119" s="14">
        <v>0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4">
        <v>0</v>
      </c>
      <c r="D120" s="14">
        <v>3</v>
      </c>
      <c r="E120" s="27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4">
        <v>11</v>
      </c>
      <c r="D121" s="14">
        <v>6</v>
      </c>
      <c r="E121" s="27">
        <v>0.83333333333333304</v>
      </c>
      <c r="F121" s="14">
        <v>0</v>
      </c>
      <c r="G121" s="14">
        <v>0</v>
      </c>
      <c r="H121" s="14">
        <v>7</v>
      </c>
      <c r="I121" s="14">
        <v>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2</v>
      </c>
    </row>
    <row r="122" spans="1:16" x14ac:dyDescent="0.25">
      <c r="A122" s="26" t="s">
        <v>539</v>
      </c>
      <c r="B122" s="26" t="s">
        <v>540</v>
      </c>
      <c r="C122" s="14">
        <v>3</v>
      </c>
      <c r="D122" s="14">
        <v>5</v>
      </c>
      <c r="E122" s="27">
        <v>-0.4</v>
      </c>
      <c r="F122" s="14">
        <v>0</v>
      </c>
      <c r="G122" s="14">
        <v>0</v>
      </c>
      <c r="H122" s="14">
        <v>0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4</v>
      </c>
    </row>
    <row r="123" spans="1:16" x14ac:dyDescent="0.25">
      <c r="A123" s="26" t="s">
        <v>541</v>
      </c>
      <c r="B123" s="26" t="s">
        <v>542</v>
      </c>
      <c r="C123" s="14">
        <v>2</v>
      </c>
      <c r="D123" s="14">
        <v>1</v>
      </c>
      <c r="E123" s="27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4">
        <v>3</v>
      </c>
      <c r="D126" s="14">
        <v>4</v>
      </c>
      <c r="E126" s="27">
        <v>-0.25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4">
        <v>0</v>
      </c>
      <c r="D128" s="14">
        <v>0</v>
      </c>
      <c r="E128" s="27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1</v>
      </c>
    </row>
    <row r="129" spans="1:16" ht="22.5" x14ac:dyDescent="0.25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25">
      <c r="A131" s="178" t="s">
        <v>557</v>
      </c>
      <c r="B131" s="179"/>
      <c r="C131" s="23">
        <v>4</v>
      </c>
      <c r="D131" s="23">
        <v>5</v>
      </c>
      <c r="E131" s="24">
        <v>-0.2</v>
      </c>
      <c r="F131" s="23">
        <v>0</v>
      </c>
      <c r="G131" s="23">
        <v>0</v>
      </c>
      <c r="H131" s="23">
        <v>2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5">
        <v>4</v>
      </c>
    </row>
    <row r="132" spans="1:16" x14ac:dyDescent="0.25">
      <c r="A132" s="26" t="s">
        <v>558</v>
      </c>
      <c r="B132" s="26" t="s">
        <v>559</v>
      </c>
      <c r="C132" s="14">
        <v>1</v>
      </c>
      <c r="D132" s="14">
        <v>1</v>
      </c>
      <c r="E132" s="27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4">
        <v>2</v>
      </c>
      <c r="D134" s="14">
        <v>1</v>
      </c>
      <c r="E134" s="27">
        <v>1</v>
      </c>
      <c r="F134" s="14">
        <v>0</v>
      </c>
      <c r="G134" s="14">
        <v>0</v>
      </c>
      <c r="H134" s="14">
        <v>2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4</v>
      </c>
    </row>
    <row r="135" spans="1:16" x14ac:dyDescent="0.25">
      <c r="A135" s="26" t="s">
        <v>564</v>
      </c>
      <c r="B135" s="26" t="s">
        <v>565</v>
      </c>
      <c r="C135" s="14">
        <v>1</v>
      </c>
      <c r="D135" s="14">
        <v>3</v>
      </c>
      <c r="E135" s="27">
        <v>-0.66666666666666696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25">
      <c r="A137" s="178" t="s">
        <v>568</v>
      </c>
      <c r="B137" s="179"/>
      <c r="C137" s="23">
        <v>50</v>
      </c>
      <c r="D137" s="23">
        <v>41</v>
      </c>
      <c r="E137" s="24">
        <v>0.219512195121951</v>
      </c>
      <c r="F137" s="23">
        <v>0</v>
      </c>
      <c r="G137" s="23">
        <v>0</v>
      </c>
      <c r="H137" s="23">
        <v>12</v>
      </c>
      <c r="I137" s="23">
        <v>12</v>
      </c>
      <c r="J137" s="23">
        <v>0</v>
      </c>
      <c r="K137" s="23">
        <v>0</v>
      </c>
      <c r="L137" s="23">
        <v>0</v>
      </c>
      <c r="M137" s="23">
        <v>0</v>
      </c>
      <c r="N137" s="23">
        <v>32</v>
      </c>
      <c r="O137" s="23">
        <v>0</v>
      </c>
      <c r="P137" s="25">
        <v>10</v>
      </c>
    </row>
    <row r="138" spans="1:16" ht="22.5" x14ac:dyDescent="0.25">
      <c r="A138" s="26" t="s">
        <v>569</v>
      </c>
      <c r="B138" s="26" t="s">
        <v>570</v>
      </c>
      <c r="C138" s="14">
        <v>9</v>
      </c>
      <c r="D138" s="14">
        <v>7</v>
      </c>
      <c r="E138" s="27">
        <v>0.28571428571428598</v>
      </c>
      <c r="F138" s="14">
        <v>0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4">
        <v>0</v>
      </c>
      <c r="D139" s="14">
        <v>1</v>
      </c>
      <c r="E139" s="27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4">
        <v>40</v>
      </c>
      <c r="D142" s="14">
        <v>30</v>
      </c>
      <c r="E142" s="27">
        <v>0.33333333333333298</v>
      </c>
      <c r="F142" s="14">
        <v>0</v>
      </c>
      <c r="G142" s="14">
        <v>0</v>
      </c>
      <c r="H142" s="14">
        <v>6</v>
      </c>
      <c r="I142" s="14">
        <v>10</v>
      </c>
      <c r="J142" s="14">
        <v>0</v>
      </c>
      <c r="K142" s="14">
        <v>0</v>
      </c>
      <c r="L142" s="14">
        <v>0</v>
      </c>
      <c r="M142" s="14">
        <v>0</v>
      </c>
      <c r="N142" s="14">
        <v>31</v>
      </c>
      <c r="O142" s="14">
        <v>0</v>
      </c>
      <c r="P142" s="21">
        <v>4</v>
      </c>
    </row>
    <row r="143" spans="1:16" ht="22.5" x14ac:dyDescent="0.25">
      <c r="A143" s="26" t="s">
        <v>579</v>
      </c>
      <c r="B143" s="26" t="s">
        <v>580</v>
      </c>
      <c r="C143" s="14">
        <v>1</v>
      </c>
      <c r="D143" s="14">
        <v>3</v>
      </c>
      <c r="E143" s="27">
        <v>-0.66666666666666696</v>
      </c>
      <c r="F143" s="14">
        <v>0</v>
      </c>
      <c r="G143" s="14">
        <v>0</v>
      </c>
      <c r="H143" s="14">
        <v>4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6</v>
      </c>
    </row>
    <row r="144" spans="1:16" x14ac:dyDescent="0.25">
      <c r="A144" s="178" t="s">
        <v>581</v>
      </c>
      <c r="B144" s="179"/>
      <c r="C144" s="23">
        <v>3</v>
      </c>
      <c r="D144" s="23">
        <v>0</v>
      </c>
      <c r="E144" s="24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4">
        <v>2</v>
      </c>
      <c r="D145" s="14">
        <v>0</v>
      </c>
      <c r="E145" s="27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4">
        <v>1</v>
      </c>
      <c r="D146" s="14">
        <v>0</v>
      </c>
      <c r="E146" s="27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25">
      <c r="A147" s="178" t="s">
        <v>586</v>
      </c>
      <c r="B147" s="179"/>
      <c r="C147" s="23">
        <v>37</v>
      </c>
      <c r="D147" s="23">
        <v>21</v>
      </c>
      <c r="E147" s="24">
        <v>0.76190476190476197</v>
      </c>
      <c r="F147" s="23">
        <v>0</v>
      </c>
      <c r="G147" s="23">
        <v>0</v>
      </c>
      <c r="H147" s="23">
        <v>9</v>
      </c>
      <c r="I147" s="23">
        <v>3</v>
      </c>
      <c r="J147" s="23">
        <v>0</v>
      </c>
      <c r="K147" s="23">
        <v>0</v>
      </c>
      <c r="L147" s="23">
        <v>0</v>
      </c>
      <c r="M147" s="23">
        <v>0</v>
      </c>
      <c r="N147" s="23">
        <v>16</v>
      </c>
      <c r="O147" s="23">
        <v>0</v>
      </c>
      <c r="P147" s="25">
        <v>18</v>
      </c>
    </row>
    <row r="148" spans="1:16" ht="22.5" x14ac:dyDescent="0.25">
      <c r="A148" s="26" t="s">
        <v>587</v>
      </c>
      <c r="B148" s="26" t="s">
        <v>588</v>
      </c>
      <c r="C148" s="14">
        <v>1</v>
      </c>
      <c r="D148" s="14">
        <v>8</v>
      </c>
      <c r="E148" s="27">
        <v>-0.875</v>
      </c>
      <c r="F148" s="14">
        <v>0</v>
      </c>
      <c r="G148" s="14">
        <v>0</v>
      </c>
      <c r="H148" s="14">
        <v>3</v>
      </c>
      <c r="I148" s="14">
        <v>3</v>
      </c>
      <c r="J148" s="14">
        <v>0</v>
      </c>
      <c r="K148" s="14">
        <v>0</v>
      </c>
      <c r="L148" s="14">
        <v>0</v>
      </c>
      <c r="M148" s="14">
        <v>0</v>
      </c>
      <c r="N148" s="14">
        <v>6</v>
      </c>
      <c r="O148" s="14">
        <v>0</v>
      </c>
      <c r="P148" s="21">
        <v>8</v>
      </c>
    </row>
    <row r="149" spans="1:16" x14ac:dyDescent="0.25">
      <c r="A149" s="26" t="s">
        <v>589</v>
      </c>
      <c r="B149" s="26" t="s">
        <v>590</v>
      </c>
      <c r="C149" s="14">
        <v>1</v>
      </c>
      <c r="D149" s="14">
        <v>0</v>
      </c>
      <c r="E149" s="27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4">
        <v>9</v>
      </c>
      <c r="D151" s="14">
        <v>6</v>
      </c>
      <c r="E151" s="27">
        <v>0.5</v>
      </c>
      <c r="F151" s="14">
        <v>0</v>
      </c>
      <c r="G151" s="14">
        <v>0</v>
      </c>
      <c r="H151" s="14">
        <v>3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4">
        <v>0</v>
      </c>
      <c r="D152" s="14">
        <v>0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4">
        <v>1</v>
      </c>
      <c r="D153" s="14">
        <v>0</v>
      </c>
      <c r="E153" s="27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4">
        <v>2</v>
      </c>
      <c r="D154" s="14">
        <v>2</v>
      </c>
      <c r="E154" s="27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1">
        <v>1</v>
      </c>
    </row>
    <row r="155" spans="1:16" ht="22.5" x14ac:dyDescent="0.25">
      <c r="A155" s="26" t="s">
        <v>601</v>
      </c>
      <c r="B155" s="26" t="s">
        <v>602</v>
      </c>
      <c r="C155" s="14">
        <v>23</v>
      </c>
      <c r="D155" s="14">
        <v>5</v>
      </c>
      <c r="E155" s="27">
        <v>3.6</v>
      </c>
      <c r="F155" s="14">
        <v>0</v>
      </c>
      <c r="G155" s="14">
        <v>0</v>
      </c>
      <c r="H155" s="14">
        <v>3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1">
        <v>8</v>
      </c>
    </row>
    <row r="156" spans="1:16" x14ac:dyDescent="0.25">
      <c r="A156" s="178" t="s">
        <v>603</v>
      </c>
      <c r="B156" s="179"/>
      <c r="C156" s="23">
        <v>33</v>
      </c>
      <c r="D156" s="23">
        <v>44</v>
      </c>
      <c r="E156" s="24">
        <v>-0.25</v>
      </c>
      <c r="F156" s="23">
        <v>0</v>
      </c>
      <c r="G156" s="23">
        <v>0</v>
      </c>
      <c r="H156" s="23">
        <v>7</v>
      </c>
      <c r="I156" s="23">
        <v>1</v>
      </c>
      <c r="J156" s="23">
        <v>1</v>
      </c>
      <c r="K156" s="23">
        <v>1</v>
      </c>
      <c r="L156" s="23">
        <v>0</v>
      </c>
      <c r="M156" s="23">
        <v>0</v>
      </c>
      <c r="N156" s="23">
        <v>1</v>
      </c>
      <c r="O156" s="23">
        <v>0</v>
      </c>
      <c r="P156" s="25">
        <v>6</v>
      </c>
    </row>
    <row r="157" spans="1:16" ht="22.5" x14ac:dyDescent="0.25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4">
        <v>0</v>
      </c>
      <c r="D160" s="14">
        <v>1</v>
      </c>
      <c r="E160" s="27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4">
        <v>0</v>
      </c>
      <c r="D161" s="14">
        <v>5</v>
      </c>
      <c r="E161" s="27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1">
        <v>2</v>
      </c>
    </row>
    <row r="162" spans="1:16" x14ac:dyDescent="0.25">
      <c r="A162" s="26" t="s">
        <v>614</v>
      </c>
      <c r="B162" s="26" t="s">
        <v>615</v>
      </c>
      <c r="C162" s="14">
        <v>20</v>
      </c>
      <c r="D162" s="14">
        <v>21</v>
      </c>
      <c r="E162" s="27">
        <v>-4.7619047619047603E-2</v>
      </c>
      <c r="F162" s="14">
        <v>0</v>
      </c>
      <c r="G162" s="14">
        <v>0</v>
      </c>
      <c r="H162" s="14">
        <v>4</v>
      </c>
      <c r="I162" s="14">
        <v>1</v>
      </c>
      <c r="J162" s="14">
        <v>1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1">
        <v>4</v>
      </c>
    </row>
    <row r="163" spans="1:16" ht="22.5" x14ac:dyDescent="0.25">
      <c r="A163" s="26" t="s">
        <v>616</v>
      </c>
      <c r="B163" s="26" t="s">
        <v>617</v>
      </c>
      <c r="C163" s="14">
        <v>1</v>
      </c>
      <c r="D163" s="14">
        <v>0</v>
      </c>
      <c r="E163" s="27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4">
        <v>6</v>
      </c>
      <c r="D164" s="14">
        <v>4</v>
      </c>
      <c r="E164" s="27">
        <v>0.5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4">
        <v>6</v>
      </c>
      <c r="D165" s="14">
        <v>13</v>
      </c>
      <c r="E165" s="27">
        <v>-0.53846153846153799</v>
      </c>
      <c r="F165" s="14">
        <v>0</v>
      </c>
      <c r="G165" s="14">
        <v>0</v>
      </c>
      <c r="H165" s="14">
        <v>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25">
      <c r="A166" s="178" t="s">
        <v>622</v>
      </c>
      <c r="B166" s="179"/>
      <c r="C166" s="23">
        <v>93</v>
      </c>
      <c r="D166" s="23">
        <v>90</v>
      </c>
      <c r="E166" s="24">
        <v>3.3333333333333298E-2</v>
      </c>
      <c r="F166" s="23">
        <v>1</v>
      </c>
      <c r="G166" s="23">
        <v>1</v>
      </c>
      <c r="H166" s="23">
        <v>78</v>
      </c>
      <c r="I166" s="23">
        <v>44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3</v>
      </c>
      <c r="P166" s="25">
        <v>37</v>
      </c>
    </row>
    <row r="167" spans="1:16" ht="22.5" x14ac:dyDescent="0.25">
      <c r="A167" s="26" t="s">
        <v>623</v>
      </c>
      <c r="B167" s="26" t="s">
        <v>624</v>
      </c>
      <c r="C167" s="14">
        <v>9</v>
      </c>
      <c r="D167" s="14">
        <v>12</v>
      </c>
      <c r="E167" s="27">
        <v>-0.25</v>
      </c>
      <c r="F167" s="14">
        <v>0</v>
      </c>
      <c r="G167" s="14">
        <v>0</v>
      </c>
      <c r="H167" s="14">
        <v>4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4">
        <v>0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4">
        <v>53</v>
      </c>
      <c r="D173" s="14">
        <v>61</v>
      </c>
      <c r="E173" s="27">
        <v>-0.13114754098360601</v>
      </c>
      <c r="F173" s="14">
        <v>0</v>
      </c>
      <c r="G173" s="14">
        <v>0</v>
      </c>
      <c r="H173" s="14">
        <v>52</v>
      </c>
      <c r="I173" s="14">
        <v>24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1">
        <v>22</v>
      </c>
    </row>
    <row r="174" spans="1:16" ht="22.5" x14ac:dyDescent="0.25">
      <c r="A174" s="26" t="s">
        <v>637</v>
      </c>
      <c r="B174" s="26" t="s">
        <v>638</v>
      </c>
      <c r="C174" s="14">
        <v>25</v>
      </c>
      <c r="D174" s="14">
        <v>15</v>
      </c>
      <c r="E174" s="27">
        <v>0.66666666666666696</v>
      </c>
      <c r="F174" s="14">
        <v>1</v>
      </c>
      <c r="G174" s="14">
        <v>1</v>
      </c>
      <c r="H174" s="14">
        <v>18</v>
      </c>
      <c r="I174" s="14">
        <v>20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1">
        <v>13</v>
      </c>
    </row>
    <row r="175" spans="1:16" x14ac:dyDescent="0.25">
      <c r="A175" s="26" t="s">
        <v>639</v>
      </c>
      <c r="B175" s="26" t="s">
        <v>640</v>
      </c>
      <c r="C175" s="14">
        <v>6</v>
      </c>
      <c r="D175" s="14">
        <v>2</v>
      </c>
      <c r="E175" s="27">
        <v>2</v>
      </c>
      <c r="F175" s="14">
        <v>0</v>
      </c>
      <c r="G175" s="14">
        <v>0</v>
      </c>
      <c r="H175" s="14">
        <v>4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1</v>
      </c>
    </row>
    <row r="176" spans="1:16" ht="22.5" x14ac:dyDescent="0.25">
      <c r="A176" s="26" t="s">
        <v>641</v>
      </c>
      <c r="B176" s="26" t="s">
        <v>642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1</v>
      </c>
    </row>
    <row r="177" spans="1:16" x14ac:dyDescent="0.25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25">
      <c r="A178" s="178" t="s">
        <v>645</v>
      </c>
      <c r="B178" s="179"/>
      <c r="C178" s="23">
        <v>231</v>
      </c>
      <c r="D178" s="23">
        <v>269</v>
      </c>
      <c r="E178" s="24">
        <v>-0.141263940520446</v>
      </c>
      <c r="F178" s="23">
        <v>599</v>
      </c>
      <c r="G178" s="23">
        <v>510</v>
      </c>
      <c r="H178" s="23">
        <v>135</v>
      </c>
      <c r="I178" s="23">
        <v>112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624</v>
      </c>
    </row>
    <row r="179" spans="1:16" ht="22.5" x14ac:dyDescent="0.25">
      <c r="A179" s="26" t="s">
        <v>646</v>
      </c>
      <c r="B179" s="26" t="s">
        <v>647</v>
      </c>
      <c r="C179" s="14">
        <v>5</v>
      </c>
      <c r="D179" s="14">
        <v>6</v>
      </c>
      <c r="E179" s="27">
        <v>-0.16666666666666699</v>
      </c>
      <c r="F179" s="14">
        <v>6</v>
      </c>
      <c r="G179" s="14">
        <v>3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8</v>
      </c>
    </row>
    <row r="180" spans="1:16" ht="22.5" x14ac:dyDescent="0.25">
      <c r="A180" s="26" t="s">
        <v>648</v>
      </c>
      <c r="B180" s="26" t="s">
        <v>649</v>
      </c>
      <c r="C180" s="14">
        <v>126</v>
      </c>
      <c r="D180" s="14">
        <v>136</v>
      </c>
      <c r="E180" s="27">
        <v>-7.3529411764705899E-2</v>
      </c>
      <c r="F180" s="14">
        <v>362</v>
      </c>
      <c r="G180" s="14">
        <v>329</v>
      </c>
      <c r="H180" s="14">
        <v>71</v>
      </c>
      <c r="I180" s="14">
        <v>51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382</v>
      </c>
    </row>
    <row r="181" spans="1:16" x14ac:dyDescent="0.25">
      <c r="A181" s="26" t="s">
        <v>650</v>
      </c>
      <c r="B181" s="26" t="s">
        <v>651</v>
      </c>
      <c r="C181" s="14">
        <v>22</v>
      </c>
      <c r="D181" s="14">
        <v>19</v>
      </c>
      <c r="E181" s="27">
        <v>0.157894736842105</v>
      </c>
      <c r="F181" s="14">
        <v>12</v>
      </c>
      <c r="G181" s="14">
        <v>7</v>
      </c>
      <c r="H181" s="14">
        <v>11</v>
      </c>
      <c r="I181" s="14">
        <v>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1">
        <v>15</v>
      </c>
    </row>
    <row r="182" spans="1:16" ht="22.5" x14ac:dyDescent="0.25">
      <c r="A182" s="26" t="s">
        <v>652</v>
      </c>
      <c r="B182" s="26" t="s">
        <v>653</v>
      </c>
      <c r="C182" s="14">
        <v>0</v>
      </c>
      <c r="D182" s="14">
        <v>1</v>
      </c>
      <c r="E182" s="27">
        <v>-1</v>
      </c>
      <c r="F182" s="14">
        <v>0</v>
      </c>
      <c r="G182" s="14">
        <v>0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4">
        <v>8</v>
      </c>
      <c r="D183" s="14">
        <v>9</v>
      </c>
      <c r="E183" s="27">
        <v>-0.11111111111111099</v>
      </c>
      <c r="F183" s="14">
        <v>13</v>
      </c>
      <c r="G183" s="14">
        <v>8</v>
      </c>
      <c r="H183" s="14">
        <v>5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21</v>
      </c>
    </row>
    <row r="184" spans="1:16" ht="22.5" x14ac:dyDescent="0.25">
      <c r="A184" s="26" t="s">
        <v>656</v>
      </c>
      <c r="B184" s="26" t="s">
        <v>657</v>
      </c>
      <c r="C184" s="14">
        <v>68</v>
      </c>
      <c r="D184" s="14">
        <v>94</v>
      </c>
      <c r="E184" s="27">
        <v>-0.27659574468085102</v>
      </c>
      <c r="F184" s="14">
        <v>205</v>
      </c>
      <c r="G184" s="14">
        <v>163</v>
      </c>
      <c r="H184" s="14">
        <v>45</v>
      </c>
      <c r="I184" s="14">
        <v>45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198</v>
      </c>
    </row>
    <row r="185" spans="1:16" ht="22.5" x14ac:dyDescent="0.25">
      <c r="A185" s="26" t="s">
        <v>658</v>
      </c>
      <c r="B185" s="26" t="s">
        <v>659</v>
      </c>
      <c r="C185" s="14">
        <v>2</v>
      </c>
      <c r="D185" s="14">
        <v>4</v>
      </c>
      <c r="E185" s="27">
        <v>-0.5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0</v>
      </c>
    </row>
    <row r="186" spans="1:16" x14ac:dyDescent="0.25">
      <c r="A186" s="178" t="s">
        <v>660</v>
      </c>
      <c r="B186" s="179"/>
      <c r="C186" s="23">
        <v>73</v>
      </c>
      <c r="D186" s="23">
        <v>88</v>
      </c>
      <c r="E186" s="24">
        <v>-0.170454545454545</v>
      </c>
      <c r="F186" s="23">
        <v>2</v>
      </c>
      <c r="G186" s="23">
        <v>2</v>
      </c>
      <c r="H186" s="23">
        <v>19</v>
      </c>
      <c r="I186" s="23">
        <v>14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5">
        <v>21</v>
      </c>
    </row>
    <row r="187" spans="1:16" x14ac:dyDescent="0.25">
      <c r="A187" s="26" t="s">
        <v>661</v>
      </c>
      <c r="B187" s="26" t="s">
        <v>662</v>
      </c>
      <c r="C187" s="14">
        <v>1</v>
      </c>
      <c r="D187" s="14">
        <v>2</v>
      </c>
      <c r="E187" s="27">
        <v>-0.5</v>
      </c>
      <c r="F187" s="14">
        <v>0</v>
      </c>
      <c r="G187" s="14">
        <v>0</v>
      </c>
      <c r="H187" s="14">
        <v>3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1</v>
      </c>
    </row>
    <row r="188" spans="1:16" ht="22.5" x14ac:dyDescent="0.25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4">
        <v>28</v>
      </c>
      <c r="D189" s="14">
        <v>28</v>
      </c>
      <c r="E189" s="27">
        <v>0</v>
      </c>
      <c r="F189" s="14">
        <v>1</v>
      </c>
      <c r="G189" s="14">
        <v>2</v>
      </c>
      <c r="H189" s="14">
        <v>4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1">
        <v>8</v>
      </c>
    </row>
    <row r="190" spans="1:16" ht="22.5" x14ac:dyDescent="0.25">
      <c r="A190" s="26" t="s">
        <v>667</v>
      </c>
      <c r="B190" s="26" t="s">
        <v>668</v>
      </c>
      <c r="C190" s="14">
        <v>0</v>
      </c>
      <c r="D190" s="14">
        <v>1</v>
      </c>
      <c r="E190" s="27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4">
        <v>5</v>
      </c>
      <c r="D191" s="14">
        <v>5</v>
      </c>
      <c r="E191" s="27">
        <v>0</v>
      </c>
      <c r="F191" s="14">
        <v>0</v>
      </c>
      <c r="G191" s="14">
        <v>0</v>
      </c>
      <c r="H191" s="14">
        <v>1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2</v>
      </c>
    </row>
    <row r="192" spans="1:16" ht="22.5" x14ac:dyDescent="0.25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4">
        <v>5</v>
      </c>
      <c r="D193" s="14">
        <v>13</v>
      </c>
      <c r="E193" s="27">
        <v>-0.61538461538461497</v>
      </c>
      <c r="F193" s="14">
        <v>0</v>
      </c>
      <c r="G193" s="14">
        <v>0</v>
      </c>
      <c r="H193" s="14">
        <v>2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1">
        <v>7</v>
      </c>
    </row>
    <row r="194" spans="1:16" x14ac:dyDescent="0.25">
      <c r="A194" s="26" t="s">
        <v>675</v>
      </c>
      <c r="B194" s="26" t="s">
        <v>676</v>
      </c>
      <c r="C194" s="14">
        <v>0</v>
      </c>
      <c r="D194" s="14">
        <v>0</v>
      </c>
      <c r="E194" s="27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4">
        <v>2</v>
      </c>
      <c r="D196" s="14">
        <v>0</v>
      </c>
      <c r="E196" s="27">
        <v>0</v>
      </c>
      <c r="F196" s="14">
        <v>0</v>
      </c>
      <c r="G196" s="14">
        <v>0</v>
      </c>
      <c r="H196" s="14">
        <v>2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2</v>
      </c>
    </row>
    <row r="197" spans="1:16" x14ac:dyDescent="0.25">
      <c r="A197" s="26" t="s">
        <v>681</v>
      </c>
      <c r="B197" s="26" t="s">
        <v>682</v>
      </c>
      <c r="C197" s="14">
        <v>31</v>
      </c>
      <c r="D197" s="14">
        <v>35</v>
      </c>
      <c r="E197" s="27">
        <v>-0.114285714285714</v>
      </c>
      <c r="F197" s="14">
        <v>1</v>
      </c>
      <c r="G197" s="14">
        <v>0</v>
      </c>
      <c r="H197" s="14">
        <v>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1</v>
      </c>
    </row>
    <row r="198" spans="1:16" ht="22.5" x14ac:dyDescent="0.25">
      <c r="A198" s="26" t="s">
        <v>683</v>
      </c>
      <c r="B198" s="26" t="s">
        <v>684</v>
      </c>
      <c r="C198" s="14">
        <v>0</v>
      </c>
      <c r="D198" s="14">
        <v>0</v>
      </c>
      <c r="E198" s="27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4">
        <v>1</v>
      </c>
      <c r="D199" s="14">
        <v>4</v>
      </c>
      <c r="E199" s="27">
        <v>-0.75</v>
      </c>
      <c r="F199" s="14">
        <v>0</v>
      </c>
      <c r="G199" s="14">
        <v>0</v>
      </c>
      <c r="H199" s="14">
        <v>2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25">
      <c r="A201" s="178" t="s">
        <v>689</v>
      </c>
      <c r="B201" s="179"/>
      <c r="C201" s="23">
        <v>17</v>
      </c>
      <c r="D201" s="23">
        <v>30</v>
      </c>
      <c r="E201" s="24">
        <v>-0.43333333333333302</v>
      </c>
      <c r="F201" s="23">
        <v>1</v>
      </c>
      <c r="G201" s="23">
        <v>3</v>
      </c>
      <c r="H201" s="23">
        <v>7</v>
      </c>
      <c r="I201" s="23">
        <v>6</v>
      </c>
      <c r="J201" s="23">
        <v>0</v>
      </c>
      <c r="K201" s="23">
        <v>0</v>
      </c>
      <c r="L201" s="23">
        <v>1</v>
      </c>
      <c r="M201" s="23">
        <v>1</v>
      </c>
      <c r="N201" s="23">
        <v>13</v>
      </c>
      <c r="O201" s="23">
        <v>0</v>
      </c>
      <c r="P201" s="25">
        <v>2</v>
      </c>
    </row>
    <row r="202" spans="1:16" x14ac:dyDescent="0.25">
      <c r="A202" s="26" t="s">
        <v>690</v>
      </c>
      <c r="B202" s="26" t="s">
        <v>691</v>
      </c>
      <c r="C202" s="14">
        <v>3</v>
      </c>
      <c r="D202" s="14">
        <v>9</v>
      </c>
      <c r="E202" s="27">
        <v>-0.66666666666666696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11</v>
      </c>
      <c r="O202" s="14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4">
        <v>0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4">
        <v>9</v>
      </c>
      <c r="D206" s="14">
        <v>9</v>
      </c>
      <c r="E206" s="27">
        <v>0</v>
      </c>
      <c r="F206" s="14">
        <v>1</v>
      </c>
      <c r="G206" s="14">
        <v>3</v>
      </c>
      <c r="H206" s="14">
        <v>7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1">
        <v>2</v>
      </c>
    </row>
    <row r="207" spans="1:16" ht="22.5" x14ac:dyDescent="0.25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4">
        <v>0</v>
      </c>
      <c r="D210" s="14">
        <v>1</v>
      </c>
      <c r="E210" s="27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4">
        <v>1</v>
      </c>
      <c r="D212" s="14">
        <v>1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4">
        <v>0</v>
      </c>
      <c r="D213" s="14">
        <v>5</v>
      </c>
      <c r="E213" s="27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4">
        <v>0</v>
      </c>
      <c r="D214" s="14">
        <v>2</v>
      </c>
      <c r="E214" s="27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4">
        <v>0</v>
      </c>
      <c r="D215" s="14">
        <v>1</v>
      </c>
      <c r="E215" s="27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4">
        <v>1</v>
      </c>
      <c r="D217" s="14">
        <v>1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1</v>
      </c>
      <c r="M217" s="14">
        <v>1</v>
      </c>
      <c r="N217" s="14">
        <v>0</v>
      </c>
      <c r="O217" s="14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4">
        <v>3</v>
      </c>
      <c r="D218" s="14">
        <v>1</v>
      </c>
      <c r="E218" s="27">
        <v>2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25">
      <c r="A223" s="178" t="s">
        <v>732</v>
      </c>
      <c r="B223" s="179"/>
      <c r="C223" s="23">
        <v>345</v>
      </c>
      <c r="D223" s="23">
        <v>328</v>
      </c>
      <c r="E223" s="24">
        <v>5.1829268292682897E-2</v>
      </c>
      <c r="F223" s="23">
        <v>28</v>
      </c>
      <c r="G223" s="23">
        <v>17</v>
      </c>
      <c r="H223" s="23">
        <v>137</v>
      </c>
      <c r="I223" s="23">
        <v>88</v>
      </c>
      <c r="J223" s="23">
        <v>0</v>
      </c>
      <c r="K223" s="23">
        <v>0</v>
      </c>
      <c r="L223" s="23">
        <v>0</v>
      </c>
      <c r="M223" s="23">
        <v>0</v>
      </c>
      <c r="N223" s="23">
        <v>1</v>
      </c>
      <c r="O223" s="23">
        <v>2</v>
      </c>
      <c r="P223" s="25">
        <v>108</v>
      </c>
    </row>
    <row r="224" spans="1:16" x14ac:dyDescent="0.25">
      <c r="A224" s="26" t="s">
        <v>733</v>
      </c>
      <c r="B224" s="26" t="s">
        <v>734</v>
      </c>
      <c r="C224" s="14">
        <v>1</v>
      </c>
      <c r="D224" s="14">
        <v>1</v>
      </c>
      <c r="E224" s="27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4">
        <v>0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4">
        <v>1</v>
      </c>
      <c r="D230" s="14">
        <v>0</v>
      </c>
      <c r="E230" s="27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4">
        <v>11</v>
      </c>
      <c r="D231" s="14">
        <v>15</v>
      </c>
      <c r="E231" s="27">
        <v>-0.266666666666667</v>
      </c>
      <c r="F231" s="14">
        <v>0</v>
      </c>
      <c r="G231" s="14">
        <v>0</v>
      </c>
      <c r="H231" s="14">
        <v>4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4">
        <v>5</v>
      </c>
      <c r="D232" s="14">
        <v>13</v>
      </c>
      <c r="E232" s="27">
        <v>-0.61538461538461497</v>
      </c>
      <c r="F232" s="14">
        <v>0</v>
      </c>
      <c r="G232" s="14">
        <v>0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1</v>
      </c>
    </row>
    <row r="233" spans="1:16" x14ac:dyDescent="0.25">
      <c r="A233" s="26" t="s">
        <v>751</v>
      </c>
      <c r="B233" s="26" t="s">
        <v>752</v>
      </c>
      <c r="C233" s="14">
        <v>4</v>
      </c>
      <c r="D233" s="14">
        <v>4</v>
      </c>
      <c r="E233" s="27">
        <v>0</v>
      </c>
      <c r="F233" s="14">
        <v>0</v>
      </c>
      <c r="G233" s="14">
        <v>0</v>
      </c>
      <c r="H233" s="14">
        <v>0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3</v>
      </c>
    </row>
    <row r="234" spans="1:16" ht="22.5" x14ac:dyDescent="0.25">
      <c r="A234" s="26" t="s">
        <v>753</v>
      </c>
      <c r="B234" s="26" t="s">
        <v>754</v>
      </c>
      <c r="C234" s="14">
        <v>9</v>
      </c>
      <c r="D234" s="14">
        <v>2</v>
      </c>
      <c r="E234" s="27">
        <v>3.5</v>
      </c>
      <c r="F234" s="14">
        <v>0</v>
      </c>
      <c r="G234" s="14">
        <v>0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4">
        <v>1</v>
      </c>
      <c r="D235" s="14">
        <v>1</v>
      </c>
      <c r="E235" s="27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3</v>
      </c>
    </row>
    <row r="236" spans="1:16" x14ac:dyDescent="0.25">
      <c r="A236" s="26" t="s">
        <v>757</v>
      </c>
      <c r="B236" s="26" t="s">
        <v>758</v>
      </c>
      <c r="C236" s="14">
        <v>4</v>
      </c>
      <c r="D236" s="14">
        <v>0</v>
      </c>
      <c r="E236" s="27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1">
        <v>2</v>
      </c>
    </row>
    <row r="237" spans="1:16" ht="22.5" x14ac:dyDescent="0.25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4">
        <v>307</v>
      </c>
      <c r="D238" s="14">
        <v>291</v>
      </c>
      <c r="E238" s="27">
        <v>5.49828178694158E-2</v>
      </c>
      <c r="F238" s="14">
        <v>28</v>
      </c>
      <c r="G238" s="14">
        <v>17</v>
      </c>
      <c r="H238" s="14">
        <v>128</v>
      </c>
      <c r="I238" s="14">
        <v>82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2</v>
      </c>
      <c r="P238" s="21">
        <v>99</v>
      </c>
    </row>
    <row r="239" spans="1:16" x14ac:dyDescent="0.25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4">
        <v>2</v>
      </c>
      <c r="D242" s="14">
        <v>1</v>
      </c>
      <c r="E242" s="27">
        <v>1</v>
      </c>
      <c r="F242" s="14">
        <v>0</v>
      </c>
      <c r="G242" s="14">
        <v>0</v>
      </c>
      <c r="H242" s="14">
        <v>2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25">
      <c r="A244" s="178" t="s">
        <v>773</v>
      </c>
      <c r="B244" s="179"/>
      <c r="C244" s="23">
        <v>1</v>
      </c>
      <c r="D244" s="23">
        <v>1</v>
      </c>
      <c r="E244" s="24">
        <v>0</v>
      </c>
      <c r="F244" s="23">
        <v>0</v>
      </c>
      <c r="G244" s="23">
        <v>0</v>
      </c>
      <c r="H244" s="23">
        <v>0</v>
      </c>
      <c r="I244" s="23">
        <v>3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5">
        <v>1</v>
      </c>
    </row>
    <row r="245" spans="1:16" x14ac:dyDescent="0.25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4">
        <v>0</v>
      </c>
      <c r="D249" s="14">
        <v>0</v>
      </c>
      <c r="E249" s="27">
        <v>0</v>
      </c>
      <c r="F249" s="14">
        <v>0</v>
      </c>
      <c r="G249" s="14">
        <v>0</v>
      </c>
      <c r="H249" s="14">
        <v>0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1</v>
      </c>
    </row>
    <row r="254" spans="1:16" ht="22.5" x14ac:dyDescent="0.25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4">
        <v>0</v>
      </c>
      <c r="D256" s="14">
        <v>1</v>
      </c>
      <c r="E256" s="27">
        <v>-1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4">
        <v>1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25">
      <c r="A271" s="178" t="s">
        <v>826</v>
      </c>
      <c r="B271" s="179"/>
      <c r="C271" s="23">
        <v>109</v>
      </c>
      <c r="D271" s="23">
        <v>82</v>
      </c>
      <c r="E271" s="24">
        <v>0.32926829268292701</v>
      </c>
      <c r="F271" s="23">
        <v>4</v>
      </c>
      <c r="G271" s="23">
        <v>4</v>
      </c>
      <c r="H271" s="23">
        <v>90</v>
      </c>
      <c r="I271" s="23">
        <v>71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5">
        <v>48</v>
      </c>
    </row>
    <row r="272" spans="1:16" x14ac:dyDescent="0.25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4">
        <v>32</v>
      </c>
      <c r="D273" s="14">
        <v>26</v>
      </c>
      <c r="E273" s="27">
        <v>0.230769230769231</v>
      </c>
      <c r="F273" s="14">
        <v>3</v>
      </c>
      <c r="G273" s="14">
        <v>4</v>
      </c>
      <c r="H273" s="14">
        <v>39</v>
      </c>
      <c r="I273" s="14">
        <v>43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1">
        <v>27</v>
      </c>
    </row>
    <row r="274" spans="1:16" ht="33.75" x14ac:dyDescent="0.25">
      <c r="A274" s="26" t="s">
        <v>831</v>
      </c>
      <c r="B274" s="26" t="s">
        <v>832</v>
      </c>
      <c r="C274" s="14">
        <v>59</v>
      </c>
      <c r="D274" s="14">
        <v>45</v>
      </c>
      <c r="E274" s="27">
        <v>0.31111111111111101</v>
      </c>
      <c r="F274" s="14">
        <v>1</v>
      </c>
      <c r="G274" s="14">
        <v>0</v>
      </c>
      <c r="H274" s="14">
        <v>49</v>
      </c>
      <c r="I274" s="14">
        <v>26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1">
        <v>18</v>
      </c>
    </row>
    <row r="275" spans="1:16" ht="22.5" x14ac:dyDescent="0.25">
      <c r="A275" s="26" t="s">
        <v>833</v>
      </c>
      <c r="B275" s="26" t="s">
        <v>834</v>
      </c>
      <c r="C275" s="14">
        <v>1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2</v>
      </c>
    </row>
    <row r="276" spans="1:16" x14ac:dyDescent="0.25">
      <c r="A276" s="26" t="s">
        <v>835</v>
      </c>
      <c r="B276" s="26" t="s">
        <v>836</v>
      </c>
      <c r="C276" s="14">
        <v>0</v>
      </c>
      <c r="D276" s="14">
        <v>1</v>
      </c>
      <c r="E276" s="27">
        <v>-1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4">
        <v>0</v>
      </c>
      <c r="D277" s="14">
        <v>4</v>
      </c>
      <c r="E277" s="27">
        <v>-1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0</v>
      </c>
    </row>
    <row r="278" spans="1:16" ht="22.5" x14ac:dyDescent="0.25">
      <c r="A278" s="26" t="s">
        <v>839</v>
      </c>
      <c r="B278" s="26" t="s">
        <v>840</v>
      </c>
      <c r="C278" s="14">
        <v>15</v>
      </c>
      <c r="D278" s="14">
        <v>5</v>
      </c>
      <c r="E278" s="27">
        <v>2</v>
      </c>
      <c r="F278" s="14">
        <v>0</v>
      </c>
      <c r="G278" s="14">
        <v>0</v>
      </c>
      <c r="H278" s="14">
        <v>2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0</v>
      </c>
    </row>
    <row r="279" spans="1:16" ht="22.5" x14ac:dyDescent="0.25">
      <c r="A279" s="26" t="s">
        <v>841</v>
      </c>
      <c r="B279" s="26" t="s">
        <v>842</v>
      </c>
      <c r="C279" s="14">
        <v>1</v>
      </c>
      <c r="D279" s="14">
        <v>1</v>
      </c>
      <c r="E279" s="27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4">
        <v>0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4">
        <v>0</v>
      </c>
      <c r="D291" s="14">
        <v>0</v>
      </c>
      <c r="E291" s="27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1">
        <v>1</v>
      </c>
    </row>
    <row r="292" spans="1:16" ht="22.5" x14ac:dyDescent="0.25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4">
        <v>0</v>
      </c>
      <c r="D294" s="14">
        <v>0</v>
      </c>
      <c r="E294" s="27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4">
        <v>1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25">
      <c r="A301" s="178" t="s">
        <v>885</v>
      </c>
      <c r="B301" s="179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1</v>
      </c>
    </row>
    <row r="302" spans="1:16" x14ac:dyDescent="0.25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1</v>
      </c>
    </row>
    <row r="305" spans="1:16" x14ac:dyDescent="0.25">
      <c r="A305" s="178" t="s">
        <v>892</v>
      </c>
      <c r="B305" s="179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25">
      <c r="A312" s="178" t="s">
        <v>905</v>
      </c>
      <c r="B312" s="179"/>
      <c r="C312" s="23">
        <v>1</v>
      </c>
      <c r="D312" s="23">
        <v>0</v>
      </c>
      <c r="E312" s="24">
        <v>0</v>
      </c>
      <c r="F312" s="23">
        <v>0</v>
      </c>
      <c r="G312" s="23">
        <v>0</v>
      </c>
      <c r="H312" s="23">
        <v>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4">
        <v>0</v>
      </c>
      <c r="D313" s="14">
        <v>0</v>
      </c>
      <c r="E313" s="27">
        <v>0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4">
        <v>1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25">
      <c r="A318" s="178" t="s">
        <v>916</v>
      </c>
      <c r="B318" s="179"/>
      <c r="C318" s="23">
        <v>13</v>
      </c>
      <c r="D318" s="23">
        <v>0</v>
      </c>
      <c r="E318" s="24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5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4">
        <v>13</v>
      </c>
      <c r="D319" s="14">
        <v>0</v>
      </c>
      <c r="E319" s="27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5</v>
      </c>
      <c r="O319" s="14">
        <v>0</v>
      </c>
      <c r="P319" s="21">
        <v>0</v>
      </c>
    </row>
    <row r="320" spans="1:16" x14ac:dyDescent="0.25">
      <c r="A320" s="178" t="s">
        <v>919</v>
      </c>
      <c r="B320" s="179"/>
      <c r="C320" s="23">
        <v>0</v>
      </c>
      <c r="D320" s="23">
        <v>0</v>
      </c>
      <c r="E320" s="24">
        <v>0</v>
      </c>
      <c r="F320" s="23">
        <v>1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1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25">
      <c r="A323" s="178" t="s">
        <v>924</v>
      </c>
      <c r="B323" s="179"/>
      <c r="C323" s="23">
        <v>2164</v>
      </c>
      <c r="D323" s="23">
        <v>2199</v>
      </c>
      <c r="E323" s="24">
        <v>-1.5916325602546601E-2</v>
      </c>
      <c r="F323" s="23">
        <v>8</v>
      </c>
      <c r="G323" s="23">
        <v>0</v>
      </c>
      <c r="H323" s="23">
        <v>30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25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4">
        <v>2164</v>
      </c>
      <c r="D324" s="14">
        <v>2199</v>
      </c>
      <c r="E324" s="27">
        <v>-1.5916325602546601E-2</v>
      </c>
      <c r="F324" s="14">
        <v>8</v>
      </c>
      <c r="G324" s="14">
        <v>0</v>
      </c>
      <c r="H324" s="14">
        <v>30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25</v>
      </c>
      <c r="O324" s="14">
        <v>0</v>
      </c>
      <c r="P324" s="21">
        <v>0</v>
      </c>
    </row>
    <row r="325" spans="1:16" x14ac:dyDescent="0.25">
      <c r="A325" s="178" t="s">
        <v>927</v>
      </c>
      <c r="B325" s="179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25">
      <c r="A337" s="178" t="s">
        <v>950</v>
      </c>
      <c r="B337" s="179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25">
      <c r="A339" s="178" t="s">
        <v>953</v>
      </c>
      <c r="B339" s="179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25">
      <c r="A341" s="180" t="s">
        <v>956</v>
      </c>
      <c r="B341" s="181"/>
      <c r="C341" s="28">
        <v>8108</v>
      </c>
      <c r="D341" s="28">
        <v>7592</v>
      </c>
      <c r="E341" s="29">
        <v>6.7966280295047393E-2</v>
      </c>
      <c r="F341" s="28">
        <v>724</v>
      </c>
      <c r="G341" s="28">
        <v>567</v>
      </c>
      <c r="H341" s="28">
        <v>1540</v>
      </c>
      <c r="I341" s="28">
        <v>1074</v>
      </c>
      <c r="J341" s="28">
        <v>18</v>
      </c>
      <c r="K341" s="28">
        <v>7</v>
      </c>
      <c r="L341" s="28">
        <v>2</v>
      </c>
      <c r="M341" s="28">
        <v>1</v>
      </c>
      <c r="N341" s="28">
        <v>133</v>
      </c>
      <c r="O341" s="28">
        <v>12</v>
      </c>
      <c r="P341" s="28">
        <v>1376</v>
      </c>
    </row>
    <row r="342" spans="1:16" x14ac:dyDescent="0.25">
      <c r="A342" s="6"/>
    </row>
  </sheetData>
  <sheetProtection algorithmName="SHA-512" hashValue="DPxrUKNPuFpS7Xp09YRulYzIeiBDdyw8Sz156uezr2CdL1I7LXKYOEj1SAv9XfFC8joKB2yfTvee2O/h7zAAxQ==" saltValue="IdW/2Iitp7V9Hp0sdHAU+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1">
        <v>0</v>
      </c>
    </row>
    <row r="6" spans="1:3" x14ac:dyDescent="0.25">
      <c r="A6" s="174"/>
      <c r="B6" s="13" t="s">
        <v>334</v>
      </c>
      <c r="C6" s="21">
        <v>32</v>
      </c>
    </row>
    <row r="7" spans="1:3" x14ac:dyDescent="0.25">
      <c r="A7" s="174"/>
      <c r="B7" s="13" t="s">
        <v>961</v>
      </c>
      <c r="C7" s="21">
        <v>16</v>
      </c>
    </row>
    <row r="8" spans="1:3" x14ac:dyDescent="0.25">
      <c r="A8" s="174"/>
      <c r="B8" s="13" t="s">
        <v>962</v>
      </c>
      <c r="C8" s="21">
        <v>3</v>
      </c>
    </row>
    <row r="9" spans="1:3" x14ac:dyDescent="0.25">
      <c r="A9" s="174"/>
      <c r="B9" s="13" t="s">
        <v>963</v>
      </c>
      <c r="C9" s="21">
        <v>5</v>
      </c>
    </row>
    <row r="10" spans="1:3" x14ac:dyDescent="0.25">
      <c r="A10" s="174"/>
      <c r="B10" s="13" t="s">
        <v>964</v>
      </c>
      <c r="C10" s="21">
        <v>8</v>
      </c>
    </row>
    <row r="11" spans="1:3" x14ac:dyDescent="0.25">
      <c r="A11" s="174"/>
      <c r="B11" s="13" t="s">
        <v>965</v>
      </c>
      <c r="C11" s="21">
        <v>31</v>
      </c>
    </row>
    <row r="12" spans="1:3" x14ac:dyDescent="0.25">
      <c r="A12" s="174"/>
      <c r="B12" s="13" t="s">
        <v>518</v>
      </c>
      <c r="C12" s="21">
        <v>11</v>
      </c>
    </row>
    <row r="13" spans="1:3" x14ac:dyDescent="0.25">
      <c r="A13" s="174"/>
      <c r="B13" s="13" t="s">
        <v>966</v>
      </c>
      <c r="C13" s="21">
        <v>1</v>
      </c>
    </row>
    <row r="14" spans="1:3" x14ac:dyDescent="0.25">
      <c r="A14" s="174"/>
      <c r="B14" s="13" t="s">
        <v>967</v>
      </c>
      <c r="C14" s="21">
        <v>0</v>
      </c>
    </row>
    <row r="15" spans="1:3" x14ac:dyDescent="0.25">
      <c r="A15" s="174"/>
      <c r="B15" s="13" t="s">
        <v>651</v>
      </c>
      <c r="C15" s="21">
        <v>1</v>
      </c>
    </row>
    <row r="16" spans="1:3" x14ac:dyDescent="0.25">
      <c r="A16" s="174"/>
      <c r="B16" s="13" t="s">
        <v>968</v>
      </c>
      <c r="C16" s="21">
        <v>9</v>
      </c>
    </row>
    <row r="17" spans="1:3" x14ac:dyDescent="0.25">
      <c r="A17" s="174"/>
      <c r="B17" s="13" t="s">
        <v>969</v>
      </c>
      <c r="C17" s="21">
        <v>19</v>
      </c>
    </row>
    <row r="18" spans="1:3" x14ac:dyDescent="0.25">
      <c r="A18" s="174"/>
      <c r="B18" s="13" t="s">
        <v>970</v>
      </c>
      <c r="C18" s="21">
        <v>2</v>
      </c>
    </row>
    <row r="19" spans="1:3" x14ac:dyDescent="0.25">
      <c r="A19" s="173"/>
      <c r="B19" s="13" t="s">
        <v>111</v>
      </c>
      <c r="C19" s="21">
        <v>120</v>
      </c>
    </row>
    <row r="20" spans="1:3" x14ac:dyDescent="0.25">
      <c r="A20" s="172" t="s">
        <v>971</v>
      </c>
      <c r="B20" s="13" t="s">
        <v>972</v>
      </c>
      <c r="C20" s="21">
        <v>18</v>
      </c>
    </row>
    <row r="21" spans="1:3" x14ac:dyDescent="0.25">
      <c r="A21" s="173"/>
      <c r="B21" s="13" t="s">
        <v>973</v>
      </c>
      <c r="C21" s="21">
        <v>1</v>
      </c>
    </row>
    <row r="22" spans="1:3" x14ac:dyDescent="0.25">
      <c r="A22" s="172" t="s">
        <v>974</v>
      </c>
      <c r="B22" s="13" t="s">
        <v>975</v>
      </c>
      <c r="C22" s="21">
        <v>29</v>
      </c>
    </row>
    <row r="23" spans="1:3" x14ac:dyDescent="0.25">
      <c r="A23" s="174"/>
      <c r="B23" s="13" t="s">
        <v>976</v>
      </c>
      <c r="C23" s="21">
        <v>63</v>
      </c>
    </row>
    <row r="24" spans="1:3" x14ac:dyDescent="0.25">
      <c r="A24" s="173"/>
      <c r="B24" s="13" t="s">
        <v>977</v>
      </c>
      <c r="C24" s="21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1">
        <v>53</v>
      </c>
    </row>
    <row r="29" spans="1:3" x14ac:dyDescent="0.25">
      <c r="A29" s="172" t="s">
        <v>980</v>
      </c>
      <c r="B29" s="13" t="s">
        <v>981</v>
      </c>
      <c r="C29" s="21">
        <v>0</v>
      </c>
    </row>
    <row r="30" spans="1:3" x14ac:dyDescent="0.25">
      <c r="A30" s="174"/>
      <c r="B30" s="13" t="s">
        <v>982</v>
      </c>
      <c r="C30" s="21">
        <v>20</v>
      </c>
    </row>
    <row r="31" spans="1:3" x14ac:dyDescent="0.25">
      <c r="A31" s="174"/>
      <c r="B31" s="13" t="s">
        <v>983</v>
      </c>
      <c r="C31" s="21">
        <v>0</v>
      </c>
    </row>
    <row r="32" spans="1:3" x14ac:dyDescent="0.25">
      <c r="A32" s="173"/>
      <c r="B32" s="13" t="s">
        <v>984</v>
      </c>
      <c r="C32" s="21">
        <v>10</v>
      </c>
    </row>
    <row r="33" spans="1:3" x14ac:dyDescent="0.25">
      <c r="A33" s="12" t="s">
        <v>985</v>
      </c>
      <c r="B33" s="16"/>
      <c r="C33" s="21">
        <v>0</v>
      </c>
    </row>
    <row r="34" spans="1:3" x14ac:dyDescent="0.25">
      <c r="A34" s="12" t="s">
        <v>986</v>
      </c>
      <c r="B34" s="16"/>
      <c r="C34" s="21">
        <v>52</v>
      </c>
    </row>
    <row r="35" spans="1:3" x14ac:dyDescent="0.25">
      <c r="A35" s="12" t="s">
        <v>987</v>
      </c>
      <c r="B35" s="16"/>
      <c r="C35" s="21">
        <v>3</v>
      </c>
    </row>
    <row r="36" spans="1:3" x14ac:dyDescent="0.25">
      <c r="A36" s="12" t="s">
        <v>988</v>
      </c>
      <c r="B36" s="16"/>
      <c r="C36" s="21">
        <v>0</v>
      </c>
    </row>
    <row r="37" spans="1:3" x14ac:dyDescent="0.25">
      <c r="A37" s="12" t="s">
        <v>989</v>
      </c>
      <c r="B37" s="16"/>
      <c r="C37" s="21">
        <v>1</v>
      </c>
    </row>
    <row r="38" spans="1:3" x14ac:dyDescent="0.25">
      <c r="A38" s="12" t="s">
        <v>990</v>
      </c>
      <c r="B38" s="16"/>
      <c r="C38" s="21">
        <v>0</v>
      </c>
    </row>
    <row r="39" spans="1:3" x14ac:dyDescent="0.25">
      <c r="A39" s="12" t="s">
        <v>977</v>
      </c>
      <c r="B39" s="16"/>
      <c r="C39" s="21">
        <v>12</v>
      </c>
    </row>
    <row r="40" spans="1:3" x14ac:dyDescent="0.25">
      <c r="A40" s="172" t="s">
        <v>991</v>
      </c>
      <c r="B40" s="13" t="s">
        <v>992</v>
      </c>
      <c r="C40" s="21">
        <v>3</v>
      </c>
    </row>
    <row r="41" spans="1:3" x14ac:dyDescent="0.25">
      <c r="A41" s="174"/>
      <c r="B41" s="13" t="s">
        <v>993</v>
      </c>
      <c r="C41" s="21">
        <v>3</v>
      </c>
    </row>
    <row r="42" spans="1:3" x14ac:dyDescent="0.25">
      <c r="A42" s="174"/>
      <c r="B42" s="13" t="s">
        <v>994</v>
      </c>
      <c r="C42" s="21">
        <v>2</v>
      </c>
    </row>
    <row r="43" spans="1:3" x14ac:dyDescent="0.25">
      <c r="A43" s="174"/>
      <c r="B43" s="13" t="s">
        <v>995</v>
      </c>
      <c r="C43" s="21">
        <v>0</v>
      </c>
    </row>
    <row r="44" spans="1:3" x14ac:dyDescent="0.25">
      <c r="A44" s="173"/>
      <c r="B44" s="13" t="s">
        <v>996</v>
      </c>
      <c r="C44" s="21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1">
        <v>3</v>
      </c>
    </row>
    <row r="49" spans="1:3" x14ac:dyDescent="0.25">
      <c r="A49" s="172" t="s">
        <v>81</v>
      </c>
      <c r="B49" s="13" t="s">
        <v>998</v>
      </c>
      <c r="C49" s="21">
        <v>12</v>
      </c>
    </row>
    <row r="50" spans="1:3" x14ac:dyDescent="0.25">
      <c r="A50" s="173"/>
      <c r="B50" s="13" t="s">
        <v>999</v>
      </c>
      <c r="C50" s="21">
        <v>44</v>
      </c>
    </row>
    <row r="51" spans="1:3" x14ac:dyDescent="0.25">
      <c r="A51" s="172" t="s">
        <v>1000</v>
      </c>
      <c r="B51" s="13" t="s">
        <v>1001</v>
      </c>
      <c r="C51" s="21">
        <v>0</v>
      </c>
    </row>
    <row r="52" spans="1:3" x14ac:dyDescent="0.25">
      <c r="A52" s="173"/>
      <c r="B52" s="13" t="s">
        <v>1002</v>
      </c>
      <c r="C52" s="21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1">
        <v>280</v>
      </c>
    </row>
    <row r="57" spans="1:3" x14ac:dyDescent="0.25">
      <c r="A57" s="174"/>
      <c r="B57" s="13" t="s">
        <v>1004</v>
      </c>
      <c r="C57" s="21">
        <v>42</v>
      </c>
    </row>
    <row r="58" spans="1:3" x14ac:dyDescent="0.25">
      <c r="A58" s="174"/>
      <c r="B58" s="13" t="s">
        <v>1005</v>
      </c>
      <c r="C58" s="21">
        <v>29</v>
      </c>
    </row>
    <row r="59" spans="1:3" x14ac:dyDescent="0.25">
      <c r="A59" s="174"/>
      <c r="B59" s="13" t="s">
        <v>1006</v>
      </c>
      <c r="C59" s="21">
        <v>156</v>
      </c>
    </row>
    <row r="60" spans="1:3" x14ac:dyDescent="0.25">
      <c r="A60" s="173"/>
      <c r="B60" s="13" t="s">
        <v>1007</v>
      </c>
      <c r="C60" s="21">
        <v>19</v>
      </c>
    </row>
    <row r="61" spans="1:3" x14ac:dyDescent="0.25">
      <c r="A61" s="172" t="s">
        <v>1008</v>
      </c>
      <c r="B61" s="13" t="s">
        <v>1009</v>
      </c>
      <c r="C61" s="21">
        <v>55</v>
      </c>
    </row>
    <row r="62" spans="1:3" x14ac:dyDescent="0.25">
      <c r="A62" s="174"/>
      <c r="B62" s="13" t="s">
        <v>1010</v>
      </c>
      <c r="C62" s="21">
        <v>2</v>
      </c>
    </row>
    <row r="63" spans="1:3" x14ac:dyDescent="0.25">
      <c r="A63" s="174"/>
      <c r="B63" s="13" t="s">
        <v>1011</v>
      </c>
      <c r="C63" s="21">
        <v>0</v>
      </c>
    </row>
    <row r="64" spans="1:3" x14ac:dyDescent="0.25">
      <c r="A64" s="174"/>
      <c r="B64" s="13" t="s">
        <v>1012</v>
      </c>
      <c r="C64" s="21">
        <v>48</v>
      </c>
    </row>
    <row r="65" spans="1:3" x14ac:dyDescent="0.25">
      <c r="A65" s="173"/>
      <c r="B65" s="13" t="s">
        <v>1007</v>
      </c>
      <c r="C65" s="21">
        <v>10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1">
        <v>58</v>
      </c>
    </row>
    <row r="70" spans="1:3" x14ac:dyDescent="0.25">
      <c r="A70" s="12" t="s">
        <v>1015</v>
      </c>
      <c r="B70" s="16"/>
      <c r="C70" s="21">
        <v>21</v>
      </c>
    </row>
    <row r="71" spans="1:3" x14ac:dyDescent="0.25">
      <c r="A71" s="12" t="s">
        <v>1016</v>
      </c>
      <c r="B71" s="16"/>
      <c r="C71" s="21">
        <v>107</v>
      </c>
    </row>
    <row r="72" spans="1:3" x14ac:dyDescent="0.25">
      <c r="A72" s="172" t="s">
        <v>1017</v>
      </c>
      <c r="B72" s="13" t="s">
        <v>1018</v>
      </c>
      <c r="C72" s="21">
        <v>0</v>
      </c>
    </row>
    <row r="73" spans="1:3" x14ac:dyDescent="0.25">
      <c r="A73" s="173"/>
      <c r="B73" s="13" t="s">
        <v>1019</v>
      </c>
      <c r="C73" s="21">
        <v>15</v>
      </c>
    </row>
    <row r="74" spans="1:3" x14ac:dyDescent="0.25">
      <c r="A74" s="12" t="s">
        <v>1020</v>
      </c>
      <c r="B74" s="16"/>
      <c r="C74" s="21">
        <v>0</v>
      </c>
    </row>
    <row r="75" spans="1:3" x14ac:dyDescent="0.25">
      <c r="A75" s="12" t="s">
        <v>1021</v>
      </c>
      <c r="B75" s="16"/>
      <c r="C75" s="21">
        <v>10</v>
      </c>
    </row>
    <row r="76" spans="1:3" x14ac:dyDescent="0.25">
      <c r="A76" s="12" t="s">
        <v>1022</v>
      </c>
      <c r="B76" s="16"/>
      <c r="C76" s="21">
        <v>0</v>
      </c>
    </row>
    <row r="77" spans="1:3" x14ac:dyDescent="0.25">
      <c r="A77" s="12" t="s">
        <v>1023</v>
      </c>
      <c r="B77" s="16"/>
      <c r="C77" s="21">
        <v>23</v>
      </c>
    </row>
    <row r="78" spans="1:3" x14ac:dyDescent="0.25">
      <c r="A78" s="12" t="s">
        <v>1024</v>
      </c>
      <c r="B78" s="16"/>
      <c r="C78" s="21">
        <v>0</v>
      </c>
    </row>
    <row r="79" spans="1:3" x14ac:dyDescent="0.25">
      <c r="A79" s="12" t="s">
        <v>1025</v>
      </c>
      <c r="B79" s="16"/>
      <c r="C79" s="21">
        <v>0</v>
      </c>
    </row>
    <row r="80" spans="1:3" x14ac:dyDescent="0.25">
      <c r="A80" s="6"/>
    </row>
  </sheetData>
  <sheetProtection algorithmName="SHA-512" hashValue="8rCgoDOnGfcsQY0LBOXQUmZgkOSZnjhTr5FuE4gRquvKC1Pa/QILk5kKyqfI4dpLvuIi2cum9G/1fc2jOv+Mjw==" saltValue="9ZgYeFJhRaQgUY2g6XzHa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0" t="s">
        <v>1027</v>
      </c>
    </row>
    <row r="4" spans="1:3" x14ac:dyDescent="0.25">
      <c r="A4" s="31" t="s">
        <v>14</v>
      </c>
      <c r="B4" s="31" t="s">
        <v>15</v>
      </c>
      <c r="C4" s="32" t="s">
        <v>3</v>
      </c>
    </row>
    <row r="5" spans="1:3" x14ac:dyDescent="0.25">
      <c r="A5" s="184" t="s">
        <v>1028</v>
      </c>
      <c r="B5" s="34" t="s">
        <v>1029</v>
      </c>
      <c r="C5" s="35">
        <v>1</v>
      </c>
    </row>
    <row r="6" spans="1:3" x14ac:dyDescent="0.25">
      <c r="A6" s="185"/>
      <c r="B6" s="34" t="s">
        <v>304</v>
      </c>
      <c r="C6" s="35">
        <v>78</v>
      </c>
    </row>
    <row r="7" spans="1:3" x14ac:dyDescent="0.25">
      <c r="A7" s="185"/>
      <c r="B7" s="34" t="s">
        <v>1030</v>
      </c>
      <c r="C7" s="35">
        <v>26</v>
      </c>
    </row>
    <row r="8" spans="1:3" x14ac:dyDescent="0.25">
      <c r="A8" s="185"/>
      <c r="B8" s="34" t="s">
        <v>1031</v>
      </c>
      <c r="C8" s="35">
        <v>1</v>
      </c>
    </row>
    <row r="9" spans="1:3" x14ac:dyDescent="0.25">
      <c r="A9" s="185"/>
      <c r="B9" s="34" t="s">
        <v>1032</v>
      </c>
      <c r="C9" s="35">
        <v>1</v>
      </c>
    </row>
    <row r="10" spans="1:3" x14ac:dyDescent="0.25">
      <c r="A10" s="185"/>
      <c r="B10" s="34" t="s">
        <v>1033</v>
      </c>
      <c r="C10" s="35">
        <v>0</v>
      </c>
    </row>
    <row r="11" spans="1:3" x14ac:dyDescent="0.25">
      <c r="A11" s="186"/>
      <c r="B11" s="34" t="s">
        <v>1034</v>
      </c>
      <c r="C11" s="35">
        <v>0</v>
      </c>
    </row>
    <row r="12" spans="1:3" x14ac:dyDescent="0.25">
      <c r="A12" s="184" t="s">
        <v>1035</v>
      </c>
      <c r="B12" s="34" t="s">
        <v>65</v>
      </c>
      <c r="C12" s="35">
        <v>40</v>
      </c>
    </row>
    <row r="13" spans="1:3" x14ac:dyDescent="0.25">
      <c r="A13" s="185"/>
      <c r="B13" s="34" t="s">
        <v>1036</v>
      </c>
      <c r="C13" s="35">
        <v>4</v>
      </c>
    </row>
    <row r="14" spans="1:3" x14ac:dyDescent="0.25">
      <c r="A14" s="185"/>
      <c r="B14" s="34" t="s">
        <v>1037</v>
      </c>
      <c r="C14" s="35">
        <v>12</v>
      </c>
    </row>
    <row r="15" spans="1:3" x14ac:dyDescent="0.25">
      <c r="A15" s="186"/>
      <c r="B15" s="34" t="s">
        <v>1038</v>
      </c>
      <c r="C15" s="35">
        <v>10</v>
      </c>
    </row>
    <row r="16" spans="1:3" x14ac:dyDescent="0.25">
      <c r="A16" s="3"/>
    </row>
    <row r="17" spans="1:3" x14ac:dyDescent="0.25">
      <c r="A17" s="30" t="s">
        <v>1039</v>
      </c>
    </row>
    <row r="18" spans="1:3" x14ac:dyDescent="0.25">
      <c r="A18" s="31" t="s">
        <v>14</v>
      </c>
      <c r="B18" s="31" t="s">
        <v>15</v>
      </c>
      <c r="C18" s="32" t="s">
        <v>3</v>
      </c>
    </row>
    <row r="19" spans="1:3" x14ac:dyDescent="0.25">
      <c r="A19" s="33" t="s">
        <v>1040</v>
      </c>
      <c r="B19" s="36"/>
      <c r="C19" s="35">
        <v>2</v>
      </c>
    </row>
    <row r="20" spans="1:3" x14ac:dyDescent="0.25">
      <c r="A20" s="33" t="s">
        <v>1041</v>
      </c>
      <c r="B20" s="36"/>
      <c r="C20" s="35">
        <v>0</v>
      </c>
    </row>
    <row r="21" spans="1:3" x14ac:dyDescent="0.25">
      <c r="A21" s="33" t="s">
        <v>1042</v>
      </c>
      <c r="B21" s="36"/>
      <c r="C21" s="35">
        <v>0</v>
      </c>
    </row>
    <row r="22" spans="1:3" x14ac:dyDescent="0.25">
      <c r="A22" s="33" t="s">
        <v>1043</v>
      </c>
      <c r="B22" s="36"/>
      <c r="C22" s="35">
        <v>2</v>
      </c>
    </row>
    <row r="23" spans="1:3" x14ac:dyDescent="0.25">
      <c r="A23" s="33" t="s">
        <v>1044</v>
      </c>
      <c r="B23" s="36"/>
      <c r="C23" s="35">
        <v>22</v>
      </c>
    </row>
    <row r="24" spans="1:3" x14ac:dyDescent="0.25">
      <c r="A24" s="33" t="s">
        <v>1045</v>
      </c>
      <c r="B24" s="36"/>
      <c r="C24" s="35">
        <v>20</v>
      </c>
    </row>
    <row r="25" spans="1:3" x14ac:dyDescent="0.25">
      <c r="A25" s="33" t="s">
        <v>1046</v>
      </c>
      <c r="B25" s="36"/>
      <c r="C25" s="35">
        <v>7</v>
      </c>
    </row>
    <row r="26" spans="1:3" x14ac:dyDescent="0.25">
      <c r="A26" s="33" t="s">
        <v>1047</v>
      </c>
      <c r="B26" s="36"/>
      <c r="C26" s="35">
        <v>0</v>
      </c>
    </row>
    <row r="27" spans="1:3" x14ac:dyDescent="0.25">
      <c r="A27" s="33" t="s">
        <v>1048</v>
      </c>
      <c r="B27" s="36"/>
      <c r="C27" s="35">
        <v>1</v>
      </c>
    </row>
    <row r="28" spans="1:3" x14ac:dyDescent="0.25">
      <c r="A28" s="33" t="s">
        <v>1049</v>
      </c>
      <c r="B28" s="36"/>
      <c r="C28" s="35">
        <v>11</v>
      </c>
    </row>
    <row r="29" spans="1:3" x14ac:dyDescent="0.25">
      <c r="A29" s="3"/>
    </row>
    <row r="30" spans="1:3" x14ac:dyDescent="0.25">
      <c r="A30" s="30" t="s">
        <v>1050</v>
      </c>
    </row>
    <row r="31" spans="1:3" x14ac:dyDescent="0.25">
      <c r="A31" s="31" t="s">
        <v>14</v>
      </c>
      <c r="B31" s="31" t="s">
        <v>15</v>
      </c>
      <c r="C31" s="32" t="s">
        <v>3</v>
      </c>
    </row>
    <row r="32" spans="1:3" x14ac:dyDescent="0.25">
      <c r="A32" s="33" t="s">
        <v>1051</v>
      </c>
      <c r="B32" s="36"/>
      <c r="C32" s="35">
        <v>1</v>
      </c>
    </row>
    <row r="33" spans="1:6" x14ac:dyDescent="0.25">
      <c r="A33" s="33" t="s">
        <v>1052</v>
      </c>
      <c r="B33" s="36"/>
      <c r="C33" s="35">
        <v>7</v>
      </c>
    </row>
    <row r="34" spans="1:6" x14ac:dyDescent="0.25">
      <c r="A34" s="33" t="s">
        <v>1053</v>
      </c>
      <c r="B34" s="36"/>
      <c r="C34" s="35">
        <v>12</v>
      </c>
    </row>
    <row r="35" spans="1:6" x14ac:dyDescent="0.25">
      <c r="A35" s="33" t="s">
        <v>1054</v>
      </c>
      <c r="B35" s="36"/>
      <c r="C35" s="35">
        <v>12</v>
      </c>
    </row>
    <row r="36" spans="1:6" x14ac:dyDescent="0.25">
      <c r="A36" s="33" t="s">
        <v>1055</v>
      </c>
      <c r="B36" s="36"/>
      <c r="C36" s="35">
        <v>5</v>
      </c>
    </row>
    <row r="37" spans="1:6" x14ac:dyDescent="0.25">
      <c r="A37" s="33" t="s">
        <v>1056</v>
      </c>
      <c r="B37" s="36"/>
      <c r="C37" s="35">
        <v>7</v>
      </c>
    </row>
    <row r="38" spans="1:6" x14ac:dyDescent="0.25">
      <c r="A38" s="33" t="s">
        <v>1057</v>
      </c>
      <c r="B38" s="36"/>
      <c r="C38" s="35">
        <v>0</v>
      </c>
    </row>
    <row r="39" spans="1:6" x14ac:dyDescent="0.25">
      <c r="A39" s="33" t="s">
        <v>1058</v>
      </c>
      <c r="B39" s="36"/>
      <c r="C39" s="35">
        <v>0</v>
      </c>
    </row>
    <row r="40" spans="1:6" x14ac:dyDescent="0.25">
      <c r="A40" s="3"/>
    </row>
    <row r="41" spans="1:6" x14ac:dyDescent="0.25">
      <c r="A41" s="30" t="s">
        <v>1059</v>
      </c>
    </row>
    <row r="42" spans="1:6" x14ac:dyDescent="0.25">
      <c r="A42" s="31" t="s">
        <v>14</v>
      </c>
      <c r="B42" s="31" t="s">
        <v>15</v>
      </c>
      <c r="C42" s="32" t="s">
        <v>3</v>
      </c>
    </row>
    <row r="43" spans="1:6" x14ac:dyDescent="0.25">
      <c r="A43" s="33" t="s">
        <v>104</v>
      </c>
      <c r="B43" s="36"/>
      <c r="C43" s="35">
        <v>0</v>
      </c>
    </row>
    <row r="44" spans="1:6" x14ac:dyDescent="0.25">
      <c r="A44" s="33" t="s">
        <v>114</v>
      </c>
      <c r="B44" s="36"/>
      <c r="C44" s="35">
        <v>0</v>
      </c>
    </row>
    <row r="45" spans="1:6" x14ac:dyDescent="0.25">
      <c r="A45" s="33" t="s">
        <v>1060</v>
      </c>
      <c r="B45" s="36"/>
      <c r="C45" s="35">
        <v>0</v>
      </c>
    </row>
    <row r="46" spans="1:6" x14ac:dyDescent="0.25">
      <c r="A46" s="30" t="s">
        <v>1061</v>
      </c>
    </row>
    <row r="47" spans="1:6" ht="33.75" x14ac:dyDescent="0.25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25">
      <c r="A48" s="187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25">
      <c r="A49" s="188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25">
      <c r="A50" s="188"/>
      <c r="B50" s="39" t="s">
        <v>1065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25">
      <c r="A51" s="188"/>
      <c r="B51" s="39" t="s">
        <v>1066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25">
      <c r="A52" s="188"/>
      <c r="B52" s="39" t="s">
        <v>334</v>
      </c>
      <c r="C52" s="40">
        <v>0</v>
      </c>
      <c r="D52" s="40">
        <v>2</v>
      </c>
      <c r="E52" s="40">
        <v>5</v>
      </c>
      <c r="F52" s="35">
        <v>0</v>
      </c>
    </row>
    <row r="53" spans="1:6" x14ac:dyDescent="0.25">
      <c r="A53" s="188"/>
      <c r="B53" s="39" t="s">
        <v>1067</v>
      </c>
      <c r="C53" s="40">
        <v>18</v>
      </c>
      <c r="D53" s="40">
        <v>13</v>
      </c>
      <c r="E53" s="40">
        <v>10</v>
      </c>
      <c r="F53" s="35">
        <v>3</v>
      </c>
    </row>
    <row r="54" spans="1:6" x14ac:dyDescent="0.25">
      <c r="A54" s="188"/>
      <c r="B54" s="39" t="s">
        <v>1068</v>
      </c>
      <c r="C54" s="40">
        <v>35</v>
      </c>
      <c r="D54" s="40">
        <v>15</v>
      </c>
      <c r="E54" s="40">
        <v>6</v>
      </c>
      <c r="F54" s="35">
        <v>3</v>
      </c>
    </row>
    <row r="55" spans="1:6" x14ac:dyDescent="0.25">
      <c r="A55" s="188"/>
      <c r="B55" s="39" t="s">
        <v>1069</v>
      </c>
      <c r="C55" s="40">
        <v>0</v>
      </c>
      <c r="D55" s="40">
        <v>0</v>
      </c>
      <c r="E55" s="40">
        <v>0</v>
      </c>
      <c r="F55" s="35">
        <v>0</v>
      </c>
    </row>
    <row r="56" spans="1:6" x14ac:dyDescent="0.25">
      <c r="A56" s="188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25">
      <c r="A57" s="188"/>
      <c r="B57" s="39" t="s">
        <v>1071</v>
      </c>
      <c r="C57" s="40">
        <v>3</v>
      </c>
      <c r="D57" s="40">
        <v>0</v>
      </c>
      <c r="E57" s="40">
        <v>2</v>
      </c>
      <c r="F57" s="35">
        <v>0</v>
      </c>
    </row>
    <row r="58" spans="1:6" x14ac:dyDescent="0.25">
      <c r="A58" s="188"/>
      <c r="B58" s="39" t="s">
        <v>1072</v>
      </c>
      <c r="C58" s="40">
        <v>0</v>
      </c>
      <c r="D58" s="40">
        <v>1</v>
      </c>
      <c r="E58" s="40">
        <v>1</v>
      </c>
      <c r="F58" s="35">
        <v>0</v>
      </c>
    </row>
    <row r="59" spans="1:6" x14ac:dyDescent="0.25">
      <c r="A59" s="188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25">
      <c r="A60" s="188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25">
      <c r="A61" s="188"/>
      <c r="B61" s="39" t="s">
        <v>1074</v>
      </c>
      <c r="C61" s="40">
        <v>0</v>
      </c>
      <c r="D61" s="40">
        <v>1</v>
      </c>
      <c r="E61" s="40">
        <v>0</v>
      </c>
      <c r="F61" s="35">
        <v>0</v>
      </c>
    </row>
    <row r="62" spans="1:6" x14ac:dyDescent="0.25">
      <c r="A62" s="188"/>
      <c r="B62" s="39" t="s">
        <v>1075</v>
      </c>
      <c r="C62" s="40">
        <v>0</v>
      </c>
      <c r="D62" s="40">
        <v>0</v>
      </c>
      <c r="E62" s="40">
        <v>0</v>
      </c>
      <c r="F62" s="35">
        <v>0</v>
      </c>
    </row>
    <row r="63" spans="1:6" x14ac:dyDescent="0.25">
      <c r="A63" s="188"/>
      <c r="B63" s="39" t="s">
        <v>1076</v>
      </c>
      <c r="C63" s="40">
        <v>0</v>
      </c>
      <c r="D63" s="40">
        <v>0</v>
      </c>
      <c r="E63" s="40">
        <v>0</v>
      </c>
      <c r="F63" s="35">
        <v>0</v>
      </c>
    </row>
    <row r="64" spans="1:6" x14ac:dyDescent="0.25">
      <c r="A64" s="188"/>
      <c r="B64" s="39" t="s">
        <v>1077</v>
      </c>
      <c r="C64" s="40">
        <v>5</v>
      </c>
      <c r="D64" s="40">
        <v>2</v>
      </c>
      <c r="E64" s="40">
        <v>1</v>
      </c>
      <c r="F64" s="35">
        <v>1</v>
      </c>
    </row>
    <row r="65" spans="1:6" x14ac:dyDescent="0.25">
      <c r="A65" s="188"/>
      <c r="B65" s="39" t="s">
        <v>1078</v>
      </c>
      <c r="C65" s="40">
        <v>0</v>
      </c>
      <c r="D65" s="40">
        <v>0</v>
      </c>
      <c r="E65" s="40">
        <v>0</v>
      </c>
      <c r="F65" s="35">
        <v>0</v>
      </c>
    </row>
    <row r="66" spans="1:6" x14ac:dyDescent="0.25">
      <c r="A66" s="189"/>
      <c r="B66" s="39" t="s">
        <v>1079</v>
      </c>
      <c r="C66" s="40">
        <v>0</v>
      </c>
      <c r="D66" s="40">
        <v>0</v>
      </c>
      <c r="E66" s="40">
        <v>0</v>
      </c>
      <c r="F66" s="35">
        <v>0</v>
      </c>
    </row>
    <row r="67" spans="1:6" x14ac:dyDescent="0.25">
      <c r="A67" s="182" t="s">
        <v>1080</v>
      </c>
      <c r="B67" s="183"/>
      <c r="C67" s="41">
        <v>61</v>
      </c>
      <c r="D67" s="41">
        <v>34</v>
      </c>
      <c r="E67" s="41">
        <v>25</v>
      </c>
      <c r="F67" s="41">
        <v>7</v>
      </c>
    </row>
    <row r="68" spans="1:6" x14ac:dyDescent="0.25">
      <c r="A68" s="187" t="s">
        <v>974</v>
      </c>
      <c r="B68" s="39" t="s">
        <v>1081</v>
      </c>
      <c r="C68" s="40">
        <v>2</v>
      </c>
      <c r="D68" s="40">
        <v>0</v>
      </c>
      <c r="E68" s="40">
        <v>0</v>
      </c>
      <c r="F68" s="35">
        <v>0</v>
      </c>
    </row>
    <row r="69" spans="1:6" x14ac:dyDescent="0.25">
      <c r="A69" s="188"/>
      <c r="B69" s="39" t="s">
        <v>1082</v>
      </c>
      <c r="C69" s="40">
        <v>0</v>
      </c>
      <c r="D69" s="40">
        <v>0</v>
      </c>
      <c r="E69" s="40">
        <v>0</v>
      </c>
      <c r="F69" s="35">
        <v>0</v>
      </c>
    </row>
    <row r="70" spans="1:6" x14ac:dyDescent="0.25">
      <c r="A70" s="189"/>
      <c r="B70" s="39" t="s">
        <v>111</v>
      </c>
      <c r="C70" s="40">
        <v>1</v>
      </c>
      <c r="D70" s="40">
        <v>0</v>
      </c>
      <c r="E70" s="40">
        <v>0</v>
      </c>
      <c r="F70" s="35">
        <v>0</v>
      </c>
    </row>
    <row r="71" spans="1:6" x14ac:dyDescent="0.25">
      <c r="A71" s="182" t="s">
        <v>1083</v>
      </c>
      <c r="B71" s="183"/>
      <c r="C71" s="41">
        <v>3</v>
      </c>
      <c r="D71" s="41">
        <v>0</v>
      </c>
      <c r="E71" s="41">
        <v>0</v>
      </c>
      <c r="F71" s="41">
        <v>0</v>
      </c>
    </row>
    <row r="72" spans="1:6" x14ac:dyDescent="0.25">
      <c r="A72" s="6"/>
    </row>
  </sheetData>
  <sheetProtection algorithmName="SHA-512" hashValue="QKP041MVQP1Qv9Jrho9Al5tikeoXlUWzySO71gM62k4n2WcAsyXVQF6E7+8E09SVr0qp5tl15hOeppc4RAx7cA==" saltValue="Ifg1WdAqePKAY/30JK1Uo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2" t="s">
        <v>15</v>
      </c>
      <c r="C4" s="11" t="s">
        <v>3</v>
      </c>
    </row>
    <row r="5" spans="1:3" x14ac:dyDescent="0.25">
      <c r="A5" s="169" t="s">
        <v>1086</v>
      </c>
      <c r="B5" s="13" t="s">
        <v>1087</v>
      </c>
      <c r="C5" s="21">
        <v>55</v>
      </c>
    </row>
    <row r="6" spans="1:3" x14ac:dyDescent="0.25">
      <c r="A6" s="170"/>
      <c r="B6" s="13" t="s">
        <v>1029</v>
      </c>
      <c r="C6" s="21">
        <v>12</v>
      </c>
    </row>
    <row r="7" spans="1:3" x14ac:dyDescent="0.25">
      <c r="A7" s="170"/>
      <c r="B7" s="13" t="s">
        <v>1088</v>
      </c>
      <c r="C7" s="21">
        <v>511</v>
      </c>
    </row>
    <row r="8" spans="1:3" x14ac:dyDescent="0.25">
      <c r="A8" s="170"/>
      <c r="B8" s="13" t="s">
        <v>1089</v>
      </c>
      <c r="C8" s="21">
        <v>174</v>
      </c>
    </row>
    <row r="9" spans="1:3" x14ac:dyDescent="0.25">
      <c r="A9" s="170"/>
      <c r="B9" s="13" t="s">
        <v>1031</v>
      </c>
      <c r="C9" s="21">
        <v>2</v>
      </c>
    </row>
    <row r="10" spans="1:3" x14ac:dyDescent="0.25">
      <c r="A10" s="170"/>
      <c r="B10" s="13" t="s">
        <v>1032</v>
      </c>
      <c r="C10" s="21">
        <v>5</v>
      </c>
    </row>
    <row r="11" spans="1:3" x14ac:dyDescent="0.25">
      <c r="A11" s="170"/>
      <c r="B11" s="13" t="s">
        <v>1090</v>
      </c>
      <c r="C11" s="21">
        <v>0</v>
      </c>
    </row>
    <row r="12" spans="1:3" x14ac:dyDescent="0.25">
      <c r="A12" s="171"/>
      <c r="B12" s="13" t="s">
        <v>1091</v>
      </c>
      <c r="C12" s="21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2" t="s">
        <v>15</v>
      </c>
      <c r="C15" s="11" t="s">
        <v>3</v>
      </c>
    </row>
    <row r="16" spans="1:3" x14ac:dyDescent="0.25">
      <c r="A16" s="20" t="s">
        <v>1093</v>
      </c>
      <c r="B16" s="16"/>
      <c r="C16" s="21">
        <v>294</v>
      </c>
    </row>
    <row r="17" spans="1:3" x14ac:dyDescent="0.25">
      <c r="A17" s="20" t="s">
        <v>1094</v>
      </c>
      <c r="B17" s="16"/>
      <c r="C17" s="21">
        <v>58</v>
      </c>
    </row>
    <row r="18" spans="1:3" x14ac:dyDescent="0.25">
      <c r="A18" s="20" t="s">
        <v>1095</v>
      </c>
      <c r="B18" s="16"/>
      <c r="C18" s="21">
        <v>36</v>
      </c>
    </row>
    <row r="19" spans="1:3" x14ac:dyDescent="0.25">
      <c r="A19" s="20" t="s">
        <v>1096</v>
      </c>
      <c r="B19" s="16"/>
      <c r="C19" s="21">
        <v>30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2" t="s">
        <v>15</v>
      </c>
      <c r="C22" s="11" t="s">
        <v>3</v>
      </c>
    </row>
    <row r="23" spans="1:3" x14ac:dyDescent="0.25">
      <c r="A23" s="20" t="s">
        <v>1098</v>
      </c>
      <c r="B23" s="16"/>
      <c r="C23" s="21">
        <v>0</v>
      </c>
    </row>
    <row r="24" spans="1:3" x14ac:dyDescent="0.25">
      <c r="A24" s="20" t="s">
        <v>1099</v>
      </c>
      <c r="B24" s="16"/>
      <c r="C24" s="21">
        <v>0</v>
      </c>
    </row>
    <row r="25" spans="1:3" x14ac:dyDescent="0.25">
      <c r="A25" s="20" t="s">
        <v>1100</v>
      </c>
      <c r="B25" s="16"/>
      <c r="C25" s="21">
        <v>0</v>
      </c>
    </row>
    <row r="26" spans="1:3" x14ac:dyDescent="0.25">
      <c r="A26" s="20" t="s">
        <v>1101</v>
      </c>
      <c r="B26" s="16"/>
      <c r="C26" s="21">
        <v>0</v>
      </c>
    </row>
    <row r="27" spans="1:3" x14ac:dyDescent="0.25">
      <c r="A27" s="20" t="s">
        <v>1102</v>
      </c>
      <c r="B27" s="16"/>
      <c r="C27" s="21">
        <v>0</v>
      </c>
    </row>
    <row r="28" spans="1:3" x14ac:dyDescent="0.25">
      <c r="A28" s="20" t="s">
        <v>1103</v>
      </c>
      <c r="B28" s="16"/>
      <c r="C28" s="21">
        <v>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2" t="s">
        <v>15</v>
      </c>
      <c r="C31" s="11" t="s">
        <v>3</v>
      </c>
    </row>
    <row r="32" spans="1:3" x14ac:dyDescent="0.25">
      <c r="A32" s="20" t="s">
        <v>1105</v>
      </c>
      <c r="B32" s="16"/>
      <c r="C32" s="21">
        <v>0</v>
      </c>
    </row>
    <row r="33" spans="1:3" x14ac:dyDescent="0.25">
      <c r="A33" s="20" t="s">
        <v>1106</v>
      </c>
      <c r="B33" s="16"/>
      <c r="C33" s="21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2" t="s">
        <v>15</v>
      </c>
      <c r="C36" s="11" t="s">
        <v>3</v>
      </c>
    </row>
    <row r="37" spans="1:3" x14ac:dyDescent="0.25">
      <c r="A37" s="20" t="s">
        <v>1107</v>
      </c>
      <c r="B37" s="16"/>
      <c r="C37" s="21">
        <v>17</v>
      </c>
    </row>
    <row r="38" spans="1:3" x14ac:dyDescent="0.25">
      <c r="A38" s="20" t="s">
        <v>1108</v>
      </c>
      <c r="B38" s="16"/>
      <c r="C38" s="21">
        <v>22</v>
      </c>
    </row>
    <row r="39" spans="1:3" x14ac:dyDescent="0.25">
      <c r="A39" s="20" t="s">
        <v>1109</v>
      </c>
      <c r="B39" s="16"/>
      <c r="C39" s="21">
        <v>203</v>
      </c>
    </row>
    <row r="40" spans="1:3" x14ac:dyDescent="0.25">
      <c r="A40" s="20" t="s">
        <v>1110</v>
      </c>
      <c r="B40" s="16"/>
      <c r="C40" s="21">
        <v>71</v>
      </c>
    </row>
    <row r="41" spans="1:3" x14ac:dyDescent="0.25">
      <c r="A41" s="20" t="s">
        <v>1111</v>
      </c>
      <c r="B41" s="16"/>
      <c r="C41" s="21">
        <v>125</v>
      </c>
    </row>
    <row r="42" spans="1:3" x14ac:dyDescent="0.25">
      <c r="A42" s="20" t="s">
        <v>1112</v>
      </c>
      <c r="B42" s="16"/>
      <c r="C42" s="21">
        <v>7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2" t="s">
        <v>15</v>
      </c>
      <c r="C45" s="11" t="s">
        <v>3</v>
      </c>
    </row>
    <row r="46" spans="1:3" x14ac:dyDescent="0.25">
      <c r="A46" s="20" t="s">
        <v>1114</v>
      </c>
      <c r="B46" s="16"/>
      <c r="C46" s="21">
        <v>0</v>
      </c>
    </row>
    <row r="47" spans="1:3" x14ac:dyDescent="0.25">
      <c r="A47" s="20" t="s">
        <v>1115</v>
      </c>
      <c r="B47" s="16"/>
      <c r="C47" s="21">
        <v>23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2" t="s">
        <v>15</v>
      </c>
      <c r="C50" s="11" t="s">
        <v>3</v>
      </c>
    </row>
    <row r="51" spans="1:6" x14ac:dyDescent="0.25">
      <c r="A51" s="169" t="s">
        <v>1117</v>
      </c>
      <c r="B51" s="13" t="s">
        <v>1118</v>
      </c>
      <c r="C51" s="21">
        <v>53</v>
      </c>
    </row>
    <row r="52" spans="1:6" x14ac:dyDescent="0.25">
      <c r="A52" s="170"/>
      <c r="B52" s="13" t="s">
        <v>1119</v>
      </c>
      <c r="C52" s="21">
        <v>26</v>
      </c>
    </row>
    <row r="53" spans="1:6" x14ac:dyDescent="0.25">
      <c r="A53" s="170"/>
      <c r="B53" s="13" t="s">
        <v>1120</v>
      </c>
      <c r="C53" s="21">
        <v>38</v>
      </c>
    </row>
    <row r="54" spans="1:6" x14ac:dyDescent="0.25">
      <c r="A54" s="171"/>
      <c r="B54" s="13" t="s">
        <v>1121</v>
      </c>
      <c r="C54" s="21">
        <v>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2" t="s">
        <v>15</v>
      </c>
      <c r="C57" s="11" t="s">
        <v>3</v>
      </c>
    </row>
    <row r="58" spans="1:6" x14ac:dyDescent="0.25">
      <c r="A58" s="20" t="s">
        <v>104</v>
      </c>
      <c r="B58" s="16"/>
      <c r="C58" s="21">
        <v>0</v>
      </c>
    </row>
    <row r="59" spans="1:6" x14ac:dyDescent="0.25">
      <c r="A59" s="20" t="s">
        <v>114</v>
      </c>
      <c r="B59" s="16"/>
      <c r="C59" s="21">
        <v>0</v>
      </c>
    </row>
    <row r="60" spans="1:6" x14ac:dyDescent="0.25">
      <c r="A60" s="20" t="s">
        <v>1060</v>
      </c>
      <c r="B60" s="16"/>
      <c r="C60" s="21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25">
      <c r="A63" s="169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1">
        <v>0</v>
      </c>
    </row>
    <row r="64" spans="1:6" x14ac:dyDescent="0.25">
      <c r="A64" s="170"/>
      <c r="B64" s="13" t="s">
        <v>1064</v>
      </c>
      <c r="C64" s="14">
        <v>0</v>
      </c>
      <c r="D64" s="14">
        <v>0</v>
      </c>
      <c r="E64" s="14">
        <v>0</v>
      </c>
      <c r="F64" s="21">
        <v>1</v>
      </c>
    </row>
    <row r="65" spans="1:6" x14ac:dyDescent="0.25">
      <c r="A65" s="170"/>
      <c r="B65" s="13" t="s">
        <v>1065</v>
      </c>
      <c r="C65" s="14">
        <v>0</v>
      </c>
      <c r="D65" s="14">
        <v>0</v>
      </c>
      <c r="E65" s="14">
        <v>0</v>
      </c>
      <c r="F65" s="21">
        <v>0</v>
      </c>
    </row>
    <row r="66" spans="1:6" x14ac:dyDescent="0.25">
      <c r="A66" s="170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25">
      <c r="A67" s="170"/>
      <c r="B67" s="13" t="s">
        <v>334</v>
      </c>
      <c r="C67" s="14">
        <v>2</v>
      </c>
      <c r="D67" s="14">
        <v>8</v>
      </c>
      <c r="E67" s="14">
        <v>2</v>
      </c>
      <c r="F67" s="21">
        <v>1</v>
      </c>
    </row>
    <row r="68" spans="1:6" x14ac:dyDescent="0.25">
      <c r="A68" s="170"/>
      <c r="B68" s="13" t="s">
        <v>1122</v>
      </c>
      <c r="C68" s="14">
        <v>282</v>
      </c>
      <c r="D68" s="14">
        <v>80</v>
      </c>
      <c r="E68" s="14">
        <v>34</v>
      </c>
      <c r="F68" s="21">
        <v>15</v>
      </c>
    </row>
    <row r="69" spans="1:6" x14ac:dyDescent="0.25">
      <c r="A69" s="170"/>
      <c r="B69" s="13" t="s">
        <v>1123</v>
      </c>
      <c r="C69" s="14">
        <v>99</v>
      </c>
      <c r="D69" s="14">
        <v>78</v>
      </c>
      <c r="E69" s="14">
        <v>18</v>
      </c>
      <c r="F69" s="21">
        <v>18</v>
      </c>
    </row>
    <row r="70" spans="1:6" x14ac:dyDescent="0.25">
      <c r="A70" s="170"/>
      <c r="B70" s="13" t="s">
        <v>1069</v>
      </c>
      <c r="C70" s="14">
        <v>1</v>
      </c>
      <c r="D70" s="14">
        <v>1</v>
      </c>
      <c r="E70" s="14">
        <v>0</v>
      </c>
      <c r="F70" s="21">
        <v>0</v>
      </c>
    </row>
    <row r="71" spans="1:6" x14ac:dyDescent="0.25">
      <c r="A71" s="170"/>
      <c r="B71" s="13" t="s">
        <v>1124</v>
      </c>
      <c r="C71" s="14">
        <v>1</v>
      </c>
      <c r="D71" s="14">
        <v>1</v>
      </c>
      <c r="E71" s="14">
        <v>0</v>
      </c>
      <c r="F71" s="21">
        <v>0</v>
      </c>
    </row>
    <row r="72" spans="1:6" x14ac:dyDescent="0.25">
      <c r="A72" s="170"/>
      <c r="B72" s="13" t="s">
        <v>1125</v>
      </c>
      <c r="C72" s="14">
        <v>3</v>
      </c>
      <c r="D72" s="14">
        <v>9</v>
      </c>
      <c r="E72" s="14">
        <v>4</v>
      </c>
      <c r="F72" s="21">
        <v>1</v>
      </c>
    </row>
    <row r="73" spans="1:6" x14ac:dyDescent="0.25">
      <c r="A73" s="170"/>
      <c r="B73" s="13" t="s">
        <v>1126</v>
      </c>
      <c r="C73" s="14">
        <v>3</v>
      </c>
      <c r="D73" s="14">
        <v>2</v>
      </c>
      <c r="E73" s="14">
        <v>2</v>
      </c>
      <c r="F73" s="21">
        <v>1</v>
      </c>
    </row>
    <row r="74" spans="1:6" x14ac:dyDescent="0.25">
      <c r="A74" s="170"/>
      <c r="B74" s="13" t="s">
        <v>1073</v>
      </c>
      <c r="C74" s="14">
        <v>5</v>
      </c>
      <c r="D74" s="14">
        <v>0</v>
      </c>
      <c r="E74" s="14">
        <v>0</v>
      </c>
      <c r="F74" s="21">
        <v>1</v>
      </c>
    </row>
    <row r="75" spans="1:6" x14ac:dyDescent="0.25">
      <c r="A75" s="170"/>
      <c r="B75" s="13" t="s">
        <v>405</v>
      </c>
      <c r="C75" s="14">
        <v>0</v>
      </c>
      <c r="D75" s="14">
        <v>0</v>
      </c>
      <c r="E75" s="14">
        <v>0</v>
      </c>
      <c r="F75" s="21">
        <v>0</v>
      </c>
    </row>
    <row r="76" spans="1:6" x14ac:dyDescent="0.25">
      <c r="A76" s="170"/>
      <c r="B76" s="13" t="s">
        <v>1074</v>
      </c>
      <c r="C76" s="14">
        <v>0</v>
      </c>
      <c r="D76" s="14">
        <v>0</v>
      </c>
      <c r="E76" s="14">
        <v>0</v>
      </c>
      <c r="F76" s="21">
        <v>0</v>
      </c>
    </row>
    <row r="77" spans="1:6" x14ac:dyDescent="0.25">
      <c r="A77" s="170"/>
      <c r="B77" s="13" t="s">
        <v>1075</v>
      </c>
      <c r="C77" s="14">
        <v>2</v>
      </c>
      <c r="D77" s="14">
        <v>0</v>
      </c>
      <c r="E77" s="14">
        <v>0</v>
      </c>
      <c r="F77" s="21">
        <v>0</v>
      </c>
    </row>
    <row r="78" spans="1:6" x14ac:dyDescent="0.25">
      <c r="A78" s="170"/>
      <c r="B78" s="13" t="s">
        <v>1076</v>
      </c>
      <c r="C78" s="14">
        <v>0</v>
      </c>
      <c r="D78" s="14">
        <v>0</v>
      </c>
      <c r="E78" s="14">
        <v>0</v>
      </c>
      <c r="F78" s="21">
        <v>0</v>
      </c>
    </row>
    <row r="79" spans="1:6" x14ac:dyDescent="0.25">
      <c r="A79" s="170"/>
      <c r="B79" s="13" t="s">
        <v>1077</v>
      </c>
      <c r="C79" s="14">
        <v>74</v>
      </c>
      <c r="D79" s="14">
        <v>55</v>
      </c>
      <c r="E79" s="14">
        <v>23</v>
      </c>
      <c r="F79" s="21">
        <v>16</v>
      </c>
    </row>
    <row r="80" spans="1:6" x14ac:dyDescent="0.25">
      <c r="A80" s="170"/>
      <c r="B80" s="13" t="s">
        <v>1078</v>
      </c>
      <c r="C80" s="14">
        <v>0</v>
      </c>
      <c r="D80" s="14">
        <v>0</v>
      </c>
      <c r="E80" s="14">
        <v>0</v>
      </c>
      <c r="F80" s="21">
        <v>0</v>
      </c>
    </row>
    <row r="81" spans="1:6" x14ac:dyDescent="0.25">
      <c r="A81" s="171"/>
      <c r="B81" s="13" t="s">
        <v>1079</v>
      </c>
      <c r="C81" s="14">
        <v>0</v>
      </c>
      <c r="D81" s="14">
        <v>2</v>
      </c>
      <c r="E81" s="14">
        <v>0</v>
      </c>
      <c r="F81" s="21">
        <v>0</v>
      </c>
    </row>
    <row r="82" spans="1:6" x14ac:dyDescent="0.25">
      <c r="A82" s="190" t="s">
        <v>1080</v>
      </c>
      <c r="B82" s="191"/>
      <c r="C82" s="28">
        <v>472</v>
      </c>
      <c r="D82" s="28">
        <v>236</v>
      </c>
      <c r="E82" s="28">
        <v>83</v>
      </c>
      <c r="F82" s="28">
        <v>54</v>
      </c>
    </row>
    <row r="83" spans="1:6" x14ac:dyDescent="0.25">
      <c r="A83" s="169" t="s">
        <v>1127</v>
      </c>
      <c r="B83" s="13" t="s">
        <v>1081</v>
      </c>
      <c r="C83" s="14">
        <v>3</v>
      </c>
      <c r="D83" s="14">
        <v>0</v>
      </c>
      <c r="E83" s="14">
        <v>0</v>
      </c>
      <c r="F83" s="21">
        <v>0</v>
      </c>
    </row>
    <row r="84" spans="1:6" x14ac:dyDescent="0.25">
      <c r="A84" s="170"/>
      <c r="B84" s="13" t="s">
        <v>1082</v>
      </c>
      <c r="C84" s="14">
        <v>0</v>
      </c>
      <c r="D84" s="14">
        <v>0</v>
      </c>
      <c r="E84" s="14">
        <v>0</v>
      </c>
      <c r="F84" s="21">
        <v>0</v>
      </c>
    </row>
    <row r="85" spans="1:6" x14ac:dyDescent="0.25">
      <c r="A85" s="171"/>
      <c r="B85" s="13" t="s">
        <v>111</v>
      </c>
      <c r="C85" s="14">
        <v>1</v>
      </c>
      <c r="D85" s="14">
        <v>0</v>
      </c>
      <c r="E85" s="14">
        <v>0</v>
      </c>
      <c r="F85" s="21">
        <v>0</v>
      </c>
    </row>
    <row r="86" spans="1:6" x14ac:dyDescent="0.25">
      <c r="A86" s="190" t="s">
        <v>1128</v>
      </c>
      <c r="B86" s="191"/>
      <c r="C86" s="28">
        <v>4</v>
      </c>
      <c r="D86" s="28">
        <v>0</v>
      </c>
      <c r="E86" s="28">
        <v>0</v>
      </c>
      <c r="F86" s="28">
        <v>0</v>
      </c>
    </row>
    <row r="87" spans="1:6" x14ac:dyDescent="0.25">
      <c r="A87" s="6"/>
    </row>
  </sheetData>
  <sheetProtection algorithmName="SHA-512" hashValue="zM7Lgv8wWFSyzXiuB1dyBqZYJ0D9cgUHyF+vippsoYGrHX8wMgEqq7FShLLMQdM3/arTyICw7Fk6LgLT0/gZDQ==" saltValue="6BAlFea9I6/ry6nfAcXae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1">
        <v>0</v>
      </c>
    </row>
    <row r="6" spans="1:3" x14ac:dyDescent="0.25">
      <c r="A6" s="12" t="s">
        <v>1132</v>
      </c>
      <c r="B6" s="16"/>
      <c r="C6" s="21">
        <v>7</v>
      </c>
    </row>
    <row r="7" spans="1:3" x14ac:dyDescent="0.25">
      <c r="A7" s="12" t="s">
        <v>1133</v>
      </c>
      <c r="B7" s="16"/>
      <c r="C7" s="21">
        <v>28</v>
      </c>
    </row>
    <row r="8" spans="1:3" x14ac:dyDescent="0.25">
      <c r="A8" s="12" t="s">
        <v>1134</v>
      </c>
      <c r="B8" s="16"/>
      <c r="C8" s="21">
        <v>0</v>
      </c>
    </row>
    <row r="9" spans="1:3" x14ac:dyDescent="0.25">
      <c r="A9" s="12" t="s">
        <v>1135</v>
      </c>
      <c r="B9" s="16"/>
      <c r="C9" s="21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1">
        <v>0</v>
      </c>
    </row>
    <row r="14" spans="1:3" x14ac:dyDescent="0.25">
      <c r="A14" s="12" t="s">
        <v>1132</v>
      </c>
      <c r="B14" s="16"/>
      <c r="C14" s="21">
        <v>15</v>
      </c>
    </row>
    <row r="15" spans="1:3" x14ac:dyDescent="0.25">
      <c r="A15" s="12" t="s">
        <v>1137</v>
      </c>
      <c r="B15" s="16"/>
      <c r="C15" s="21">
        <v>18</v>
      </c>
    </row>
    <row r="16" spans="1:3" x14ac:dyDescent="0.25">
      <c r="A16" s="12" t="s">
        <v>1134</v>
      </c>
      <c r="B16" s="16"/>
      <c r="C16" s="21">
        <v>0</v>
      </c>
    </row>
    <row r="17" spans="1:3" x14ac:dyDescent="0.25">
      <c r="A17" s="12" t="s">
        <v>1135</v>
      </c>
      <c r="B17" s="16"/>
      <c r="C17" s="21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1">
        <v>31</v>
      </c>
    </row>
    <row r="22" spans="1:3" x14ac:dyDescent="0.25">
      <c r="A22" s="12" t="s">
        <v>1139</v>
      </c>
      <c r="B22" s="16"/>
      <c r="C22" s="21">
        <v>25</v>
      </c>
    </row>
    <row r="23" spans="1:3" x14ac:dyDescent="0.25">
      <c r="A23" s="12" t="s">
        <v>1140</v>
      </c>
      <c r="B23" s="16"/>
      <c r="C23" s="21">
        <v>17</v>
      </c>
    </row>
    <row r="24" spans="1:3" x14ac:dyDescent="0.25">
      <c r="A24" s="12" t="s">
        <v>1141</v>
      </c>
      <c r="B24" s="16"/>
      <c r="C24" s="21">
        <v>6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1">
        <v>6</v>
      </c>
    </row>
    <row r="29" spans="1:3" x14ac:dyDescent="0.25">
      <c r="A29" s="12" t="s">
        <v>1144</v>
      </c>
      <c r="B29" s="16"/>
      <c r="C29" s="21">
        <v>0</v>
      </c>
    </row>
    <row r="30" spans="1:3" x14ac:dyDescent="0.25">
      <c r="A30" s="12" t="s">
        <v>1145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1">
        <v>0</v>
      </c>
    </row>
    <row r="35" spans="1:3" x14ac:dyDescent="0.25">
      <c r="A35" s="12" t="s">
        <v>1148</v>
      </c>
      <c r="B35" s="16"/>
      <c r="C35" s="21">
        <v>14</v>
      </c>
    </row>
    <row r="36" spans="1:3" x14ac:dyDescent="0.25">
      <c r="A36" s="12" t="s">
        <v>1149</v>
      </c>
      <c r="B36" s="16"/>
      <c r="C36" s="21">
        <v>2</v>
      </c>
    </row>
    <row r="37" spans="1:3" x14ac:dyDescent="0.25">
      <c r="A37" s="6"/>
    </row>
  </sheetData>
  <sheetProtection algorithmName="SHA-512" hashValue="tKH1a+V6BbL0BVx3SM8vKw2Witjmt9HRTgVT0XNxsgRHbPr3tjctZmVHcJ3Y400LlC3Gw7B1y+eDEfMagbKv/g==" saltValue="JwChMl81nJn433/YOzAB6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1">
        <v>16</v>
      </c>
    </row>
    <row r="6" spans="1:3" x14ac:dyDescent="0.25">
      <c r="A6" s="12" t="s">
        <v>1153</v>
      </c>
      <c r="B6" s="16"/>
      <c r="C6" s="21">
        <v>13</v>
      </c>
    </row>
    <row r="7" spans="1:3" x14ac:dyDescent="0.25">
      <c r="A7" s="12" t="s">
        <v>1154</v>
      </c>
      <c r="B7" s="16"/>
      <c r="C7" s="21">
        <v>0</v>
      </c>
    </row>
    <row r="8" spans="1:3" x14ac:dyDescent="0.25">
      <c r="A8" s="12" t="s">
        <v>1155</v>
      </c>
      <c r="B8" s="16"/>
      <c r="C8" s="21">
        <v>1</v>
      </c>
    </row>
    <row r="9" spans="1:3" x14ac:dyDescent="0.25">
      <c r="A9" s="12" t="s">
        <v>1156</v>
      </c>
      <c r="B9" s="16"/>
      <c r="C9" s="21">
        <v>2</v>
      </c>
    </row>
    <row r="10" spans="1:3" x14ac:dyDescent="0.25">
      <c r="A10" s="12" t="s">
        <v>1157</v>
      </c>
      <c r="B10" s="16"/>
      <c r="C10" s="21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1">
        <v>1</v>
      </c>
    </row>
    <row r="15" spans="1:3" x14ac:dyDescent="0.25">
      <c r="A15" s="12" t="s">
        <v>1160</v>
      </c>
      <c r="B15" s="16"/>
      <c r="C15" s="21">
        <v>0</v>
      </c>
    </row>
    <row r="16" spans="1:3" x14ac:dyDescent="0.25">
      <c r="A16" s="12" t="s">
        <v>1161</v>
      </c>
      <c r="B16" s="16"/>
      <c r="C16" s="21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1">
        <v>0</v>
      </c>
    </row>
    <row r="21" spans="1:3" x14ac:dyDescent="0.25">
      <c r="A21" s="12" t="s">
        <v>1164</v>
      </c>
      <c r="B21" s="16"/>
      <c r="C21" s="21">
        <v>0</v>
      </c>
    </row>
    <row r="22" spans="1:3" x14ac:dyDescent="0.25">
      <c r="A22" s="12" t="s">
        <v>1165</v>
      </c>
      <c r="B22" s="16"/>
      <c r="C22" s="21">
        <v>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1">
        <v>0</v>
      </c>
    </row>
    <row r="27" spans="1:3" x14ac:dyDescent="0.25">
      <c r="A27" s="12" t="s">
        <v>1168</v>
      </c>
      <c r="B27" s="16"/>
      <c r="C27" s="21">
        <v>0</v>
      </c>
    </row>
    <row r="28" spans="1:3" x14ac:dyDescent="0.25">
      <c r="A28" s="12" t="s">
        <v>1169</v>
      </c>
      <c r="B28" s="16"/>
      <c r="C28" s="21">
        <v>0</v>
      </c>
    </row>
    <row r="29" spans="1:3" x14ac:dyDescent="0.25">
      <c r="A29" s="12" t="s">
        <v>1170</v>
      </c>
      <c r="B29" s="16"/>
      <c r="C29" s="21">
        <v>0</v>
      </c>
    </row>
    <row r="30" spans="1:3" x14ac:dyDescent="0.25">
      <c r="A30" s="12" t="s">
        <v>1171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1">
        <v>0</v>
      </c>
    </row>
    <row r="35" spans="1:3" x14ac:dyDescent="0.25">
      <c r="A35" s="12" t="s">
        <v>1174</v>
      </c>
      <c r="B35" s="16"/>
      <c r="C35" s="21">
        <v>0</v>
      </c>
    </row>
    <row r="36" spans="1:3" x14ac:dyDescent="0.25">
      <c r="A36" s="12" t="s">
        <v>1175</v>
      </c>
      <c r="B36" s="16"/>
      <c r="C36" s="21">
        <v>3</v>
      </c>
    </row>
    <row r="37" spans="1:3" x14ac:dyDescent="0.25">
      <c r="A37" s="12" t="s">
        <v>1093</v>
      </c>
      <c r="B37" s="16"/>
      <c r="C37" s="21">
        <v>0</v>
      </c>
    </row>
    <row r="38" spans="1:3" x14ac:dyDescent="0.25">
      <c r="A38" s="12" t="s">
        <v>1176</v>
      </c>
      <c r="B38" s="16"/>
      <c r="C38" s="21">
        <v>0</v>
      </c>
    </row>
    <row r="39" spans="1:3" x14ac:dyDescent="0.25">
      <c r="A39" s="12" t="s">
        <v>1177</v>
      </c>
      <c r="B39" s="16"/>
      <c r="C39" s="21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1">
        <v>0</v>
      </c>
    </row>
    <row r="44" spans="1:3" x14ac:dyDescent="0.25">
      <c r="A44" s="12" t="s">
        <v>1174</v>
      </c>
      <c r="B44" s="16"/>
      <c r="C44" s="21">
        <v>0</v>
      </c>
    </row>
    <row r="45" spans="1:3" x14ac:dyDescent="0.25">
      <c r="A45" s="12" t="s">
        <v>1175</v>
      </c>
      <c r="B45" s="16"/>
      <c r="C45" s="21">
        <v>1</v>
      </c>
    </row>
    <row r="46" spans="1:3" x14ac:dyDescent="0.25">
      <c r="A46" s="12" t="s">
        <v>1093</v>
      </c>
      <c r="B46" s="16"/>
      <c r="C46" s="21">
        <v>0</v>
      </c>
    </row>
    <row r="47" spans="1:3" x14ac:dyDescent="0.25">
      <c r="A47" s="12" t="s">
        <v>1176</v>
      </c>
      <c r="B47" s="16"/>
      <c r="C47" s="21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1">
        <v>0</v>
      </c>
    </row>
    <row r="52" spans="1:3" x14ac:dyDescent="0.25">
      <c r="A52" s="12" t="s">
        <v>1174</v>
      </c>
      <c r="B52" s="16"/>
      <c r="C52" s="21">
        <v>0</v>
      </c>
    </row>
    <row r="53" spans="1:3" x14ac:dyDescent="0.25">
      <c r="A53" s="12" t="s">
        <v>1175</v>
      </c>
      <c r="B53" s="16"/>
      <c r="C53" s="21">
        <v>0</v>
      </c>
    </row>
    <row r="54" spans="1:3" x14ac:dyDescent="0.25">
      <c r="A54" s="12" t="s">
        <v>1093</v>
      </c>
      <c r="B54" s="16"/>
      <c r="C54" s="21">
        <v>0</v>
      </c>
    </row>
    <row r="55" spans="1:3" x14ac:dyDescent="0.25">
      <c r="A55" s="12" t="s">
        <v>1176</v>
      </c>
      <c r="B55" s="16"/>
      <c r="C55" s="21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1">
        <v>0</v>
      </c>
    </row>
    <row r="60" spans="1:3" x14ac:dyDescent="0.25">
      <c r="A60" s="12" t="s">
        <v>1174</v>
      </c>
      <c r="B60" s="16"/>
      <c r="C60" s="21">
        <v>0</v>
      </c>
    </row>
    <row r="61" spans="1:3" x14ac:dyDescent="0.25">
      <c r="A61" s="12" t="s">
        <v>1175</v>
      </c>
      <c r="B61" s="16"/>
      <c r="C61" s="21">
        <v>0</v>
      </c>
    </row>
    <row r="62" spans="1:3" x14ac:dyDescent="0.25">
      <c r="A62" s="12" t="s">
        <v>1093</v>
      </c>
      <c r="B62" s="16"/>
      <c r="C62" s="21">
        <v>0</v>
      </c>
    </row>
    <row r="63" spans="1:3" x14ac:dyDescent="0.25">
      <c r="A63" s="12" t="s">
        <v>1176</v>
      </c>
      <c r="B63" s="16"/>
      <c r="C63" s="21">
        <v>0</v>
      </c>
    </row>
    <row r="64" spans="1:3" x14ac:dyDescent="0.25">
      <c r="A64" s="6"/>
    </row>
  </sheetData>
  <sheetProtection algorithmName="SHA-512" hashValue="rWmkRmsN+gCZrPEp2kk3WfU2hArQ62KVcm9BQ9lADIU1nbYhGxiSCz+CeWZFsjIh6TnjQSY59EgNVVbtMhueuw==" saltValue="65kYqFWROjemQS2YGKxWI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192" t="s">
        <v>645</v>
      </c>
      <c r="B4" s="193"/>
      <c r="C4" s="28">
        <v>231</v>
      </c>
      <c r="D4" s="28">
        <v>269</v>
      </c>
      <c r="E4" s="29">
        <v>-1</v>
      </c>
      <c r="F4" s="28">
        <v>599</v>
      </c>
      <c r="G4" s="28">
        <v>510</v>
      </c>
      <c r="H4" s="28">
        <v>135</v>
      </c>
      <c r="I4" s="28">
        <v>112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624</v>
      </c>
    </row>
    <row r="5" spans="1:16" ht="45" x14ac:dyDescent="0.25">
      <c r="A5" s="43" t="s">
        <v>646</v>
      </c>
      <c r="B5" s="43" t="s">
        <v>647</v>
      </c>
      <c r="C5" s="14">
        <v>5</v>
      </c>
      <c r="D5" s="14">
        <v>6</v>
      </c>
      <c r="E5" s="27">
        <v>-1</v>
      </c>
      <c r="F5" s="14">
        <v>6</v>
      </c>
      <c r="G5" s="14">
        <v>3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8</v>
      </c>
    </row>
    <row r="6" spans="1:16" ht="33.75" x14ac:dyDescent="0.25">
      <c r="A6" s="43" t="s">
        <v>648</v>
      </c>
      <c r="B6" s="43" t="s">
        <v>649</v>
      </c>
      <c r="C6" s="14">
        <v>126</v>
      </c>
      <c r="D6" s="14">
        <v>136</v>
      </c>
      <c r="E6" s="27">
        <v>-1</v>
      </c>
      <c r="F6" s="14">
        <v>362</v>
      </c>
      <c r="G6" s="14">
        <v>329</v>
      </c>
      <c r="H6" s="14">
        <v>71</v>
      </c>
      <c r="I6" s="14">
        <v>51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382</v>
      </c>
    </row>
    <row r="7" spans="1:16" ht="22.5" x14ac:dyDescent="0.25">
      <c r="A7" s="43" t="s">
        <v>650</v>
      </c>
      <c r="B7" s="43" t="s">
        <v>651</v>
      </c>
      <c r="C7" s="14">
        <v>22</v>
      </c>
      <c r="D7" s="14">
        <v>19</v>
      </c>
      <c r="E7" s="27">
        <v>0</v>
      </c>
      <c r="F7" s="14">
        <v>12</v>
      </c>
      <c r="G7" s="14">
        <v>7</v>
      </c>
      <c r="H7" s="14">
        <v>11</v>
      </c>
      <c r="I7" s="14">
        <v>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15</v>
      </c>
    </row>
    <row r="8" spans="1:16" ht="33.75" x14ac:dyDescent="0.25">
      <c r="A8" s="43" t="s">
        <v>652</v>
      </c>
      <c r="B8" s="43" t="s">
        <v>653</v>
      </c>
      <c r="C8" s="14">
        <v>0</v>
      </c>
      <c r="D8" s="14">
        <v>1</v>
      </c>
      <c r="E8" s="27">
        <v>-1</v>
      </c>
      <c r="F8" s="14">
        <v>0</v>
      </c>
      <c r="G8" s="14">
        <v>0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0</v>
      </c>
    </row>
    <row r="9" spans="1:16" ht="45" x14ac:dyDescent="0.25">
      <c r="A9" s="43" t="s">
        <v>654</v>
      </c>
      <c r="B9" s="43" t="s">
        <v>655</v>
      </c>
      <c r="C9" s="14">
        <v>8</v>
      </c>
      <c r="D9" s="14">
        <v>9</v>
      </c>
      <c r="E9" s="27">
        <v>-1</v>
      </c>
      <c r="F9" s="14">
        <v>13</v>
      </c>
      <c r="G9" s="14">
        <v>8</v>
      </c>
      <c r="H9" s="14">
        <v>5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21</v>
      </c>
    </row>
    <row r="10" spans="1:16" ht="22.5" x14ac:dyDescent="0.25">
      <c r="A10" s="43" t="s">
        <v>656</v>
      </c>
      <c r="B10" s="43" t="s">
        <v>657</v>
      </c>
      <c r="C10" s="14">
        <v>68</v>
      </c>
      <c r="D10" s="14">
        <v>94</v>
      </c>
      <c r="E10" s="27">
        <v>-1</v>
      </c>
      <c r="F10" s="14">
        <v>205</v>
      </c>
      <c r="G10" s="14">
        <v>163</v>
      </c>
      <c r="H10" s="14">
        <v>45</v>
      </c>
      <c r="I10" s="14">
        <v>45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198</v>
      </c>
    </row>
    <row r="11" spans="1:16" ht="33.75" x14ac:dyDescent="0.25">
      <c r="A11" s="43" t="s">
        <v>658</v>
      </c>
      <c r="B11" s="43" t="s">
        <v>659</v>
      </c>
      <c r="C11" s="14">
        <v>2</v>
      </c>
      <c r="D11" s="14">
        <v>4</v>
      </c>
      <c r="E11" s="27">
        <v>-1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6"/>
    </row>
  </sheetData>
  <sheetProtection algorithmName="SHA-512" hashValue="lDG0+kkdeGfiNcYjDESGFsJbJerL67MoQLryx9OIVj/fEfW8vnHJqfIo6g6PsTJ4csBO1g09LUTD8JQFClzljg==" saltValue="YVhdZWPiyy5gQrpkTx4Jf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2024-05-16T11:55:25Z</dcterms:created>
  <dcterms:modified xsi:type="dcterms:W3CDTF">2026-03-26T09:03:57Z</dcterms:modified>
</cp:coreProperties>
</file>