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5" documentId="13_ncr:1_{8F73A0A2-4F9F-42C9-BF1B-D485DB6A5B9A}" xr6:coauthVersionLast="47" xr6:coauthVersionMax="47" xr10:uidLastSave="{823C15AC-FDB5-4DC3-838D-418996547634}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E43" i="18" s="1"/>
  <c r="D12" i="18"/>
  <c r="L11" i="18"/>
  <c r="L43" i="18" s="1"/>
  <c r="K11" i="18"/>
  <c r="J11" i="18"/>
  <c r="I11" i="18"/>
  <c r="H11" i="18"/>
  <c r="H43" i="18" s="1"/>
  <c r="G11" i="18"/>
  <c r="F11" i="18"/>
  <c r="E11" i="18"/>
  <c r="D11" i="18"/>
  <c r="D123" i="18"/>
  <c r="E82" i="18"/>
  <c r="D82" i="18"/>
  <c r="K43" i="18"/>
  <c r="J43" i="18"/>
  <c r="I43" i="18"/>
  <c r="G43" i="18"/>
  <c r="F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9932946-7F23-4490-B658-A5AC4E0FB0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846661D-56F2-44E3-9418-5CC55949DB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E0E9F8-E0DD-44D5-A14B-F753797705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1E7F16B-2702-4DCA-A9FF-201AB73D83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3F848B0-D8E7-4D8D-8330-47B53CE7FB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B1E7AB6-7CA7-440D-AEC3-0D85DC979B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6D3056C-FD8F-4BAA-BF55-20019E00EF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C072113-35AC-445E-9C62-D784258443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6E104D8-E381-429D-8725-0C4F6890A3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62D954F-13EF-44F3-AA9F-05667E8780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5F5B120-DB82-48B3-8029-5E74F066AB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4850006-1674-4A42-BA9C-3B989CB5C7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51C210C-EEF1-457A-B309-9385CA2BE0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707D98D-5AD6-47E3-8950-CF1A7B86A4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0F5D007-C980-4DE4-ABFD-262CCA55CE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4507559-D612-4D02-88A4-AC0CB82CAB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9339357-BE8C-44D3-9602-A427A648E5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F58F21F-E73F-47F7-AB7D-ADFAAB9146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208F363-A524-42BB-985D-D72F179825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E39DA6-6E29-4D9C-ACFD-FCF7DABD78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62F733E-40D0-437F-B7B8-E35E778E74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05F2A89-96D9-4E37-819C-BFD4410C5E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FFAEC69-0147-4050-957B-B9F7B4D902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D812696-7D60-415B-8C54-1319EA466D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E258B2A-7963-461C-827C-50EC52E221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18E6642-6A85-48DA-9078-C5E1CF85C0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D7FA8DB-C4BC-4AB6-BB18-70AB392195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B21C940-2EBB-4BC9-8523-B211403C29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1EB5911-36BB-4892-9567-428387464A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67603EA-8D43-43B8-B428-2A06DEC4EA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91D1D77-9F54-44B0-A1E0-2D2F06616A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AF72533-7049-4D6A-A910-620F6B8ABA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<sst xmlns="http://schemas.openxmlformats.org/spreadsheetml/2006/main" count="2599" uniqueCount="1527">
  <si>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</si>
  <si>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</si>
  <si>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</si>
  <si>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</si>
  <si>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</si>
  <si>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</si>
  <si>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</si>
  <si>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Jaén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</si>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</sst>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F923AA4A-CE93-42D4-8DAC-2275BEAC500C}"/>
    <cellStyle name="Normal" xfId="0" builtinId="0"/>
    <cellStyle name="Normal 2" xfId="1" xr:uid="{D36BB95C-ED67-49EC-8529-D013CDD0C75A}"/>
    <cellStyle name="Normal 3" xfId="3" xr:uid="{5954770A-16F8-4843-84DE-C43E171B6C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B3-4225-A38D-E64312246C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B3-4225-A38D-E64312246C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3272</c:v>
                </c:pt>
                <c:pt idx="1">
                  <c:v>22843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B3-4225-A38D-E6431224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12-41BF-865E-5F5930A35E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12-41BF-865E-5F5930A35E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12-41BF-865E-5F5930A35E4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19</c:v>
                </c:pt>
                <c:pt idx="1">
                  <c:v>632</c:v>
                </c:pt>
                <c:pt idx="2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12-41BF-865E-5F5930A3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F9-4B63-86FC-2122D7CB24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F9-4B63-86FC-2122D7CB24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F9-4B63-86FC-2122D7CB24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13</c:v>
                </c:pt>
                <c:pt idx="1">
                  <c:v>33</c:v>
                </c:pt>
                <c:pt idx="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F9-4B63-86FC-2122D7CB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9A-43C7-B5A5-35B90190F6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9A-43C7-B5A5-35B90190F6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9A-43C7-B5A5-35B90190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59-4FD8-837D-4BA37FDF30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59-4FD8-837D-4BA37FDF30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3973</c:v>
                </c:pt>
                <c:pt idx="1">
                  <c:v>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9-4FD8-837D-4BA37FDF3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1045</c:v>
              </c:pt>
              <c:pt idx="1">
                <c:v>2051</c:v>
              </c:pt>
              <c:pt idx="2">
                <c:v>26</c:v>
              </c:pt>
              <c:pt idx="3">
                <c:v>4</c:v>
              </c:pt>
              <c:pt idx="4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E0AF-4CF6-9383-ABB5334E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7791377996549116E-2"/>
          <c:y val="0.14070088746238099"/>
          <c:w val="0.59964834067599171"/>
          <c:h val="0.73163178649589622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1370</c:v>
              </c:pt>
              <c:pt idx="1">
                <c:v>1705</c:v>
              </c:pt>
              <c:pt idx="2">
                <c:v>57</c:v>
              </c:pt>
              <c:pt idx="3">
                <c:v>18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026-49D8-B185-9EF9FD58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193</c:v>
              </c:pt>
              <c:pt idx="2">
                <c:v>19</c:v>
              </c:pt>
              <c:pt idx="3">
                <c:v>4</c:v>
              </c:pt>
              <c:pt idx="4">
                <c:v>33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87DE-4987-A748-90B42BF2C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261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819D-44BC-A720-D1C9C3C98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1859</c:v>
              </c:pt>
              <c:pt idx="1">
                <c:v>14</c:v>
              </c:pt>
              <c:pt idx="2">
                <c:v>412</c:v>
              </c:pt>
              <c:pt idx="3">
                <c:v>4</c:v>
              </c:pt>
              <c:pt idx="4">
                <c:v>25</c:v>
              </c:pt>
              <c:pt idx="5">
                <c:v>2</c:v>
              </c:pt>
              <c:pt idx="6">
                <c:v>22</c:v>
              </c:pt>
              <c:pt idx="7">
                <c:v>399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F9B3-4BB3-BE95-E75603BC3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348</c:v>
              </c:pt>
              <c:pt idx="1">
                <c:v>190</c:v>
              </c:pt>
              <c:pt idx="2">
                <c:v>15</c:v>
              </c:pt>
              <c:pt idx="3">
                <c:v>29</c:v>
              </c:pt>
              <c:pt idx="4">
                <c:v>70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A00-474F-B6B1-F0F62F55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E7-4F56-AFB3-27EC6239C5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E7-4F56-AFB3-27EC6239C5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E7-4F56-AFB3-27EC6239C5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132</c:v>
                </c:pt>
                <c:pt idx="1">
                  <c:v>176</c:v>
                </c:pt>
                <c:pt idx="2">
                  <c:v>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E7-4F56-AFB3-27EC6239C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7476</c:v>
              </c:pt>
              <c:pt idx="1">
                <c:v>1613</c:v>
              </c:pt>
              <c:pt idx="2">
                <c:v>1044</c:v>
              </c:pt>
              <c:pt idx="3">
                <c:v>258</c:v>
              </c:pt>
              <c:pt idx="4">
                <c:v>357</c:v>
              </c:pt>
              <c:pt idx="5">
                <c:v>3517</c:v>
              </c:pt>
              <c:pt idx="6">
                <c:v>151</c:v>
              </c:pt>
              <c:pt idx="7">
                <c:v>179</c:v>
              </c:pt>
              <c:pt idx="8">
                <c:v>159</c:v>
              </c:pt>
              <c:pt idx="9">
                <c:v>883</c:v>
              </c:pt>
              <c:pt idx="10">
                <c:v>154</c:v>
              </c:pt>
              <c:pt idx="11">
                <c:v>11156</c:v>
              </c:pt>
              <c:pt idx="12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0-3C21-4826-8CA3-FDC2B4BC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491</c:v>
              </c:pt>
              <c:pt idx="1">
                <c:v>90</c:v>
              </c:pt>
              <c:pt idx="2">
                <c:v>129</c:v>
              </c:pt>
              <c:pt idx="3">
                <c:v>726</c:v>
              </c:pt>
              <c:pt idx="4">
                <c:v>218</c:v>
              </c:pt>
              <c:pt idx="5">
                <c:v>71</c:v>
              </c:pt>
              <c:pt idx="6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77A6-4584-B0C9-E85720AD2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46</c:v>
              </c:pt>
              <c:pt idx="1">
                <c:v>201</c:v>
              </c:pt>
              <c:pt idx="2">
                <c:v>127</c:v>
              </c:pt>
              <c:pt idx="3">
                <c:v>97</c:v>
              </c:pt>
              <c:pt idx="4">
                <c:v>123</c:v>
              </c:pt>
              <c:pt idx="5">
                <c:v>699</c:v>
              </c:pt>
              <c:pt idx="6">
                <c:v>166</c:v>
              </c:pt>
              <c:pt idx="7">
                <c:v>74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4C6-40FA-AFCD-555E9F27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142</c:v>
              </c:pt>
              <c:pt idx="1">
                <c:v>337</c:v>
              </c:pt>
              <c:pt idx="2">
                <c:v>88</c:v>
              </c:pt>
              <c:pt idx="3">
                <c:v>170</c:v>
              </c:pt>
              <c:pt idx="4">
                <c:v>900</c:v>
              </c:pt>
              <c:pt idx="5">
                <c:v>117</c:v>
              </c:pt>
              <c:pt idx="6">
                <c:v>98</c:v>
              </c:pt>
              <c:pt idx="7">
                <c:v>63</c:v>
              </c:pt>
              <c:pt idx="8">
                <c:v>307</c:v>
              </c:pt>
              <c:pt idx="9">
                <c:v>103</c:v>
              </c:pt>
              <c:pt idx="10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842F-457C-BE86-E0DD1A9F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188</c:v>
              </c:pt>
              <c:pt idx="1">
                <c:v>253</c:v>
              </c:pt>
              <c:pt idx="2">
                <c:v>130</c:v>
              </c:pt>
              <c:pt idx="3">
                <c:v>755</c:v>
              </c:pt>
              <c:pt idx="4">
                <c:v>88</c:v>
              </c:pt>
              <c:pt idx="5">
                <c:v>112</c:v>
              </c:pt>
              <c:pt idx="6">
                <c:v>252</c:v>
              </c:pt>
              <c:pt idx="7">
                <c:v>141</c:v>
              </c:pt>
              <c:pt idx="8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FC59-4BCD-9130-D6491C23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446-4DE1-A99C-13ACEED93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20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7D-4681-ADCD-DF2ACF6AF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FA2-4090-87DF-86813AE13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A4A-4255-BCE9-6F062A956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Vida / integridad</c:v>
                </c:pt>
                <c:pt idx="1">
                  <c:v>Violencia doméstica/género</c:v>
                </c:pt>
                <c:pt idx="2">
                  <c:v>Ordenación territorio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113</c:v>
              </c:pt>
              <c:pt idx="1">
                <c:v>58</c:v>
              </c:pt>
              <c:pt idx="2">
                <c:v>22</c:v>
              </c:pt>
              <c:pt idx="3">
                <c:v>29</c:v>
              </c:pt>
              <c:pt idx="4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6A7E-4EF4-8813-BB38F9407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2F-4CB3-9E16-06786040FC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2F-4CB3-9E16-06786040F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1176</c:v>
                </c:pt>
                <c:pt idx="1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F-4CB3-9E16-06786040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</c:v>
              </c:pt>
              <c:pt idx="1">
                <c:v>11</c:v>
              </c:pt>
              <c:pt idx="2">
                <c:v>1</c:v>
              </c:pt>
              <c:pt idx="3">
                <c:v>8</c:v>
              </c:pt>
              <c:pt idx="4">
                <c:v>1</c:v>
              </c:pt>
              <c:pt idx="5">
                <c:v>29</c:v>
              </c:pt>
              <c:pt idx="6">
                <c:v>39</c:v>
              </c:pt>
              <c:pt idx="7">
                <c:v>25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74E-48D9-BAB5-AA2907DC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278</c:v>
              </c:pt>
              <c:pt idx="1">
                <c:v>399</c:v>
              </c:pt>
              <c:pt idx="2">
                <c:v>352</c:v>
              </c:pt>
              <c:pt idx="3">
                <c:v>88</c:v>
              </c:pt>
              <c:pt idx="4">
                <c:v>631</c:v>
              </c:pt>
              <c:pt idx="5">
                <c:v>104</c:v>
              </c:pt>
              <c:pt idx="6">
                <c:v>826</c:v>
              </c:pt>
              <c:pt idx="7">
                <c:v>357</c:v>
              </c:pt>
              <c:pt idx="8">
                <c:v>199</c:v>
              </c:pt>
              <c:pt idx="9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83B7-45A8-A788-738FBE725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37-436D-ABF5-3BAD2785C5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37-436D-ABF5-3BAD2785C5A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37-436D-ABF5-3BAD2785C5A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37-436D-ABF5-3BAD2785C5A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37-436D-ABF5-3BAD2785C5A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37-436D-ABF5-3BAD2785C5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5</c:v>
                </c:pt>
                <c:pt idx="1">
                  <c:v>13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37-436D-ABF5-3BAD2785C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89-427E-939D-BBB1252747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89-427E-939D-BBB1252747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89-427E-939D-BBB1252747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89-427E-939D-BBB1252747F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89-427E-939D-BBB1252747F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9-427E-939D-BBB1252747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9-427E-939D-BBB1252747F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9-427E-939D-BBB1252747F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9-427E-939D-BBB1252747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89-427E-939D-BBB12527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391767283294298"/>
          <c:y val="0.41218585695957338"/>
          <c:w val="0.34304735210032311"/>
          <c:h val="0.3896354808684058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796</c:v>
              </c:pt>
              <c:pt idx="1">
                <c:v>101</c:v>
              </c:pt>
              <c:pt idx="2">
                <c:v>25</c:v>
              </c:pt>
              <c:pt idx="3">
                <c:v>379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196-443C-9FDF-DC0DF9DDF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270</c:v>
              </c:pt>
              <c:pt idx="1">
                <c:v>98</c:v>
              </c:pt>
              <c:pt idx="2">
                <c:v>41</c:v>
              </c:pt>
              <c:pt idx="3">
                <c:v>138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DC0D-4E5E-B3E5-8042F14D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77</c:v>
              </c:pt>
              <c:pt idx="2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003F-401D-95B3-B422F372D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135</c:v>
              </c:pt>
              <c:pt idx="1">
                <c:v>19</c:v>
              </c:pt>
              <c:pt idx="2">
                <c:v>4</c:v>
              </c:pt>
              <c:pt idx="3">
                <c:v>40</c:v>
              </c:pt>
              <c:pt idx="4">
                <c:v>37</c:v>
              </c:pt>
              <c:pt idx="5">
                <c:v>8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C32E-48F3-8517-D9FD25AFF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</c:v>
              </c:pt>
              <c:pt idx="1">
                <c:v>62</c:v>
              </c:pt>
              <c:pt idx="2">
                <c:v>5</c:v>
              </c:pt>
              <c:pt idx="3">
                <c:v>10</c:v>
              </c:pt>
              <c:pt idx="4">
                <c:v>18</c:v>
              </c:pt>
              <c:pt idx="5">
                <c:v>21</c:v>
              </c:pt>
              <c:pt idx="6">
                <c:v>28</c:v>
              </c:pt>
              <c:pt idx="7">
                <c:v>22</c:v>
              </c:pt>
              <c:pt idx="8">
                <c:v>12</c:v>
              </c:pt>
              <c:pt idx="9">
                <c:v>29</c:v>
              </c:pt>
              <c:pt idx="10">
                <c:v>10</c:v>
              </c:pt>
              <c:pt idx="11">
                <c:v>4</c:v>
              </c:pt>
              <c:pt idx="12">
                <c:v>3</c:v>
              </c:pt>
              <c:pt idx="1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BC83-494A-8355-ECE5580EE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97</c:v>
              </c:pt>
              <c:pt idx="1">
                <c:v>1</c:v>
              </c:pt>
              <c:pt idx="2">
                <c:v>136</c:v>
              </c:pt>
              <c:pt idx="3">
                <c:v>59</c:v>
              </c:pt>
              <c:pt idx="4">
                <c:v>22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5F6D-44E3-9C9D-8306DB40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BF-4916-B5B7-6CB8A788AC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BF-4916-B5B7-6CB8A788AC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1143</c:v>
                </c:pt>
                <c:pt idx="1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F-4916-B5B7-6CB8A788A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B8-41C4-98F6-723E825398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DB8-41C4-98F6-723E82539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45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8-41C4-98F6-723E82539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6-4AA6-842C-C390AB42AA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26-4AA6-842C-C390AB42AA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26-4AA6-842C-C390AB42AA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26-4AA6-842C-C390AB42AAA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6-4AA6-842C-C390AB42AAA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244</c:v>
              </c:pt>
              <c:pt idx="1">
                <c:v>5</c:v>
              </c:pt>
              <c:pt idx="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38B3-4C2C-9CE6-94B03AFD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100</c:v>
              </c:pt>
              <c:pt idx="1">
                <c:v>19</c:v>
              </c:pt>
              <c:pt idx="2">
                <c:v>2</c:v>
              </c:pt>
              <c:pt idx="3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B72-4BAD-8EDA-36AD7AA5F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</c:v>
              </c:pt>
              <c:pt idx="1">
                <c:v>3</c:v>
              </c:pt>
              <c:pt idx="2">
                <c:v>14</c:v>
              </c:pt>
              <c:pt idx="3">
                <c:v>13</c:v>
              </c:pt>
              <c:pt idx="4">
                <c:v>95</c:v>
              </c:pt>
              <c:pt idx="5">
                <c:v>139</c:v>
              </c:pt>
              <c:pt idx="6">
                <c:v>44</c:v>
              </c:pt>
              <c:pt idx="7">
                <c:v>4</c:v>
              </c:pt>
              <c:pt idx="8">
                <c:v>1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39A-4BED-A77F-7E3CBD19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AB62-48B4-9A89-914D27C49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FF-46EE-8962-BBFBDC8612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FF-46EE-8962-BBFBDC8612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169</c:v>
                </c:pt>
                <c:pt idx="1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F-46EE-8962-BBFBDC861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59-47FA-A4EB-46B79668EB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59-47FA-A4EB-46B79668EB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59-47FA-A4EB-46B79668EB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59-47FA-A4EB-46B79668EBF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59-47FA-A4EB-46B79668EB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77</c:v>
                </c:pt>
                <c:pt idx="1">
                  <c:v>128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9-47FA-A4EB-46B79668E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1273</c:v>
              </c:pt>
              <c:pt idx="1">
                <c:v>11</c:v>
              </c:pt>
              <c:pt idx="2">
                <c:v>2</c:v>
              </c:pt>
              <c:pt idx="3">
                <c:v>4</c:v>
              </c:pt>
              <c:pt idx="4">
                <c:v>460</c:v>
              </c:pt>
            </c:numLit>
          </c:val>
          <c:extLst>
            <c:ext xmlns:c16="http://schemas.microsoft.com/office/drawing/2014/chart" uri="{C3380CC4-5D6E-409C-BE32-E72D297353CC}">
              <c16:uniqueId val="{00000000-952E-4853-AEDC-955EA91D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320</c:v>
              </c:pt>
              <c:pt idx="1">
                <c:v>31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DC73-4A16-829A-B006AF6F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2B-414D-9A51-8009B3E18E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2B-414D-9A51-8009B3E18E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935</c:v>
                </c:pt>
                <c:pt idx="1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14D-9A51-8009B3E18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41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0540-4D9A-9CFF-EFA3833C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1626</c:v>
              </c:pt>
            </c:numLit>
          </c:val>
          <c:extLst>
            <c:ext xmlns:c16="http://schemas.microsoft.com/office/drawing/2014/chart" uri="{C3380CC4-5D6E-409C-BE32-E72D297353CC}">
              <c16:uniqueId val="{00000000-0749-4C31-B061-B756C6AA2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89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582-40C9-89D9-9CDCD1C5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141</c:v>
              </c:pt>
              <c:pt idx="1">
                <c:v>85</c:v>
              </c:pt>
              <c:pt idx="2">
                <c:v>56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662-43CB-8F76-D10A09E5C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15F-4554-B8EE-86D04074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36-41E6-A935-724470BB9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90</c:v>
              </c:pt>
              <c:pt idx="2">
                <c:v>16</c:v>
              </c:pt>
              <c:pt idx="3">
                <c:v>1</c:v>
              </c:pt>
              <c:pt idx="4">
                <c:v>3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F9F0-484A-A5D3-A44AFB41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402</c:v>
              </c:pt>
              <c:pt idx="2">
                <c:v>8</c:v>
              </c:pt>
              <c:pt idx="3">
                <c:v>9</c:v>
              </c:pt>
              <c:pt idx="4">
                <c:v>300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5A6-4622-87DE-2D9B8EDB0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7E-4CF4-B5C5-3FE63AA1B5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7E-4CF4-B5C5-3FE63AA1B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70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7E-4CF4-B5C5-3FE63AA1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369</c:v>
              </c:pt>
              <c:pt idx="2">
                <c:v>15</c:v>
              </c:pt>
              <c:pt idx="3">
                <c:v>24</c:v>
              </c:pt>
              <c:pt idx="4">
                <c:v>285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8F-488E-B20D-DB93FD9F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50</c:v>
              </c:pt>
              <c:pt idx="1">
                <c:v>4</c:v>
              </c:pt>
              <c:pt idx="2">
                <c:v>4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C3E3-46C4-B5BB-04A9909B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</c:v>
              </c:pt>
              <c:pt idx="1">
                <c:v>7</c:v>
              </c:pt>
              <c:pt idx="2">
                <c:v>7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C7B7-4A9F-B459-42425D424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E82-4275-B82B-70244E51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411</c:v>
              </c:pt>
              <c:pt idx="2">
                <c:v>23</c:v>
              </c:pt>
              <c:pt idx="3">
                <c:v>3</c:v>
              </c:pt>
              <c:pt idx="4">
                <c:v>33</c:v>
              </c:pt>
              <c:pt idx="5">
                <c:v>348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5E0-46F7-8306-011F30588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8DA-46CB-9B06-F10E6FEF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106</c:v>
              </c:pt>
              <c:pt idx="3">
                <c:v>2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1-5985-40F3-9559-7335EBF19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13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1BC-431F-8808-76A20A747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7913-43A5-9813-EF33775A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96-4998-94E7-A137EB789A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96-4998-94E7-A137EB789A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6-4998-94E7-A137EB789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C5-450D-8B30-EFAF9F7FB8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C5-450D-8B30-EFAF9F7FB8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6C5-450D-8B30-EFAF9F7FB81A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C5-450D-8B30-EFAF9F7FB8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128</c:v>
                </c:pt>
                <c:pt idx="1">
                  <c:v>11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C5-450D-8B30-EFAF9F7F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78-483F-A63D-473C6BAD10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78-483F-A63D-473C6BAD10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618</c:v>
                </c:pt>
                <c:pt idx="1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8-483F-A63D-473C6BAD1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D8AB9C3-FDE4-4926-9D7F-40C8B5384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3C1B792-78EF-4206-89AE-6C3378DBC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AE6A792-5B8F-4D85-A44F-EA7CF088F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4BBCBBA-46B7-45F1-92A9-BCE79E562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FB2C930-C5BC-4C39-8F83-6B6FCE023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3393341-6442-4E6F-936E-71F016608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17E48228-D77D-4CB0-BDAC-BC241B4DD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038A2A8-CEE3-4A39-8CEF-51B1EE453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3AAB13F9-AFB5-4DB3-9CA5-A1526D99C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409AD91-BF10-4A78-BC37-8DB45BE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3E90DEC-B254-430D-AC50-89A08AC1C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EC983390-465D-4D27-9D52-2192338F5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0D17F47-2EAB-4573-A5BA-05D9A4E75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1E70B33-3E89-71C7-0DF8-24E342EF2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271780</xdr:colOff>
      <xdr:row>6</xdr:row>
      <xdr:rowOff>169545</xdr:rowOff>
    </xdr:from>
    <xdr:to>
      <xdr:col>21</xdr:col>
      <xdr:colOff>716280</xdr:colOff>
      <xdr:row>18</xdr:row>
      <xdr:rowOff>15240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593625C-293D-90C4-2895-5A96CB3F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450850</xdr:colOff>
      <xdr:row>7</xdr:row>
      <xdr:rowOff>133350</xdr:rowOff>
    </xdr:from>
    <xdr:to>
      <xdr:col>55</xdr:col>
      <xdr:colOff>18415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15E5F98-8EFF-6F5A-32C4-2D0932E15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501015</xdr:colOff>
      <xdr:row>6</xdr:row>
      <xdr:rowOff>237490</xdr:rowOff>
    </xdr:from>
    <xdr:to>
      <xdr:col>60</xdr:col>
      <xdr:colOff>396240</xdr:colOff>
      <xdr:row>16</xdr:row>
      <xdr:rowOff>39370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6EEA4F3-138B-E04A-921B-6E6FAEED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B3B33BF-2DA7-F211-33AC-546D33B33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A35069CB-4ED0-30A7-AC00-87B2F0BE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8DA3441-8B2E-9F0E-B0B4-E25C5891F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44CEE0F-E74D-631A-7895-ED7919622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F39AC3C-FC5D-89CA-9710-206517909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5B8E426-1FAC-DC3D-5588-72415610F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6AD92A1-5E17-307F-4853-CBC86D5FB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85C6D52-F3D7-CE00-D3B9-5A7F52C56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3C72074-E856-4064-2904-506E381FE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D45163E-B6AF-1A6E-9272-077697FE0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034CC61-6B86-B3CA-0206-4D158B474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F19D4FE-0C13-300F-4697-AD4BB71D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4AEB9B3-72C9-2DD8-D4FF-75822F892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03EFEAF-7344-9439-B61F-3DDFCF72B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EB5883-36C8-4587-9D8A-A92B4871F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1DC7EC-953B-4BC6-90EA-28C8F29C1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AAF57CC-9A33-7AAD-2EAA-8AC31EA6C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E13957B-72BD-233A-7EF4-56387353E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1270</xdr:colOff>
      <xdr:row>9</xdr:row>
      <xdr:rowOff>50165</xdr:rowOff>
    </xdr:from>
    <xdr:to>
      <xdr:col>13</xdr:col>
      <xdr:colOff>1381125</xdr:colOff>
      <xdr:row>23</xdr:row>
      <xdr:rowOff>94615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DF4A08B-AAE9-FE04-897B-356E167C1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38D4919-3472-5059-71D7-86923A0DD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E1C3B3D-5F3B-48C6-090A-F3A4CB084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1E489780-16DD-CF5E-C82C-9924FF3F4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9598143-D24E-48BA-A3C6-E9E767FC8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61BBC76-42B4-4A31-8F97-E3CA781F9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66CB2B3D-903C-A696-BAE0-1611E4EAC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E59AA8A-57AC-473A-AD90-AC8A2DEEB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475E696-55A8-6D85-8304-617751D8F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4D2125C2-A578-6F41-6A9D-CD7350C6A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D92CEB-9F49-4B4D-AB47-9863CB836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3941757-DE23-4A09-BC13-F042E7639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6E77CDDA-310F-0255-DF70-869C24640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0382005-8FFF-98AF-44F0-434B27108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67E9B2F-F385-C8EF-F1DA-3DF882F74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68DC196-A70E-41B3-A2CE-D9AE6C3FE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F6B5997-22CE-4E88-AC30-043E463EC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5FCB0F25-C445-63C3-35CC-7514E46E4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6DC7D93-810C-734C-2DCB-F3FADAC4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D6403B2-2A16-E0F4-95F4-0EACBA47C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051DA5E-4BFD-EBAB-B97E-55AA54095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78D0EF2-2218-0364-91B0-C441D1CBD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3C6D4BF-7C09-40E4-8AF6-B959742A5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967CEAD-46FB-D65D-5D04-DA9E625C5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25D21DEA-072F-5A47-FA24-FAF92501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A462145-44D9-A088-D7E2-0C41E7535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7CA247C-0C43-C897-2B6A-701EC5049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12D9DD13-514E-08DA-13BC-B7A6F57C1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CD7E5092-2C81-C287-2588-66FF3FC21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DFC71B9-E040-A457-D419-DB9548507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4342E56-3A3E-D742-C109-E4FF96898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725EEDF-AABD-13CF-8B63-5618B8B97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3C8EF59-AC51-CAE3-B7F1-DDF7659C1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68" t="s">
        <v>1</v>
      </c>
      <c r="B3" s="168"/>
      <c r="C3" s="168"/>
      <c r="D3" s="168"/>
      <c r="E3" s="168"/>
      <c r="F3" s="168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syhUUh0OFtIN6RBvaH9Csxe5157w/4F4p3oH3Htn2vQVRP1UVABtX3Z+0HLP0FYkKQpb7MaOmOBGDHsGzA2QyQ==" saltValue="W6a+6qia6C5+9SmaEVy+u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0" t="s">
        <v>1184</v>
      </c>
      <c r="B5" s="16"/>
      <c r="C5" s="14">
        <v>3</v>
      </c>
      <c r="D5" s="14">
        <v>1</v>
      </c>
      <c r="E5" s="21">
        <v>1</v>
      </c>
    </row>
    <row r="6" spans="1:5" x14ac:dyDescent="0.3">
      <c r="A6" s="20" t="s">
        <v>1185</v>
      </c>
      <c r="B6" s="16"/>
      <c r="C6" s="14">
        <v>22</v>
      </c>
      <c r="D6" s="14">
        <v>19</v>
      </c>
      <c r="E6" s="21">
        <v>1</v>
      </c>
    </row>
    <row r="7" spans="1:5" x14ac:dyDescent="0.3">
      <c r="A7" s="20" t="s">
        <v>1186</v>
      </c>
      <c r="B7" s="16"/>
      <c r="C7" s="14">
        <v>0</v>
      </c>
      <c r="D7" s="14">
        <v>0</v>
      </c>
      <c r="E7" s="21">
        <v>0</v>
      </c>
    </row>
    <row r="8" spans="1:5" x14ac:dyDescent="0.3">
      <c r="A8" s="20" t="s">
        <v>1187</v>
      </c>
      <c r="B8" s="16"/>
      <c r="C8" s="14">
        <v>2</v>
      </c>
      <c r="D8" s="14">
        <v>2</v>
      </c>
      <c r="E8" s="21">
        <v>0</v>
      </c>
    </row>
    <row r="9" spans="1:5" x14ac:dyDescent="0.3">
      <c r="A9" s="20" t="s">
        <v>615</v>
      </c>
      <c r="B9" s="16"/>
      <c r="C9" s="14">
        <v>1</v>
      </c>
      <c r="D9" s="14">
        <v>1</v>
      </c>
      <c r="E9" s="21">
        <v>0</v>
      </c>
    </row>
    <row r="10" spans="1:5" x14ac:dyDescent="0.3">
      <c r="A10" s="20" t="s">
        <v>1188</v>
      </c>
      <c r="B10" s="16"/>
      <c r="C10" s="14">
        <v>1</v>
      </c>
      <c r="D10" s="14">
        <v>1</v>
      </c>
      <c r="E10" s="21">
        <v>0</v>
      </c>
    </row>
    <row r="11" spans="1:5" x14ac:dyDescent="0.3">
      <c r="A11" s="192" t="s">
        <v>956</v>
      </c>
      <c r="B11" s="193"/>
      <c r="C11" s="28">
        <v>29</v>
      </c>
      <c r="D11" s="28">
        <v>24</v>
      </c>
      <c r="E11" s="28">
        <v>2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0" t="s">
        <v>1190</v>
      </c>
      <c r="B14" s="16"/>
      <c r="C14" s="21">
        <v>0</v>
      </c>
    </row>
    <row r="15" spans="1:5" x14ac:dyDescent="0.3">
      <c r="A15" s="20" t="s">
        <v>1191</v>
      </c>
      <c r="B15" s="16"/>
      <c r="C15" s="21">
        <v>0</v>
      </c>
    </row>
    <row r="16" spans="1:5" x14ac:dyDescent="0.3">
      <c r="A16" s="20" t="s">
        <v>1192</v>
      </c>
      <c r="B16" s="16"/>
      <c r="C16" s="21">
        <v>3</v>
      </c>
    </row>
    <row r="17" spans="1:3" x14ac:dyDescent="0.3">
      <c r="A17" s="192" t="s">
        <v>956</v>
      </c>
      <c r="B17" s="193"/>
      <c r="C17" s="28">
        <v>3</v>
      </c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0" t="s">
        <v>1184</v>
      </c>
      <c r="B21" s="16"/>
      <c r="C21" s="21">
        <v>6</v>
      </c>
    </row>
    <row r="22" spans="1:3" x14ac:dyDescent="0.3">
      <c r="A22" s="20" t="s">
        <v>1185</v>
      </c>
      <c r="B22" s="16"/>
      <c r="C22" s="21">
        <v>19</v>
      </c>
    </row>
    <row r="23" spans="1:3" x14ac:dyDescent="0.3">
      <c r="A23" s="20" t="s">
        <v>1186</v>
      </c>
      <c r="B23" s="16"/>
      <c r="C23" s="21">
        <v>5</v>
      </c>
    </row>
    <row r="24" spans="1:3" x14ac:dyDescent="0.3">
      <c r="A24" s="20" t="s">
        <v>1187</v>
      </c>
      <c r="B24" s="16"/>
      <c r="C24" s="21">
        <v>18</v>
      </c>
    </row>
    <row r="25" spans="1:3" x14ac:dyDescent="0.3">
      <c r="A25" s="20" t="s">
        <v>615</v>
      </c>
      <c r="B25" s="16"/>
      <c r="C25" s="21">
        <v>28</v>
      </c>
    </row>
    <row r="26" spans="1:3" x14ac:dyDescent="0.3">
      <c r="A26" s="20" t="s">
        <v>1188</v>
      </c>
      <c r="B26" s="16"/>
      <c r="C26" s="21">
        <v>15</v>
      </c>
    </row>
    <row r="27" spans="1:3" x14ac:dyDescent="0.3">
      <c r="A27" s="192" t="s">
        <v>956</v>
      </c>
      <c r="B27" s="193"/>
      <c r="C27" s="28">
        <v>91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0" t="s">
        <v>1087</v>
      </c>
      <c r="B31" s="16"/>
      <c r="C31" s="21">
        <v>2</v>
      </c>
    </row>
    <row r="32" spans="1:3" x14ac:dyDescent="0.3">
      <c r="A32" s="20" t="s">
        <v>1029</v>
      </c>
      <c r="B32" s="16"/>
      <c r="C32" s="21">
        <v>1</v>
      </c>
    </row>
    <row r="33" spans="1:3" x14ac:dyDescent="0.3">
      <c r="A33" s="20" t="s">
        <v>1194</v>
      </c>
      <c r="B33" s="16"/>
      <c r="C33" s="21">
        <v>106</v>
      </c>
    </row>
    <row r="34" spans="1:3" x14ac:dyDescent="0.3">
      <c r="A34" s="20" t="s">
        <v>1127</v>
      </c>
      <c r="B34" s="16"/>
      <c r="C34" s="21">
        <v>2</v>
      </c>
    </row>
    <row r="35" spans="1:3" x14ac:dyDescent="0.3">
      <c r="A35" s="20" t="s">
        <v>1195</v>
      </c>
      <c r="B35" s="16"/>
      <c r="C35" s="21">
        <v>32</v>
      </c>
    </row>
    <row r="36" spans="1:3" x14ac:dyDescent="0.3">
      <c r="A36" s="20" t="s">
        <v>1031</v>
      </c>
      <c r="B36" s="16"/>
      <c r="C36" s="21">
        <v>0</v>
      </c>
    </row>
    <row r="37" spans="1:3" x14ac:dyDescent="0.3">
      <c r="A37" s="20" t="s">
        <v>1032</v>
      </c>
      <c r="B37" s="16"/>
      <c r="C37" s="21">
        <v>0</v>
      </c>
    </row>
    <row r="38" spans="1:3" x14ac:dyDescent="0.3">
      <c r="A38" s="20" t="s">
        <v>1090</v>
      </c>
      <c r="B38" s="16"/>
      <c r="C38" s="21">
        <v>0</v>
      </c>
    </row>
    <row r="39" spans="1:3" x14ac:dyDescent="0.3">
      <c r="A39" s="20" t="s">
        <v>1091</v>
      </c>
      <c r="B39" s="16"/>
      <c r="C39" s="21">
        <v>0</v>
      </c>
    </row>
    <row r="40" spans="1:3" x14ac:dyDescent="0.3">
      <c r="A40" s="192" t="s">
        <v>956</v>
      </c>
      <c r="B40" s="193"/>
      <c r="C40" s="28">
        <v>143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0" t="s">
        <v>1184</v>
      </c>
      <c r="B44" s="16"/>
      <c r="C44" s="21">
        <v>1</v>
      </c>
    </row>
    <row r="45" spans="1:3" x14ac:dyDescent="0.3">
      <c r="A45" s="20" t="s">
        <v>1185</v>
      </c>
      <c r="B45" s="16"/>
      <c r="C45" s="21">
        <v>6</v>
      </c>
    </row>
    <row r="46" spans="1:3" x14ac:dyDescent="0.3">
      <c r="A46" s="20" t="s">
        <v>1186</v>
      </c>
      <c r="B46" s="16"/>
      <c r="C46" s="21">
        <v>0</v>
      </c>
    </row>
    <row r="47" spans="1:3" x14ac:dyDescent="0.3">
      <c r="A47" s="20" t="s">
        <v>1187</v>
      </c>
      <c r="B47" s="16"/>
      <c r="C47" s="21">
        <v>8</v>
      </c>
    </row>
    <row r="48" spans="1:3" x14ac:dyDescent="0.3">
      <c r="A48" s="20" t="s">
        <v>615</v>
      </c>
      <c r="B48" s="16"/>
      <c r="C48" s="21">
        <v>4</v>
      </c>
    </row>
    <row r="49" spans="1:3" x14ac:dyDescent="0.3">
      <c r="A49" s="20" t="s">
        <v>1188</v>
      </c>
      <c r="B49" s="16"/>
      <c r="C49" s="21">
        <v>4</v>
      </c>
    </row>
    <row r="50" spans="1:3" x14ac:dyDescent="0.3">
      <c r="A50" s="192" t="s">
        <v>956</v>
      </c>
      <c r="B50" s="193"/>
      <c r="C50" s="28">
        <v>23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5" t="s">
        <v>1184</v>
      </c>
      <c r="B53" s="13" t="s">
        <v>81</v>
      </c>
      <c r="C53" s="21">
        <v>1</v>
      </c>
    </row>
    <row r="54" spans="1:3" x14ac:dyDescent="0.3">
      <c r="A54" s="177"/>
      <c r="B54" s="13" t="s">
        <v>82</v>
      </c>
      <c r="C54" s="21">
        <v>0</v>
      </c>
    </row>
    <row r="55" spans="1:3" x14ac:dyDescent="0.3">
      <c r="A55" s="175" t="s">
        <v>1185</v>
      </c>
      <c r="B55" s="13" t="s">
        <v>81</v>
      </c>
      <c r="C55" s="21">
        <v>13</v>
      </c>
    </row>
    <row r="56" spans="1:3" x14ac:dyDescent="0.3">
      <c r="A56" s="177"/>
      <c r="B56" s="13" t="s">
        <v>82</v>
      </c>
      <c r="C56" s="21">
        <v>4</v>
      </c>
    </row>
    <row r="57" spans="1:3" x14ac:dyDescent="0.3">
      <c r="A57" s="175" t="s">
        <v>1186</v>
      </c>
      <c r="B57" s="13" t="s">
        <v>81</v>
      </c>
      <c r="C57" s="21">
        <v>1</v>
      </c>
    </row>
    <row r="58" spans="1:3" x14ac:dyDescent="0.3">
      <c r="A58" s="177"/>
      <c r="B58" s="13" t="s">
        <v>82</v>
      </c>
      <c r="C58" s="21">
        <v>0</v>
      </c>
    </row>
    <row r="59" spans="1:3" x14ac:dyDescent="0.3">
      <c r="A59" s="175" t="s">
        <v>1187</v>
      </c>
      <c r="B59" s="13" t="s">
        <v>81</v>
      </c>
      <c r="C59" s="21">
        <v>4</v>
      </c>
    </row>
    <row r="60" spans="1:3" x14ac:dyDescent="0.3">
      <c r="A60" s="177"/>
      <c r="B60" s="13" t="s">
        <v>82</v>
      </c>
      <c r="C60" s="21">
        <v>0</v>
      </c>
    </row>
    <row r="61" spans="1:3" x14ac:dyDescent="0.3">
      <c r="A61" s="175" t="s">
        <v>615</v>
      </c>
      <c r="B61" s="13" t="s">
        <v>81</v>
      </c>
      <c r="C61" s="21">
        <v>4</v>
      </c>
    </row>
    <row r="62" spans="1:3" x14ac:dyDescent="0.3">
      <c r="A62" s="177"/>
      <c r="B62" s="13" t="s">
        <v>82</v>
      </c>
      <c r="C62" s="21">
        <v>1</v>
      </c>
    </row>
    <row r="63" spans="1:3" x14ac:dyDescent="0.3">
      <c r="A63" s="175" t="s">
        <v>1188</v>
      </c>
      <c r="B63" s="13" t="s">
        <v>81</v>
      </c>
      <c r="C63" s="21">
        <v>1</v>
      </c>
    </row>
    <row r="64" spans="1:3" x14ac:dyDescent="0.3">
      <c r="A64" s="177"/>
      <c r="B64" s="13" t="s">
        <v>82</v>
      </c>
      <c r="C64" s="21">
        <v>1</v>
      </c>
    </row>
    <row r="65" spans="1:3" x14ac:dyDescent="0.3">
      <c r="A65" s="192" t="s">
        <v>956</v>
      </c>
      <c r="B65" s="193"/>
      <c r="C65" s="28">
        <v>30</v>
      </c>
    </row>
    <row r="66" spans="1:3" x14ac:dyDescent="0.3">
      <c r="A66" s="6"/>
    </row>
  </sheetData>
  <sheetProtection algorithmName="SHA-512" hashValue="+SmKup0QObvXN18HJOSaqDORBpuqzrXjSd3GtmQw+RjVB2Trwdqvq/Vc2ae6QxpWEFj5UUz+EzkR5IJaUvvtfQ==" saltValue="WniPthZ5Uk7+6Jmi7ogASQ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0" t="s">
        <v>1199</v>
      </c>
    </row>
    <row r="4" spans="1:6" ht="20.399999999999999" x14ac:dyDescent="0.3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0.399999999999999" x14ac:dyDescent="0.3">
      <c r="A5" s="184" t="s">
        <v>1202</v>
      </c>
      <c r="B5" s="34" t="s">
        <v>1203</v>
      </c>
      <c r="C5" s="40">
        <v>257</v>
      </c>
      <c r="D5" s="40">
        <v>14</v>
      </c>
      <c r="E5" s="40">
        <v>11</v>
      </c>
      <c r="F5" s="35">
        <v>0</v>
      </c>
    </row>
    <row r="6" spans="1:6" x14ac:dyDescent="0.3">
      <c r="A6" s="186"/>
      <c r="B6" s="34" t="s">
        <v>1204</v>
      </c>
      <c r="C6" s="40">
        <v>46</v>
      </c>
      <c r="D6" s="40">
        <v>6</v>
      </c>
      <c r="E6" s="40">
        <v>4</v>
      </c>
      <c r="F6" s="35">
        <v>0</v>
      </c>
    </row>
    <row r="7" spans="1:6" x14ac:dyDescent="0.3">
      <c r="A7" s="33" t="s">
        <v>1205</v>
      </c>
      <c r="B7" s="34" t="s">
        <v>1206</v>
      </c>
      <c r="C7" s="40">
        <v>0</v>
      </c>
      <c r="D7" s="40">
        <v>0</v>
      </c>
      <c r="E7" s="40">
        <v>0</v>
      </c>
      <c r="F7" s="35">
        <v>0</v>
      </c>
    </row>
    <row r="8" spans="1:6" ht="20.399999999999999" x14ac:dyDescent="0.3">
      <c r="A8" s="184" t="s">
        <v>1207</v>
      </c>
      <c r="B8" s="34" t="s">
        <v>1208</v>
      </c>
      <c r="C8" s="40">
        <v>9</v>
      </c>
      <c r="D8" s="40">
        <v>3</v>
      </c>
      <c r="E8" s="40">
        <v>4</v>
      </c>
      <c r="F8" s="35">
        <v>0</v>
      </c>
    </row>
    <row r="9" spans="1:6" x14ac:dyDescent="0.3">
      <c r="A9" s="185"/>
      <c r="B9" s="34" t="s">
        <v>1209</v>
      </c>
      <c r="C9" s="40">
        <v>4</v>
      </c>
      <c r="D9" s="40">
        <v>5</v>
      </c>
      <c r="E9" s="40">
        <v>2</v>
      </c>
      <c r="F9" s="35">
        <v>0</v>
      </c>
    </row>
    <row r="10" spans="1:6" x14ac:dyDescent="0.3">
      <c r="A10" s="186"/>
      <c r="B10" s="34" t="s">
        <v>1210</v>
      </c>
      <c r="C10" s="40">
        <v>6</v>
      </c>
      <c r="D10" s="40">
        <v>1</v>
      </c>
      <c r="E10" s="40">
        <v>0</v>
      </c>
      <c r="F10" s="35">
        <v>0</v>
      </c>
    </row>
    <row r="11" spans="1:6" ht="20.399999999999999" x14ac:dyDescent="0.3">
      <c r="A11" s="184" t="s">
        <v>1211</v>
      </c>
      <c r="B11" s="34" t="s">
        <v>1212</v>
      </c>
      <c r="C11" s="40">
        <v>0</v>
      </c>
      <c r="D11" s="40">
        <v>0</v>
      </c>
      <c r="E11" s="40">
        <v>0</v>
      </c>
      <c r="F11" s="35">
        <v>0</v>
      </c>
    </row>
    <row r="12" spans="1:6" x14ac:dyDescent="0.3">
      <c r="A12" s="185"/>
      <c r="B12" s="34" t="s">
        <v>1213</v>
      </c>
      <c r="C12" s="40">
        <v>6</v>
      </c>
      <c r="D12" s="40">
        <v>3</v>
      </c>
      <c r="E12" s="40">
        <v>1</v>
      </c>
      <c r="F12" s="35">
        <v>0</v>
      </c>
    </row>
    <row r="13" spans="1:6" ht="20.399999999999999" x14ac:dyDescent="0.3">
      <c r="A13" s="186"/>
      <c r="B13" s="34" t="s">
        <v>1214</v>
      </c>
      <c r="C13" s="40">
        <v>34</v>
      </c>
      <c r="D13" s="40">
        <v>4</v>
      </c>
      <c r="E13" s="40">
        <v>4</v>
      </c>
      <c r="F13" s="35">
        <v>0</v>
      </c>
    </row>
    <row r="14" spans="1:6" ht="20.399999999999999" x14ac:dyDescent="0.3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3">
      <c r="A15" s="184" t="s">
        <v>1217</v>
      </c>
      <c r="B15" s="34" t="s">
        <v>1218</v>
      </c>
      <c r="C15" s="40">
        <v>750</v>
      </c>
      <c r="D15" s="40">
        <v>124</v>
      </c>
      <c r="E15" s="40">
        <v>58</v>
      </c>
      <c r="F15" s="35">
        <v>0</v>
      </c>
    </row>
    <row r="16" spans="1:6" x14ac:dyDescent="0.3">
      <c r="A16" s="185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3">
      <c r="A17" s="185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3">
      <c r="A18" s="185"/>
      <c r="B18" s="34" t="s">
        <v>1221</v>
      </c>
      <c r="C18" s="40">
        <v>4</v>
      </c>
      <c r="D18" s="40">
        <v>0</v>
      </c>
      <c r="E18" s="40">
        <v>0</v>
      </c>
      <c r="F18" s="35">
        <v>0</v>
      </c>
    </row>
    <row r="19" spans="1:6" ht="20.399999999999999" x14ac:dyDescent="0.3">
      <c r="A19" s="186"/>
      <c r="B19" s="34" t="s">
        <v>1222</v>
      </c>
      <c r="C19" s="40">
        <v>0</v>
      </c>
      <c r="D19" s="40">
        <v>0</v>
      </c>
      <c r="E19" s="40">
        <v>0</v>
      </c>
      <c r="F19" s="35">
        <v>0</v>
      </c>
    </row>
    <row r="20" spans="1:6" x14ac:dyDescent="0.3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3">
      <c r="A21" s="33" t="s">
        <v>1225</v>
      </c>
      <c r="B21" s="34" t="s">
        <v>1226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3">
      <c r="A22" s="182" t="s">
        <v>956</v>
      </c>
      <c r="B22" s="183"/>
      <c r="C22" s="41">
        <v>1116</v>
      </c>
      <c r="D22" s="41">
        <v>160</v>
      </c>
      <c r="E22" s="41">
        <v>84</v>
      </c>
      <c r="F22" s="41">
        <v>0</v>
      </c>
    </row>
    <row r="23" spans="1:6" x14ac:dyDescent="0.3">
      <c r="A23" s="30" t="s">
        <v>1059</v>
      </c>
    </row>
    <row r="24" spans="1:6" x14ac:dyDescent="0.3">
      <c r="A24" s="31" t="s">
        <v>14</v>
      </c>
      <c r="B24" s="31" t="s">
        <v>15</v>
      </c>
      <c r="C24" s="32" t="s">
        <v>3</v>
      </c>
    </row>
    <row r="25" spans="1:6" x14ac:dyDescent="0.3">
      <c r="A25" s="38" t="s">
        <v>104</v>
      </c>
      <c r="B25" s="16"/>
      <c r="C25" s="35">
        <v>0</v>
      </c>
    </row>
    <row r="26" spans="1:6" x14ac:dyDescent="0.3">
      <c r="A26" s="38" t="s">
        <v>114</v>
      </c>
      <c r="B26" s="16"/>
      <c r="C26" s="35">
        <v>0</v>
      </c>
    </row>
    <row r="27" spans="1:6" x14ac:dyDescent="0.3">
      <c r="A27" s="38" t="s">
        <v>1060</v>
      </c>
      <c r="B27" s="16"/>
      <c r="C27" s="35">
        <v>0</v>
      </c>
    </row>
    <row r="28" spans="1:6" x14ac:dyDescent="0.3">
      <c r="A28" s="182" t="s">
        <v>956</v>
      </c>
      <c r="B28" s="183"/>
      <c r="C28" s="41">
        <v>0</v>
      </c>
    </row>
    <row r="29" spans="1:6" x14ac:dyDescent="0.3">
      <c r="A29" s="3"/>
    </row>
    <row r="30" spans="1:6" x14ac:dyDescent="0.3">
      <c r="A30" s="30" t="s">
        <v>1227</v>
      </c>
    </row>
    <row r="31" spans="1:6" x14ac:dyDescent="0.3">
      <c r="A31" s="31" t="s">
        <v>14</v>
      </c>
      <c r="B31" s="31" t="s">
        <v>15</v>
      </c>
      <c r="C31" s="32" t="s">
        <v>3</v>
      </c>
    </row>
    <row r="32" spans="1:6" x14ac:dyDescent="0.3">
      <c r="A32" s="38" t="s">
        <v>1228</v>
      </c>
      <c r="B32" s="16"/>
      <c r="C32" s="35">
        <v>34</v>
      </c>
    </row>
    <row r="33" spans="1:3" x14ac:dyDescent="0.3">
      <c r="A33" s="38" t="s">
        <v>1229</v>
      </c>
      <c r="B33" s="16"/>
      <c r="C33" s="35">
        <v>43</v>
      </c>
    </row>
    <row r="34" spans="1:3" x14ac:dyDescent="0.3">
      <c r="A34" s="38" t="s">
        <v>82</v>
      </c>
      <c r="B34" s="16"/>
      <c r="C34" s="35">
        <v>15</v>
      </c>
    </row>
    <row r="35" spans="1:3" x14ac:dyDescent="0.3">
      <c r="A35" s="182" t="s">
        <v>956</v>
      </c>
      <c r="B35" s="183"/>
      <c r="C35" s="41">
        <v>92</v>
      </c>
    </row>
    <row r="36" spans="1:3" x14ac:dyDescent="0.3">
      <c r="A36" s="3"/>
    </row>
    <row r="37" spans="1:3" x14ac:dyDescent="0.3">
      <c r="A37" s="30" t="s">
        <v>1230</v>
      </c>
    </row>
    <row r="38" spans="1:3" x14ac:dyDescent="0.3">
      <c r="A38" s="31" t="s">
        <v>14</v>
      </c>
      <c r="B38" s="31" t="s">
        <v>15</v>
      </c>
      <c r="C38" s="32" t="s">
        <v>3</v>
      </c>
    </row>
    <row r="39" spans="1:3" x14ac:dyDescent="0.3">
      <c r="A39" s="38" t="s">
        <v>1231</v>
      </c>
      <c r="B39" s="16"/>
      <c r="C39" s="35">
        <v>196</v>
      </c>
    </row>
    <row r="40" spans="1:3" x14ac:dyDescent="0.3">
      <c r="A40" s="38" t="s">
        <v>1232</v>
      </c>
      <c r="B40" s="16"/>
      <c r="C40" s="35">
        <v>90</v>
      </c>
    </row>
    <row r="41" spans="1:3" x14ac:dyDescent="0.3">
      <c r="A41" s="182" t="s">
        <v>956</v>
      </c>
      <c r="B41" s="183"/>
      <c r="C41" s="41">
        <v>286</v>
      </c>
    </row>
    <row r="42" spans="1:3" x14ac:dyDescent="0.3">
      <c r="A42" s="6"/>
    </row>
  </sheetData>
  <sheetProtection algorithmName="SHA-512" hashValue="HP2W8cCN4DmuGQR6jZouwssbaOhsUn9A+jdzB1gcYaEhMF84GNkVsKGLAtv9db3Ccx4c5L5ghZ4FfH6gfMxuRg==" saltValue="yliS4PCil2pM7P4K98JKf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4" t="s">
        <v>1234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69" t="s">
        <v>1235</v>
      </c>
      <c r="B5" s="13" t="s">
        <v>1236</v>
      </c>
      <c r="C5" s="14">
        <v>796</v>
      </c>
      <c r="D5" s="14">
        <v>751</v>
      </c>
      <c r="E5" s="15">
        <v>5.9920106524633802E-2</v>
      </c>
    </row>
    <row r="6" spans="1:5" x14ac:dyDescent="0.3">
      <c r="A6" s="170"/>
      <c r="B6" s="13" t="s">
        <v>1237</v>
      </c>
      <c r="C6" s="14">
        <v>175</v>
      </c>
      <c r="D6" s="14">
        <v>220</v>
      </c>
      <c r="E6" s="15">
        <v>-0.204545454545455</v>
      </c>
    </row>
    <row r="7" spans="1:5" x14ac:dyDescent="0.3">
      <c r="A7" s="171"/>
      <c r="B7" s="13" t="s">
        <v>1238</v>
      </c>
      <c r="C7" s="14">
        <v>136</v>
      </c>
      <c r="D7" s="14">
        <v>176</v>
      </c>
      <c r="E7" s="15">
        <v>-0.22727272727272699</v>
      </c>
    </row>
    <row r="8" spans="1:5" x14ac:dyDescent="0.3">
      <c r="A8" s="3"/>
    </row>
    <row r="9" spans="1:5" x14ac:dyDescent="0.3">
      <c r="A9" s="44" t="s">
        <v>1239</v>
      </c>
    </row>
    <row r="10" spans="1:5" x14ac:dyDescent="0.3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3">
      <c r="A11" s="169" t="s">
        <v>1240</v>
      </c>
      <c r="B11" s="13" t="s">
        <v>1241</v>
      </c>
      <c r="C11" s="14">
        <v>27</v>
      </c>
      <c r="D11" s="14">
        <v>3</v>
      </c>
      <c r="E11" s="15">
        <v>8</v>
      </c>
    </row>
    <row r="12" spans="1:5" x14ac:dyDescent="0.3">
      <c r="A12" s="170"/>
      <c r="B12" s="13" t="s">
        <v>1242</v>
      </c>
      <c r="C12" s="14">
        <v>9</v>
      </c>
      <c r="D12" s="14">
        <v>0</v>
      </c>
      <c r="E12" s="15">
        <v>9</v>
      </c>
    </row>
    <row r="13" spans="1:5" x14ac:dyDescent="0.3">
      <c r="A13" s="170"/>
      <c r="B13" s="13" t="s">
        <v>1243</v>
      </c>
      <c r="C13" s="14">
        <v>136</v>
      </c>
      <c r="D13" s="14">
        <v>230</v>
      </c>
      <c r="E13" s="15">
        <v>-0.40869565217391302</v>
      </c>
    </row>
    <row r="14" spans="1:5" x14ac:dyDescent="0.3">
      <c r="A14" s="170"/>
      <c r="B14" s="13" t="s">
        <v>1244</v>
      </c>
      <c r="C14" s="14">
        <v>97</v>
      </c>
      <c r="D14" s="14">
        <v>91</v>
      </c>
      <c r="E14" s="15">
        <v>6.5934065934065894E-2</v>
      </c>
    </row>
    <row r="15" spans="1:5" x14ac:dyDescent="0.3">
      <c r="A15" s="170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0"/>
      <c r="B16" s="13" t="s">
        <v>1246</v>
      </c>
      <c r="C16" s="14">
        <v>29</v>
      </c>
      <c r="D16" s="14">
        <v>31</v>
      </c>
      <c r="E16" s="15">
        <v>-6.4516129032258104E-2</v>
      </c>
    </row>
    <row r="17" spans="1:5" x14ac:dyDescent="0.3">
      <c r="A17" s="170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0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1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4" t="s">
        <v>1250</v>
      </c>
    </row>
    <row r="22" spans="1:5" x14ac:dyDescent="0.3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3">
      <c r="A23" s="169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0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0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1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4" t="s">
        <v>1255</v>
      </c>
    </row>
    <row r="29" spans="1:5" x14ac:dyDescent="0.3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3">
      <c r="A30" s="169" t="s">
        <v>1256</v>
      </c>
      <c r="B30" s="13" t="s">
        <v>1257</v>
      </c>
      <c r="C30" s="14">
        <v>0</v>
      </c>
      <c r="D30" s="14">
        <v>4</v>
      </c>
      <c r="E30" s="15">
        <v>-1</v>
      </c>
    </row>
    <row r="31" spans="1:5" x14ac:dyDescent="0.3">
      <c r="A31" s="170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3">
      <c r="A32" s="171"/>
      <c r="B32" s="13" t="s">
        <v>1259</v>
      </c>
      <c r="C32" s="14">
        <v>0</v>
      </c>
      <c r="D32" s="14">
        <v>3</v>
      </c>
      <c r="E32" s="15">
        <v>-1</v>
      </c>
    </row>
    <row r="33" spans="1:1" x14ac:dyDescent="0.3">
      <c r="A33" s="6"/>
    </row>
  </sheetData>
  <sheetProtection algorithmName="SHA-512" hashValue="Yf7EApMy6MSwxaElJ7/JAAgqZD8a6I18d6XRDyp2nvG5VYQzAEQMhABmMlMTREGudcYFr0yvKbLBYlhSN0+BjQ==" saltValue="6342Tzmf/BLh8nA3Hyc1r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1260</v>
      </c>
    </row>
    <row r="3" spans="1:5" x14ac:dyDescent="0.3">
      <c r="A3" s="44" t="s">
        <v>1261</v>
      </c>
    </row>
    <row r="4" spans="1:5" x14ac:dyDescent="0.3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3">
      <c r="A5" s="169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3">
      <c r="A6" s="170"/>
      <c r="B6" s="13" t="s">
        <v>1264</v>
      </c>
      <c r="C6" s="14">
        <v>0</v>
      </c>
      <c r="D6" s="14">
        <v>0</v>
      </c>
      <c r="E6" s="15">
        <v>0</v>
      </c>
    </row>
    <row r="7" spans="1:5" x14ac:dyDescent="0.3">
      <c r="A7" s="170"/>
      <c r="B7" s="13" t="s">
        <v>1265</v>
      </c>
      <c r="C7" s="14">
        <v>2</v>
      </c>
      <c r="D7" s="14">
        <v>0</v>
      </c>
      <c r="E7" s="15">
        <v>2</v>
      </c>
    </row>
    <row r="8" spans="1:5" x14ac:dyDescent="0.3">
      <c r="A8" s="170"/>
      <c r="B8" s="13" t="s">
        <v>1266</v>
      </c>
      <c r="C8" s="14">
        <v>20</v>
      </c>
      <c r="D8" s="14">
        <v>1</v>
      </c>
      <c r="E8" s="15">
        <v>19</v>
      </c>
    </row>
    <row r="9" spans="1:5" x14ac:dyDescent="0.3">
      <c r="A9" s="170"/>
      <c r="B9" s="13" t="s">
        <v>1267</v>
      </c>
      <c r="C9" s="14">
        <v>0</v>
      </c>
      <c r="D9" s="14">
        <v>0</v>
      </c>
      <c r="E9" s="15">
        <v>0</v>
      </c>
    </row>
    <row r="10" spans="1:5" x14ac:dyDescent="0.3">
      <c r="A10" s="170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3">
      <c r="A11" s="170"/>
      <c r="B11" s="13" t="s">
        <v>1269</v>
      </c>
      <c r="C11" s="14">
        <v>10</v>
      </c>
      <c r="D11" s="14">
        <v>3</v>
      </c>
      <c r="E11" s="15">
        <v>2.3333333333333299</v>
      </c>
    </row>
    <row r="12" spans="1:5" x14ac:dyDescent="0.3">
      <c r="A12" s="170"/>
      <c r="B12" s="13" t="s">
        <v>1270</v>
      </c>
      <c r="C12" s="14">
        <v>0</v>
      </c>
      <c r="D12" s="14">
        <v>0</v>
      </c>
      <c r="E12" s="15">
        <v>0</v>
      </c>
    </row>
    <row r="13" spans="1:5" x14ac:dyDescent="0.3">
      <c r="A13" s="170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3">
      <c r="A14" s="170"/>
      <c r="B14" s="13" t="s">
        <v>1272</v>
      </c>
      <c r="C14" s="14">
        <v>1</v>
      </c>
      <c r="D14" s="14">
        <v>0</v>
      </c>
      <c r="E14" s="15">
        <v>1</v>
      </c>
    </row>
    <row r="15" spans="1:5" x14ac:dyDescent="0.3">
      <c r="A15" s="170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3">
      <c r="A16" s="171"/>
      <c r="B16" s="13" t="s">
        <v>111</v>
      </c>
      <c r="C16" s="14">
        <v>15</v>
      </c>
      <c r="D16" s="14">
        <v>2</v>
      </c>
      <c r="E16" s="15">
        <v>6.5</v>
      </c>
    </row>
    <row r="17" spans="1:1" x14ac:dyDescent="0.3">
      <c r="A17" s="6"/>
    </row>
  </sheetData>
  <sheetProtection algorithmName="SHA-512" hashValue="uu6zXINmvWcO4u0ISZEMK4d+6p9mtdC7sjovjhlheDlYPX63afKLiaz+oj7TalJqkCvPSIeVcBS6S8CK7Z7XYQ==" saltValue="FsuhPxQfVVeM6O48D5t9Q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>
      <selection activeCell="A17" sqref="A17:A30"/>
    </sheetView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1274</v>
      </c>
    </row>
    <row r="3" spans="1:5" x14ac:dyDescent="0.3">
      <c r="A3" s="30" t="s">
        <v>1275</v>
      </c>
    </row>
    <row r="4" spans="1:5" x14ac:dyDescent="0.3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3">
      <c r="A5" s="33" t="s">
        <v>1276</v>
      </c>
      <c r="B5" s="39" t="s">
        <v>1277</v>
      </c>
      <c r="C5" s="40">
        <v>20</v>
      </c>
      <c r="D5" s="40">
        <v>12</v>
      </c>
      <c r="E5" s="46">
        <v>0.66666666666666696</v>
      </c>
    </row>
    <row r="6" spans="1:5" x14ac:dyDescent="0.3">
      <c r="A6" s="33" t="s">
        <v>1278</v>
      </c>
      <c r="B6" s="39" t="s">
        <v>1279</v>
      </c>
      <c r="C6" s="40">
        <v>0</v>
      </c>
      <c r="D6" s="40">
        <v>0</v>
      </c>
      <c r="E6" s="46">
        <v>0</v>
      </c>
    </row>
    <row r="7" spans="1:5" ht="20.399999999999999" x14ac:dyDescent="0.3">
      <c r="A7" s="33" t="s">
        <v>1280</v>
      </c>
      <c r="B7" s="39" t="s">
        <v>1281</v>
      </c>
      <c r="C7" s="40">
        <v>0</v>
      </c>
      <c r="D7" s="40">
        <v>0</v>
      </c>
      <c r="E7" s="46">
        <v>0</v>
      </c>
    </row>
    <row r="8" spans="1:5" ht="20.399999999999999" x14ac:dyDescent="0.3">
      <c r="A8" s="33" t="s">
        <v>1282</v>
      </c>
      <c r="B8" s="39" t="s">
        <v>1283</v>
      </c>
      <c r="C8" s="40">
        <v>1</v>
      </c>
      <c r="D8" s="40">
        <v>6</v>
      </c>
      <c r="E8" s="46">
        <v>-0.83333333333333304</v>
      </c>
    </row>
    <row r="9" spans="1:5" ht="20.399999999999999" x14ac:dyDescent="0.3">
      <c r="A9" s="33" t="s">
        <v>1284</v>
      </c>
      <c r="B9" s="39" t="s">
        <v>1285</v>
      </c>
      <c r="C9" s="40">
        <v>0</v>
      </c>
      <c r="D9" s="40">
        <v>0</v>
      </c>
      <c r="E9" s="46">
        <v>0</v>
      </c>
    </row>
    <row r="10" spans="1:5" ht="20.399999999999999" x14ac:dyDescent="0.3">
      <c r="A10" s="33" t="s">
        <v>1286</v>
      </c>
      <c r="B10" s="39" t="s">
        <v>1287</v>
      </c>
      <c r="C10" s="40">
        <v>1</v>
      </c>
      <c r="D10" s="40">
        <v>1</v>
      </c>
      <c r="E10" s="46">
        <v>0</v>
      </c>
    </row>
    <row r="11" spans="1:5" ht="20.399999999999999" x14ac:dyDescent="0.3">
      <c r="A11" s="33" t="s">
        <v>1288</v>
      </c>
      <c r="B11" s="16"/>
      <c r="C11" s="40">
        <v>23</v>
      </c>
      <c r="D11" s="40">
        <v>70</v>
      </c>
      <c r="E11" s="46">
        <v>-0.67142857142857104</v>
      </c>
    </row>
    <row r="12" spans="1:5" x14ac:dyDescent="0.3">
      <c r="A12" s="33" t="s">
        <v>1289</v>
      </c>
      <c r="B12" s="16"/>
      <c r="C12" s="40">
        <v>0</v>
      </c>
      <c r="D12" s="40">
        <v>0</v>
      </c>
      <c r="E12" s="46">
        <v>0</v>
      </c>
    </row>
    <row r="13" spans="1:5" x14ac:dyDescent="0.3">
      <c r="A13" s="184" t="s">
        <v>1290</v>
      </c>
      <c r="B13" s="39" t="s">
        <v>1291</v>
      </c>
      <c r="C13" s="40">
        <v>0</v>
      </c>
      <c r="D13" s="40">
        <v>0</v>
      </c>
      <c r="E13" s="46">
        <v>0</v>
      </c>
    </row>
    <row r="14" spans="1:5" x14ac:dyDescent="0.3">
      <c r="A14" s="186"/>
      <c r="B14" s="39" t="s">
        <v>1292</v>
      </c>
      <c r="C14" s="40">
        <v>0</v>
      </c>
      <c r="D14" s="40">
        <v>0</v>
      </c>
      <c r="E14" s="46">
        <v>0</v>
      </c>
    </row>
    <row r="15" spans="1:5" x14ac:dyDescent="0.3">
      <c r="A15" s="30" t="s">
        <v>1293</v>
      </c>
    </row>
    <row r="16" spans="1:5" x14ac:dyDescent="0.3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197</v>
      </c>
    </row>
    <row r="17" spans="1:5" x14ac:dyDescent="0.3">
      <c r="A17" s="187" t="s">
        <v>1294</v>
      </c>
      <c r="B17" s="39" t="s">
        <v>1295</v>
      </c>
      <c r="C17" s="40">
        <v>0</v>
      </c>
      <c r="D17" s="40">
        <v>0</v>
      </c>
      <c r="E17" s="35">
        <v>0</v>
      </c>
    </row>
    <row r="18" spans="1:5" x14ac:dyDescent="0.3">
      <c r="A18" s="188"/>
      <c r="B18" s="39" t="s">
        <v>1296</v>
      </c>
      <c r="C18" s="40">
        <v>82</v>
      </c>
      <c r="D18" s="40">
        <v>100</v>
      </c>
      <c r="E18" s="35">
        <v>22</v>
      </c>
    </row>
    <row r="19" spans="1:5" x14ac:dyDescent="0.3">
      <c r="A19" s="188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3">
      <c r="A20" s="188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3">
      <c r="A21" s="188"/>
      <c r="B21" s="39" t="s">
        <v>1299</v>
      </c>
      <c r="C21" s="40">
        <v>0</v>
      </c>
      <c r="D21" s="40">
        <v>0</v>
      </c>
      <c r="E21" s="35">
        <v>0</v>
      </c>
    </row>
    <row r="22" spans="1:5" x14ac:dyDescent="0.3">
      <c r="A22" s="188"/>
      <c r="B22" s="39" t="s">
        <v>980</v>
      </c>
      <c r="C22" s="40">
        <v>665</v>
      </c>
      <c r="D22" s="40">
        <v>1733</v>
      </c>
      <c r="E22" s="35">
        <v>0</v>
      </c>
    </row>
    <row r="23" spans="1:5" x14ac:dyDescent="0.3">
      <c r="A23" s="188"/>
      <c r="B23" s="39" t="s">
        <v>1300</v>
      </c>
      <c r="C23" s="40">
        <v>0</v>
      </c>
      <c r="D23" s="40">
        <v>1</v>
      </c>
      <c r="E23" s="35">
        <v>0</v>
      </c>
    </row>
    <row r="24" spans="1:5" x14ac:dyDescent="0.3">
      <c r="A24" s="188"/>
      <c r="B24" s="39" t="s">
        <v>1301</v>
      </c>
      <c r="C24" s="40">
        <v>0</v>
      </c>
      <c r="D24" s="40">
        <v>0</v>
      </c>
      <c r="E24" s="35">
        <v>0</v>
      </c>
    </row>
    <row r="25" spans="1:5" x14ac:dyDescent="0.3">
      <c r="A25" s="188"/>
      <c r="B25" s="39" t="s">
        <v>1302</v>
      </c>
      <c r="C25" s="40">
        <v>4</v>
      </c>
      <c r="D25" s="40">
        <v>23</v>
      </c>
      <c r="E25" s="35">
        <v>0</v>
      </c>
    </row>
    <row r="26" spans="1:5" x14ac:dyDescent="0.3">
      <c r="A26" s="188"/>
      <c r="B26" s="39" t="s">
        <v>1303</v>
      </c>
      <c r="C26" s="40">
        <v>21</v>
      </c>
      <c r="D26" s="40">
        <v>79</v>
      </c>
      <c r="E26" s="35">
        <v>0</v>
      </c>
    </row>
    <row r="27" spans="1:5" x14ac:dyDescent="0.3">
      <c r="A27" s="188"/>
      <c r="B27" s="39" t="s">
        <v>1304</v>
      </c>
      <c r="C27" s="40">
        <v>0</v>
      </c>
      <c r="D27" s="40">
        <v>0</v>
      </c>
      <c r="E27" s="35">
        <v>0</v>
      </c>
    </row>
    <row r="28" spans="1:5" x14ac:dyDescent="0.3">
      <c r="A28" s="188"/>
      <c r="B28" s="39" t="s">
        <v>1305</v>
      </c>
      <c r="C28" s="40">
        <v>180</v>
      </c>
      <c r="D28" s="40">
        <v>234</v>
      </c>
      <c r="E28" s="35">
        <v>6</v>
      </c>
    </row>
    <row r="29" spans="1:5" x14ac:dyDescent="0.3">
      <c r="A29" s="188"/>
      <c r="B29" s="39" t="s">
        <v>1306</v>
      </c>
      <c r="C29" s="40">
        <v>56</v>
      </c>
      <c r="D29" s="40">
        <v>73</v>
      </c>
      <c r="E29" s="35">
        <v>12</v>
      </c>
    </row>
    <row r="30" spans="1:5" x14ac:dyDescent="0.3">
      <c r="A30" s="189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3">
      <c r="A31" s="6"/>
    </row>
  </sheetData>
  <sheetProtection algorithmName="SHA-512" hashValue="t+H3hG73v5HE2AtZRg8TRM+pWKonYgiX5lV4/xDfsvv/aPxbfs7GCEQAfAXuf5mfpK1ex4yWZIvpfup3WJjAxg==" saltValue="65j/nCxbhd3c7zgMv8pPF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1693-98A7-4108-AE87-5DB8964294FF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97" customWidth="1"/>
    <col min="2" max="2" width="4.44140625" style="97" customWidth="1"/>
    <col min="3" max="3" width="18.6640625" style="97" customWidth="1"/>
    <col min="4" max="4" width="36.44140625" style="97" customWidth="1"/>
    <col min="5" max="5" width="18.6640625" style="97" customWidth="1"/>
    <col min="6" max="6" width="7.44140625" style="97" customWidth="1"/>
    <col min="7" max="7" width="2.6640625" style="97" customWidth="1"/>
    <col min="8" max="8" width="10.109375" style="97" customWidth="1"/>
    <col min="9" max="13" width="11.44140625" style="97"/>
    <col min="14" max="14" width="5.5546875" style="97" customWidth="1"/>
    <col min="15" max="15" width="11" style="97" customWidth="1"/>
    <col min="16" max="16" width="2.6640625" style="97" customWidth="1"/>
    <col min="17" max="17" width="11.44140625" style="97"/>
    <col min="18" max="19" width="12.88671875" style="97" customWidth="1"/>
    <col min="20" max="23" width="11.44140625" style="97"/>
    <col min="24" max="24" width="2.6640625" style="97" customWidth="1"/>
    <col min="25" max="25" width="6.33203125" style="97" customWidth="1"/>
    <col min="26" max="29" width="13.88671875" style="97" customWidth="1"/>
    <col min="30" max="30" width="11.44140625" style="97"/>
    <col min="31" max="31" width="9.44140625" style="97" customWidth="1"/>
    <col min="32" max="32" width="2.6640625" style="97" customWidth="1"/>
    <col min="33" max="38" width="11.44140625" style="97"/>
    <col min="39" max="39" width="14.5546875" style="97" customWidth="1"/>
    <col min="40" max="40" width="2.6640625" style="97" customWidth="1"/>
    <col min="41" max="41" width="11.44140625" style="97"/>
    <col min="42" max="44" width="19.33203125" style="97" customWidth="1"/>
    <col min="45" max="45" width="14.88671875" style="97" customWidth="1"/>
    <col min="46" max="46" width="2.6640625" style="97" customWidth="1"/>
    <col min="47" max="47" width="7" style="97" customWidth="1"/>
    <col min="48" max="48" width="14" style="97" customWidth="1"/>
    <col min="49" max="53" width="11.44140625" style="97"/>
    <col min="54" max="54" width="5.44140625" style="97" customWidth="1"/>
    <col min="55" max="55" width="2.6640625" style="97" customWidth="1"/>
    <col min="56" max="56" width="11.44140625" style="97"/>
    <col min="57" max="59" width="13.88671875" style="97" customWidth="1"/>
    <col min="60" max="60" width="11.44140625" style="97"/>
    <col min="61" max="61" width="19.33203125" style="97" customWidth="1"/>
    <col min="62" max="62" width="2.6640625" style="97" customWidth="1"/>
    <col min="63" max="63" width="7.109375" style="97" customWidth="1"/>
    <col min="64" max="65" width="6.5546875" style="97" customWidth="1"/>
    <col min="66" max="66" width="9" style="97" customWidth="1"/>
    <col min="67" max="67" width="7.109375" style="97" bestFit="1" customWidth="1"/>
    <col min="68" max="68" width="7" style="97" customWidth="1"/>
    <col min="69" max="69" width="8.6640625" style="97" customWidth="1"/>
    <col min="70" max="70" width="6.6640625" style="97" customWidth="1"/>
    <col min="71" max="71" width="9" style="97" customWidth="1"/>
    <col min="72" max="73" width="6.109375" style="97" customWidth="1"/>
    <col min="74" max="74" width="6.6640625" style="97" customWidth="1"/>
    <col min="75" max="75" width="2.6640625" style="97" customWidth="1"/>
    <col min="76" max="76" width="21.109375" style="97" customWidth="1"/>
    <col min="77" max="80" width="11.44140625" style="97"/>
    <col min="81" max="81" width="16.44140625" style="97" customWidth="1"/>
    <col min="82" max="82" width="2.6640625" style="97" customWidth="1"/>
    <col min="83" max="83" width="17" style="97" customWidth="1"/>
    <col min="84" max="85" width="21.109375" style="97" customWidth="1"/>
    <col min="86" max="88" width="11.44140625" style="97"/>
    <col min="89" max="89" width="2.6640625" style="97" customWidth="1"/>
    <col min="90" max="90" width="15.109375" style="97" customWidth="1"/>
    <col min="91" max="91" width="8.33203125" style="97" customWidth="1"/>
    <col min="92" max="92" width="23.44140625" style="97" customWidth="1"/>
    <col min="93" max="93" width="14.88671875" style="97" customWidth="1"/>
    <col min="94" max="94" width="18" style="97" customWidth="1"/>
    <col min="95" max="16384" width="11.44140625" style="97"/>
  </cols>
  <sheetData>
    <row r="1" spans="1:93" ht="17.399999999999999" x14ac:dyDescent="0.3">
      <c r="A1" s="95"/>
      <c r="B1" s="96"/>
      <c r="C1" s="196" t="s">
        <v>1430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0.199999999999999" x14ac:dyDescent="0.3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1431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0.199999999999999" x14ac:dyDescent="0.3">
      <c r="Z3" s="194" t="s">
        <v>1432</v>
      </c>
      <c r="AA3" s="194"/>
      <c r="AB3" s="194"/>
      <c r="AC3" s="194"/>
      <c r="AH3" s="194" t="s">
        <v>1433</v>
      </c>
      <c r="AI3" s="194"/>
      <c r="AJ3" s="194"/>
      <c r="AK3" s="194"/>
      <c r="AV3" s="195" t="s">
        <v>1059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3">
      <c r="C4" s="194" t="s">
        <v>13</v>
      </c>
      <c r="D4" s="194"/>
      <c r="E4" s="194"/>
      <c r="I4" s="194" t="s">
        <v>40</v>
      </c>
      <c r="J4" s="194"/>
      <c r="K4" s="194"/>
      <c r="L4" s="194"/>
      <c r="M4" s="194"/>
      <c r="Q4" s="194" t="s">
        <v>1434</v>
      </c>
      <c r="R4" s="194"/>
      <c r="S4" s="194"/>
      <c r="T4" s="194"/>
      <c r="U4" s="194"/>
      <c r="V4" s="194"/>
      <c r="AP4" s="194" t="s">
        <v>1435</v>
      </c>
      <c r="AQ4" s="194"/>
      <c r="AR4" s="194"/>
      <c r="BE4" s="194" t="s">
        <v>1059</v>
      </c>
      <c r="BF4" s="194"/>
      <c r="BG4" s="194"/>
      <c r="BK4" s="198" t="s">
        <v>1436</v>
      </c>
      <c r="BL4" s="197" t="s">
        <v>1437</v>
      </c>
      <c r="BM4" s="197" t="s">
        <v>1438</v>
      </c>
      <c r="BN4" s="197" t="s">
        <v>174</v>
      </c>
      <c r="BO4" s="197" t="s">
        <v>1439</v>
      </c>
      <c r="BP4" s="197" t="s">
        <v>1440</v>
      </c>
      <c r="BQ4" s="197" t="s">
        <v>1441</v>
      </c>
      <c r="BR4" s="197" t="s">
        <v>209</v>
      </c>
      <c r="BS4" s="199" t="s">
        <v>1442</v>
      </c>
      <c r="BT4" s="199" t="s">
        <v>1443</v>
      </c>
      <c r="BU4" s="199" t="s">
        <v>289</v>
      </c>
      <c r="BV4" s="200"/>
      <c r="BY4" s="201" t="s">
        <v>168</v>
      </c>
      <c r="BZ4" s="201"/>
      <c r="CA4" s="201"/>
      <c r="CF4" s="194" t="s">
        <v>1444</v>
      </c>
      <c r="CG4" s="194"/>
      <c r="CL4" s="194" t="s">
        <v>48</v>
      </c>
      <c r="CM4" s="194"/>
      <c r="CN4" s="194"/>
      <c r="CO4" s="194"/>
    </row>
    <row r="5" spans="1:93" s="101" customFormat="1" ht="14.25" customHeight="1" x14ac:dyDescent="0.3">
      <c r="Z5" s="105" t="s">
        <v>1445</v>
      </c>
      <c r="AA5" s="106" t="s">
        <v>1446</v>
      </c>
      <c r="AB5" s="106" t="s">
        <v>81</v>
      </c>
      <c r="AC5" s="107" t="s">
        <v>81</v>
      </c>
      <c r="AH5" s="105" t="s">
        <v>1445</v>
      </c>
      <c r="AI5" s="106" t="s">
        <v>1446</v>
      </c>
      <c r="AJ5" s="106" t="s">
        <v>81</v>
      </c>
      <c r="AK5" s="107" t="s">
        <v>81</v>
      </c>
      <c r="AV5" s="198" t="s">
        <v>1447</v>
      </c>
      <c r="AW5" s="197" t="s">
        <v>1448</v>
      </c>
      <c r="AX5" s="197" t="s">
        <v>1449</v>
      </c>
      <c r="AY5" s="197" t="s">
        <v>109</v>
      </c>
      <c r="AZ5" s="197" t="s">
        <v>110</v>
      </c>
      <c r="BA5" s="199" t="s">
        <v>111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200"/>
    </row>
    <row r="6" spans="1:93" s="101" customFormat="1" ht="14.25" customHeight="1" x14ac:dyDescent="0.3">
      <c r="C6" s="108" t="s">
        <v>20</v>
      </c>
      <c r="D6" s="109" t="s">
        <v>1450</v>
      </c>
      <c r="E6" s="108" t="s">
        <v>24</v>
      </c>
      <c r="I6" s="110" t="s">
        <v>49</v>
      </c>
      <c r="J6" s="109" t="s">
        <v>1451</v>
      </c>
      <c r="K6" s="109" t="s">
        <v>63</v>
      </c>
      <c r="L6" s="109" t="s">
        <v>65</v>
      </c>
      <c r="M6" s="111" t="s">
        <v>1452</v>
      </c>
      <c r="N6" s="112" t="s">
        <v>1453</v>
      </c>
      <c r="O6" s="112"/>
      <c r="Q6" s="110" t="s">
        <v>1454</v>
      </c>
      <c r="R6" s="109" t="s">
        <v>1455</v>
      </c>
      <c r="S6" s="109" t="s">
        <v>1456</v>
      </c>
      <c r="T6" s="109" t="s">
        <v>1031</v>
      </c>
      <c r="U6" s="109" t="s">
        <v>1457</v>
      </c>
      <c r="V6" s="111" t="s">
        <v>1351</v>
      </c>
      <c r="Z6" s="113" t="s">
        <v>1458</v>
      </c>
      <c r="AA6" s="114" t="s">
        <v>1458</v>
      </c>
      <c r="AB6" s="114" t="s">
        <v>1459</v>
      </c>
      <c r="AC6" s="115" t="s">
        <v>1460</v>
      </c>
      <c r="AH6" s="113" t="s">
        <v>1458</v>
      </c>
      <c r="AI6" s="114" t="s">
        <v>1458</v>
      </c>
      <c r="AJ6" s="114" t="s">
        <v>1459</v>
      </c>
      <c r="AK6" s="115" t="s">
        <v>1460</v>
      </c>
      <c r="AP6" s="110" t="s">
        <v>1461</v>
      </c>
      <c r="AQ6" s="109" t="s">
        <v>100</v>
      </c>
      <c r="AR6" s="111" t="s">
        <v>1462</v>
      </c>
      <c r="AV6" s="198"/>
      <c r="AW6" s="197"/>
      <c r="AX6" s="197"/>
      <c r="AY6" s="197"/>
      <c r="AZ6" s="197"/>
      <c r="BA6" s="199"/>
      <c r="BE6" s="110" t="s">
        <v>113</v>
      </c>
      <c r="BF6" s="109" t="s">
        <v>114</v>
      </c>
      <c r="BG6" s="111" t="s">
        <v>1463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200"/>
      <c r="BY6" s="110" t="s">
        <v>1436</v>
      </c>
      <c r="BZ6" s="109" t="s">
        <v>1464</v>
      </c>
      <c r="CA6" s="111" t="s">
        <v>111</v>
      </c>
      <c r="CF6" s="110" t="s">
        <v>1465</v>
      </c>
      <c r="CG6" s="111" t="s">
        <v>1466</v>
      </c>
      <c r="CM6" s="110" t="s">
        <v>49</v>
      </c>
      <c r="CN6" s="111" t="s">
        <v>50</v>
      </c>
    </row>
    <row r="7" spans="1:93" s="116" customFormat="1" ht="21" customHeight="1" x14ac:dyDescent="0.3">
      <c r="C7" s="117">
        <f>DatosGenerales!C8</f>
        <v>27148</v>
      </c>
      <c r="D7" s="118">
        <f>SUM(DatosGenerales!C15:C19)</f>
        <v>3272</v>
      </c>
      <c r="E7" s="117">
        <f>SUM(DatosGenerales!C12:C14)</f>
        <v>22843</v>
      </c>
      <c r="I7" s="119">
        <f>DatosGenerales!C31</f>
        <v>1867</v>
      </c>
      <c r="J7" s="118">
        <f>DatosGenerales!C32</f>
        <v>132</v>
      </c>
      <c r="K7" s="117">
        <f>SUM(DatosGenerales!C33:C34)</f>
        <v>176</v>
      </c>
      <c r="L7" s="118">
        <f>DatosGenerales!C36</f>
        <v>1370</v>
      </c>
      <c r="M7" s="117">
        <f>DatosGenerales!C95</f>
        <v>1176</v>
      </c>
      <c r="N7" s="120">
        <f>L7-M7</f>
        <v>194</v>
      </c>
      <c r="O7" s="120"/>
      <c r="Q7" s="119">
        <f>DatosGenerales!C36</f>
        <v>1370</v>
      </c>
      <c r="R7" s="118">
        <f>DatosGenerales!C49</f>
        <v>1705</v>
      </c>
      <c r="S7" s="118">
        <f>DatosGenerales!C50</f>
        <v>57</v>
      </c>
      <c r="T7" s="118">
        <f>DatosGenerales!C62</f>
        <v>18</v>
      </c>
      <c r="U7" s="118">
        <f>DatosGenerales!C78</f>
        <v>10</v>
      </c>
      <c r="V7" s="121">
        <f>SUM(Q7:U7)</f>
        <v>3160</v>
      </c>
      <c r="Z7" s="119">
        <f>SUM(DatosGenerales!C106,DatosGenerales!C107,DatosGenerales!C109)</f>
        <v>1143</v>
      </c>
      <c r="AA7" s="118">
        <f>SUM(DatosGenerales!C108,DatosGenerales!C110)</f>
        <v>316</v>
      </c>
      <c r="AB7" s="118">
        <f>DatosGenerales!C106</f>
        <v>935</v>
      </c>
      <c r="AC7" s="121">
        <f>DatosGenerales!C107</f>
        <v>193</v>
      </c>
      <c r="AH7" s="119">
        <f>SUM(DatosGenerales!C115,DatosGenerales!C116,DatosGenerales!C118)</f>
        <v>89</v>
      </c>
      <c r="AI7" s="118">
        <f>SUM(DatosGenerales!C117,DatosGenerales!C119)</f>
        <v>21</v>
      </c>
      <c r="AJ7" s="118">
        <f>DatosGenerales!C115</f>
        <v>70</v>
      </c>
      <c r="AK7" s="121">
        <f>DatosGenerales!C116</f>
        <v>14</v>
      </c>
      <c r="AP7" s="119">
        <f>SUM(DatosGenerales!C135:C136)</f>
        <v>128</v>
      </c>
      <c r="AQ7" s="118">
        <f>SUM(DatosGenerales!C137:C138)</f>
        <v>11</v>
      </c>
      <c r="AR7" s="121">
        <f>SUM(DatosGenerales!C139:C140)</f>
        <v>0</v>
      </c>
      <c r="AV7" s="119">
        <f>DatosGenerales!C145</f>
        <v>3</v>
      </c>
      <c r="AW7" s="118">
        <f>DatosGenerales!C146</f>
        <v>193</v>
      </c>
      <c r="AX7" s="118">
        <f>DatosGenerales!C147</f>
        <v>19</v>
      </c>
      <c r="AY7" s="118">
        <f>DatosGenerales!C148</f>
        <v>4</v>
      </c>
      <c r="AZ7" s="118">
        <f>DatosGenerales!C149</f>
        <v>33</v>
      </c>
      <c r="BA7" s="121">
        <f>DatosGenerales!C150</f>
        <v>19</v>
      </c>
      <c r="BE7" s="119">
        <f>DatosGenerales!C151</f>
        <v>13</v>
      </c>
      <c r="BF7" s="118">
        <f>DatosGenerales!C152</f>
        <v>261</v>
      </c>
      <c r="BG7" s="121">
        <f>DatosGenerales!C154</f>
        <v>12</v>
      </c>
      <c r="BK7" s="119">
        <f>SUM(DatosGenerales!C297:C311)</f>
        <v>1859</v>
      </c>
      <c r="BL7" s="118">
        <f>SUM(DatosGenerales!C294:C296)</f>
        <v>14</v>
      </c>
      <c r="BM7" s="118">
        <f>SUM(DatosGenerales!C312:C344)</f>
        <v>412</v>
      </c>
      <c r="BN7" s="118">
        <f>SUM(DatosGenerales!C289)</f>
        <v>4</v>
      </c>
      <c r="BO7" s="118">
        <f>SUM(DatosGenerales!C356:C364)</f>
        <v>25</v>
      </c>
      <c r="BP7" s="118">
        <f>SUM(DatosGenerales!C286:C288)</f>
        <v>0</v>
      </c>
      <c r="BQ7" s="118">
        <f>SUM(DatosGenerales!C345:C355)</f>
        <v>2</v>
      </c>
      <c r="BR7" s="118">
        <f>SUM(DatosGenerales!C290:C292)</f>
        <v>22</v>
      </c>
      <c r="BS7" s="121">
        <f>SUM(DatosGenerales!C283:C285)</f>
        <v>399</v>
      </c>
      <c r="BT7" s="121">
        <f>SUM(DatosGenerales!C293)</f>
        <v>0</v>
      </c>
      <c r="BU7" s="121">
        <f>SUM(DatosGenerales!C365:C377)</f>
        <v>17</v>
      </c>
      <c r="BY7" s="119">
        <f>DatosGenerales!C246</f>
        <v>13</v>
      </c>
      <c r="BZ7" s="118">
        <f>DatosGenerales!C247</f>
        <v>33</v>
      </c>
      <c r="CA7" s="121">
        <f>DatosGenerales!C248</f>
        <v>122</v>
      </c>
      <c r="CF7" s="119">
        <f>DatosDiscapacidad!C5</f>
        <v>20</v>
      </c>
      <c r="CG7" s="121">
        <f>DatosDiscapacidad!C11</f>
        <v>23</v>
      </c>
      <c r="CM7" s="119">
        <f>DatosGenerales!C40</f>
        <v>3973</v>
      </c>
      <c r="CN7" s="121">
        <f>DatosGenerales!C41</f>
        <v>1806</v>
      </c>
    </row>
    <row r="8" spans="1:93" x14ac:dyDescent="0.3">
      <c r="B8" s="122"/>
    </row>
    <row r="11" spans="1:93" x14ac:dyDescent="0.3">
      <c r="R11" s="97" t="s">
        <v>1467</v>
      </c>
    </row>
    <row r="16" spans="1:93" ht="12.75" customHeight="1" x14ac:dyDescent="0.3">
      <c r="AV16" s="123"/>
      <c r="AW16" s="123"/>
      <c r="AX16" s="123"/>
      <c r="AY16" s="123"/>
      <c r="AZ16" s="123"/>
      <c r="BA16" s="123"/>
    </row>
    <row r="17" spans="19:93" x14ac:dyDescent="0.3">
      <c r="AV17" s="123"/>
      <c r="AW17" s="123"/>
      <c r="AX17" s="123"/>
      <c r="AY17" s="123"/>
      <c r="AZ17" s="123"/>
      <c r="BA17" s="123"/>
    </row>
    <row r="19" spans="19:93" x14ac:dyDescent="0.3">
      <c r="CO19" s="97" t="s">
        <v>1468</v>
      </c>
    </row>
    <row r="22" spans="19:93" x14ac:dyDescent="0.2">
      <c r="BK22" s="124" t="s">
        <v>1469</v>
      </c>
      <c r="BO22" s="124"/>
    </row>
    <row r="23" spans="19:93" x14ac:dyDescent="0.3">
      <c r="S23" s="125"/>
      <c r="Z23" s="126"/>
      <c r="AH23" s="126"/>
    </row>
    <row r="30" spans="19:93" x14ac:dyDescent="0.3">
      <c r="BJ30" s="127"/>
    </row>
    <row r="31" spans="19:93" s="101" customFormat="1" ht="12.75" customHeight="1" x14ac:dyDescent="0.3">
      <c r="BJ31" s="128"/>
    </row>
    <row r="32" spans="19:93" s="116" customFormat="1" ht="12" x14ac:dyDescent="0.3">
      <c r="BJ32" s="129"/>
    </row>
    <row r="33" spans="62:67" x14ac:dyDescent="0.3">
      <c r="BJ33" s="127"/>
    </row>
    <row r="38" spans="62:67" ht="15.6" x14ac:dyDescent="0.3">
      <c r="BN38" s="130" t="s">
        <v>1470</v>
      </c>
      <c r="BO38" s="131">
        <v>13</v>
      </c>
    </row>
    <row r="41" spans="62:67" x14ac:dyDescent="0.2">
      <c r="BK41" s="124" t="s">
        <v>1471</v>
      </c>
    </row>
    <row r="51" spans="63:74" x14ac:dyDescent="0.3">
      <c r="BK51" s="128" t="s">
        <v>1472</v>
      </c>
      <c r="BL51" s="128" t="s">
        <v>1472</v>
      </c>
      <c r="BM51" s="127"/>
    </row>
    <row r="52" spans="63:74" x14ac:dyDescent="0.3">
      <c r="BK52" s="128" t="s">
        <v>1473</v>
      </c>
      <c r="BL52" s="128" t="s">
        <v>1474</v>
      </c>
      <c r="BM52" s="128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3">
      <c r="BK53" s="129">
        <f>SUM(DatosGenerales!C310,DatosGenerales!C299,DatosGenerales!C308)</f>
        <v>618</v>
      </c>
      <c r="BL53" s="129">
        <f>SUM(DatosGenerales!C311,DatosGenerales!C300,DatosGenerales!C309)</f>
        <v>571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1475</v>
      </c>
    </row>
    <row r="65" spans="63:71" x14ac:dyDescent="0.3">
      <c r="BK65" s="128" t="s">
        <v>1476</v>
      </c>
      <c r="BL65" s="128" t="s">
        <v>1477</v>
      </c>
      <c r="BM65" s="128" t="s">
        <v>1478</v>
      </c>
      <c r="BN65" s="128"/>
    </row>
    <row r="66" spans="63:71" x14ac:dyDescent="0.3">
      <c r="BK66" s="129">
        <f>SUM(DatosGenerales!C310:C311)</f>
        <v>19</v>
      </c>
      <c r="BL66" s="129">
        <f>SUM(DatosGenerales!C299:C300)</f>
        <v>632</v>
      </c>
      <c r="BM66" s="129">
        <f>SUM(DatosGenerales!C308:C309)</f>
        <v>538</v>
      </c>
      <c r="BN66" s="129"/>
      <c r="BO66" s="116"/>
      <c r="BP66" s="116"/>
      <c r="BQ66" s="116"/>
      <c r="BR66" s="116"/>
      <c r="BS66" s="116"/>
    </row>
  </sheetData>
  <sheetProtection algorithmName="SHA-512" hashValue="N7DuOjPSs8uD1Mi2rsYUxUyB9OOIP7LshNcoeNFAsXa3CZUjmK2V9TD8EmV89CBx5DEwWYF+ZeTY1s/TD4nFvg==" saltValue="2I8Y1ObGPRkWVFJfS/j2e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1CA9-AFC1-4BEE-8BD1-5E4B7624688F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3" customWidth="1"/>
    <col min="2" max="2" width="7.88671875" style="133" customWidth="1"/>
    <col min="3" max="3" width="11.44140625" style="133"/>
    <col min="4" max="4" width="12" style="133" customWidth="1"/>
    <col min="5" max="5" width="51.33203125" style="133" customWidth="1"/>
    <col min="6" max="6" width="2.6640625" style="133" customWidth="1"/>
    <col min="7" max="7" width="7.88671875" style="133" customWidth="1"/>
    <col min="8" max="9" width="11.44140625" style="133"/>
    <col min="10" max="10" width="51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1.332031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1.332031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1.33203125" style="133" customWidth="1"/>
    <col min="26" max="26" width="2.6640625" style="133" customWidth="1"/>
    <col min="27" max="27" width="7.88671875" style="133" customWidth="1"/>
    <col min="28" max="29" width="11.44140625" style="133"/>
    <col min="30" max="30" width="51.33203125" style="133" customWidth="1"/>
    <col min="31" max="31" width="2.6640625" style="133" customWidth="1"/>
    <col min="32" max="32" width="7.88671875" style="133" customWidth="1"/>
    <col min="33" max="34" width="11.44140625" style="133"/>
    <col min="35" max="35" width="51.33203125" style="133" customWidth="1"/>
    <col min="36" max="36" width="2.6640625" style="133" customWidth="1"/>
    <col min="37" max="37" width="7.88671875" style="133" customWidth="1"/>
    <col min="38" max="39" width="11.44140625" style="133"/>
    <col min="40" max="40" width="51.33203125" style="133" customWidth="1"/>
    <col min="41" max="41" width="2.6640625" style="133" customWidth="1"/>
    <col min="42" max="42" width="7.88671875" style="133" customWidth="1"/>
    <col min="43" max="44" width="11.44140625" style="133"/>
    <col min="45" max="45" width="51.33203125" style="133" customWidth="1"/>
    <col min="46" max="46" width="2.6640625" style="133" customWidth="1"/>
    <col min="47" max="47" width="7.88671875" style="133" customWidth="1"/>
    <col min="48" max="49" width="11.44140625" style="133"/>
    <col min="50" max="50" width="51.33203125" style="133" customWidth="1"/>
    <col min="51" max="51" width="2.6640625" style="133" customWidth="1"/>
    <col min="52" max="52" width="7.88671875" style="133" customWidth="1"/>
    <col min="53" max="54" width="11.44140625" style="133"/>
    <col min="55" max="55" width="51.33203125" style="133" customWidth="1"/>
    <col min="56" max="56" width="2.6640625" style="133" customWidth="1"/>
    <col min="57" max="57" width="7.88671875" style="133" customWidth="1"/>
    <col min="58" max="59" width="11.44140625" style="133"/>
    <col min="60" max="60" width="51.33203125" style="133" customWidth="1"/>
    <col min="61" max="61" width="2.6640625" style="133" customWidth="1"/>
    <col min="62" max="16384" width="11.44140625" style="133"/>
  </cols>
  <sheetData>
    <row r="1" spans="1:61" ht="18.75" customHeight="1" x14ac:dyDescent="0.25">
      <c r="A1" s="132"/>
      <c r="C1" s="124" t="s">
        <v>1479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5">
      <c r="BG2" s="134"/>
    </row>
    <row r="3" spans="1:61" s="124" customFormat="1" ht="11.4" x14ac:dyDescent="0.2">
      <c r="C3" s="124" t="s">
        <v>1480</v>
      </c>
      <c r="H3" s="124" t="s">
        <v>1481</v>
      </c>
      <c r="M3" s="124" t="s">
        <v>1482</v>
      </c>
      <c r="R3" s="124" t="s">
        <v>1483</v>
      </c>
      <c r="W3" s="124" t="s">
        <v>1484</v>
      </c>
      <c r="AB3" s="124" t="s">
        <v>1485</v>
      </c>
      <c r="AG3" s="124" t="s">
        <v>1486</v>
      </c>
      <c r="AL3" s="124" t="s">
        <v>1487</v>
      </c>
      <c r="AQ3" s="124" t="s">
        <v>1488</v>
      </c>
      <c r="AV3" s="124" t="s">
        <v>1489</v>
      </c>
      <c r="BA3" s="124" t="s">
        <v>1490</v>
      </c>
      <c r="BF3" s="124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5" customFormat="1" ht="15.6" x14ac:dyDescent="0.3">
      <c r="C25" s="130" t="s">
        <v>1470</v>
      </c>
      <c r="D25" s="131">
        <v>100</v>
      </c>
      <c r="H25" s="130" t="s">
        <v>1470</v>
      </c>
      <c r="I25" s="131">
        <v>50</v>
      </c>
      <c r="M25" s="130" t="s">
        <v>1470</v>
      </c>
      <c r="N25" s="131">
        <v>10</v>
      </c>
      <c r="R25" s="130" t="s">
        <v>1470</v>
      </c>
      <c r="S25" s="131">
        <v>50</v>
      </c>
      <c r="W25" s="130" t="s">
        <v>1470</v>
      </c>
      <c r="X25" s="131">
        <v>50</v>
      </c>
      <c r="AB25" s="130" t="s">
        <v>1470</v>
      </c>
      <c r="AC25" s="131">
        <v>0</v>
      </c>
      <c r="AG25" s="130" t="s">
        <v>1470</v>
      </c>
      <c r="AH25" s="131">
        <v>0</v>
      </c>
      <c r="AL25" s="130" t="s">
        <v>1470</v>
      </c>
      <c r="AM25" s="131">
        <v>0</v>
      </c>
      <c r="AQ25" s="130" t="s">
        <v>1470</v>
      </c>
      <c r="AR25" s="131">
        <v>0</v>
      </c>
      <c r="AV25" s="130" t="s">
        <v>1470</v>
      </c>
      <c r="AW25" s="131">
        <v>10</v>
      </c>
      <c r="BA25" s="130" t="s">
        <v>1470</v>
      </c>
      <c r="BB25" s="131">
        <v>0</v>
      </c>
      <c r="BF25" s="130" t="s">
        <v>1470</v>
      </c>
      <c r="BG25" s="131">
        <v>50</v>
      </c>
    </row>
  </sheetData>
  <sheetProtection algorithmName="SHA-512" hashValue="jR/7y7JvqIkIt0Wbfhhu4HQIep6rr6Teu3Z07m2uT80OEilylHJBJYd8VHtj/1k4Qefp9BUshodYreBw+7X/kQ==" saltValue="Lyjkesz77P6r2rMT4Tm8z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5A9D-F624-47DC-A73E-051EBB2C506A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97" customWidth="1"/>
    <col min="2" max="2" width="4.44140625" style="97" customWidth="1"/>
    <col min="3" max="8" width="18.88671875" style="97" customWidth="1"/>
    <col min="9" max="9" width="4.44140625" style="97" customWidth="1"/>
    <col min="10" max="10" width="2.6640625" style="97" customWidth="1"/>
    <col min="11" max="11" width="4.5546875" style="97" customWidth="1"/>
    <col min="12" max="12" width="20.88671875" style="97" customWidth="1"/>
    <col min="13" max="13" width="20.6640625" style="97" customWidth="1"/>
    <col min="14" max="16" width="20.88671875" style="97" customWidth="1"/>
    <col min="17" max="17" width="2.6640625" style="97" customWidth="1"/>
    <col min="18" max="18" width="4.5546875" style="97" customWidth="1"/>
    <col min="19" max="27" width="14.88671875" style="97" customWidth="1"/>
    <col min="28" max="28" width="4.5546875" style="97" customWidth="1"/>
    <col min="29" max="29" width="2.6640625" style="97" customWidth="1"/>
    <col min="30" max="30" width="4.5546875" style="97" customWidth="1"/>
    <col min="31" max="38" width="13.88671875" style="97" customWidth="1"/>
    <col min="39" max="39" width="13.44140625" style="97" customWidth="1"/>
    <col min="40" max="40" width="2.6640625" style="97" customWidth="1"/>
    <col min="41" max="41" width="4.5546875" style="97" customWidth="1"/>
    <col min="42" max="47" width="13.88671875" style="97" customWidth="1"/>
    <col min="48" max="48" width="4.5546875" style="97" customWidth="1"/>
    <col min="49" max="50" width="11.44140625" style="97" hidden="1" customWidth="1"/>
    <col min="51" max="16384" width="11.44140625" style="97"/>
  </cols>
  <sheetData>
    <row r="1" spans="1:50" ht="19.649999999999999" customHeight="1" x14ac:dyDescent="0.3">
      <c r="A1" s="95"/>
      <c r="B1" s="96"/>
      <c r="C1" s="203" t="s">
        <v>1492</v>
      </c>
      <c r="D1" s="203"/>
      <c r="E1" s="203"/>
      <c r="F1" s="203"/>
      <c r="G1" s="203"/>
      <c r="H1" s="203"/>
      <c r="J1" s="95"/>
      <c r="Q1" s="95"/>
      <c r="AC1" s="95"/>
      <c r="AN1" s="95"/>
    </row>
    <row r="2" spans="1:50" s="99" customFormat="1" ht="12.45" customHeight="1" x14ac:dyDescent="0.3">
      <c r="I2" s="100"/>
      <c r="S2" s="100"/>
      <c r="T2" s="100"/>
    </row>
    <row r="3" spans="1:50" s="99" customFormat="1" ht="14.85" customHeight="1" x14ac:dyDescent="0.3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3">
      <c r="C4" s="194" t="s">
        <v>1003</v>
      </c>
      <c r="D4" s="194"/>
      <c r="E4" s="194"/>
      <c r="F4" s="194"/>
      <c r="G4" s="194"/>
      <c r="H4" s="194"/>
      <c r="I4" s="97"/>
      <c r="L4" s="194" t="s">
        <v>1227</v>
      </c>
      <c r="M4" s="194"/>
      <c r="N4" s="194"/>
      <c r="O4" s="194"/>
      <c r="P4" s="194"/>
      <c r="T4" s="194" t="s">
        <v>978</v>
      </c>
      <c r="U4" s="194"/>
      <c r="V4" s="194"/>
      <c r="W4" s="194"/>
      <c r="X4" s="194"/>
      <c r="Y4" s="194"/>
      <c r="Z4" s="194"/>
      <c r="AA4" s="194"/>
      <c r="AE4" s="194" t="s">
        <v>1493</v>
      </c>
      <c r="AF4" s="194"/>
      <c r="AG4" s="194"/>
      <c r="AH4" s="194"/>
      <c r="AI4" s="194"/>
      <c r="AJ4" s="194"/>
      <c r="AK4" s="194"/>
      <c r="AL4" s="194"/>
      <c r="AP4" s="194" t="s">
        <v>1356</v>
      </c>
      <c r="AQ4" s="194"/>
      <c r="AR4" s="194"/>
      <c r="AS4" s="194"/>
      <c r="AT4" s="194"/>
      <c r="AU4" s="194"/>
    </row>
    <row r="5" spans="1:50" s="101" customFormat="1" ht="14.25" customHeight="1" x14ac:dyDescent="0.3">
      <c r="I5" s="97"/>
      <c r="AC5" s="99"/>
      <c r="AN5" s="99"/>
    </row>
    <row r="6" spans="1:50" s="101" customFormat="1" ht="14.25" customHeight="1" x14ac:dyDescent="0.3">
      <c r="I6" s="97"/>
      <c r="L6" s="204" t="s">
        <v>82</v>
      </c>
      <c r="M6" s="205" t="s">
        <v>1494</v>
      </c>
      <c r="N6" s="205" t="s">
        <v>1495</v>
      </c>
      <c r="O6" s="206" t="s">
        <v>1000</v>
      </c>
      <c r="P6" s="206"/>
      <c r="AC6" s="99"/>
      <c r="AN6" s="99"/>
    </row>
    <row r="7" spans="1:50" s="101" customFormat="1" ht="20.85" customHeight="1" x14ac:dyDescent="0.3">
      <c r="C7" s="202" t="s">
        <v>245</v>
      </c>
      <c r="D7" s="108" t="s">
        <v>20</v>
      </c>
      <c r="E7" s="104" t="s">
        <v>1004</v>
      </c>
      <c r="F7" s="104" t="s">
        <v>1005</v>
      </c>
      <c r="G7" s="111" t="s">
        <v>1006</v>
      </c>
      <c r="H7" s="111" t="s">
        <v>1007</v>
      </c>
      <c r="I7" s="97"/>
      <c r="L7" s="204"/>
      <c r="M7" s="205"/>
      <c r="N7" s="205"/>
      <c r="O7" s="109" t="s">
        <v>1001</v>
      </c>
      <c r="P7" s="111" t="s">
        <v>1002</v>
      </c>
      <c r="S7" s="136" t="s">
        <v>979</v>
      </c>
      <c r="T7" s="103" t="s">
        <v>980</v>
      </c>
      <c r="U7" s="103" t="s">
        <v>1496</v>
      </c>
      <c r="V7" s="103" t="s">
        <v>986</v>
      </c>
      <c r="W7" s="103" t="s">
        <v>987</v>
      </c>
      <c r="X7" s="103" t="s">
        <v>988</v>
      </c>
      <c r="Y7" s="103" t="s">
        <v>1497</v>
      </c>
      <c r="Z7" s="103" t="s">
        <v>989</v>
      </c>
      <c r="AA7" s="136" t="s">
        <v>977</v>
      </c>
      <c r="AE7" s="102" t="s">
        <v>960</v>
      </c>
      <c r="AF7" s="103" t="s">
        <v>334</v>
      </c>
      <c r="AG7" s="103" t="s">
        <v>961</v>
      </c>
      <c r="AH7" s="103" t="s">
        <v>962</v>
      </c>
      <c r="AI7" s="103" t="s">
        <v>963</v>
      </c>
      <c r="AJ7" s="136" t="s">
        <v>964</v>
      </c>
      <c r="AK7" s="103" t="s">
        <v>965</v>
      </c>
      <c r="AL7" s="103" t="s">
        <v>518</v>
      </c>
      <c r="AM7" s="136" t="s">
        <v>966</v>
      </c>
      <c r="AP7" s="102" t="s">
        <v>1357</v>
      </c>
      <c r="AQ7" s="103" t="s">
        <v>1358</v>
      </c>
      <c r="AR7" s="103" t="s">
        <v>1359</v>
      </c>
      <c r="AS7" s="103" t="s">
        <v>1360</v>
      </c>
      <c r="AT7" s="103" t="s">
        <v>1021</v>
      </c>
      <c r="AU7" s="136" t="s">
        <v>1361</v>
      </c>
      <c r="AW7" s="137" t="s">
        <v>1357</v>
      </c>
      <c r="AX7" s="138">
        <f>DatosMenores!C69</f>
        <v>97</v>
      </c>
    </row>
    <row r="8" spans="1:50" s="116" customFormat="1" ht="14.85" customHeight="1" x14ac:dyDescent="0.3">
      <c r="C8" s="202"/>
      <c r="D8" s="118">
        <f>DatosMenores!C56</f>
        <v>796</v>
      </c>
      <c r="E8" s="118">
        <f>DatosMenores!C57</f>
        <v>101</v>
      </c>
      <c r="F8" s="118">
        <f>DatosMenores!C58</f>
        <v>25</v>
      </c>
      <c r="G8" s="118">
        <f>DatosMenores!C59</f>
        <v>379</v>
      </c>
      <c r="H8" s="117">
        <f>DatosMenores!C60</f>
        <v>21</v>
      </c>
      <c r="I8" s="97"/>
      <c r="L8" s="117">
        <f>DatosMenores!C48</f>
        <v>4</v>
      </c>
      <c r="M8" s="118">
        <f>DatosMenores!C49</f>
        <v>77</v>
      </c>
      <c r="N8" s="118">
        <f>DatosMenores!C50</f>
        <v>67</v>
      </c>
      <c r="O8" s="118">
        <f>DatosMenores!C51</f>
        <v>0</v>
      </c>
      <c r="P8" s="117">
        <f>DatosMenores!C52</f>
        <v>0</v>
      </c>
      <c r="S8" s="117">
        <f>DatosMenores!C28</f>
        <v>135</v>
      </c>
      <c r="T8" s="118">
        <f>SUM(DatosMenores!C29:C32)</f>
        <v>19</v>
      </c>
      <c r="U8" s="118">
        <f>DatosMenores!C33</f>
        <v>4</v>
      </c>
      <c r="V8" s="118">
        <f>DatosMenores!C34</f>
        <v>40</v>
      </c>
      <c r="W8" s="118">
        <f>DatosMenores!C35</f>
        <v>37</v>
      </c>
      <c r="X8" s="118">
        <f>DatosMenores!C36</f>
        <v>0</v>
      </c>
      <c r="Y8" s="118">
        <f>DatosMenores!C38</f>
        <v>8</v>
      </c>
      <c r="Z8" s="118">
        <f>DatosMenores!C37</f>
        <v>0</v>
      </c>
      <c r="AA8" s="117">
        <f>DatosMenores!C39</f>
        <v>24</v>
      </c>
      <c r="AC8" s="99"/>
      <c r="AE8" s="119">
        <f>DatosMenores!C5</f>
        <v>2</v>
      </c>
      <c r="AF8" s="118">
        <f>DatosMenores!C6</f>
        <v>62</v>
      </c>
      <c r="AG8" s="118">
        <f>DatosMenores!C7</f>
        <v>5</v>
      </c>
      <c r="AH8" s="118">
        <f>DatosMenores!C8</f>
        <v>10</v>
      </c>
      <c r="AI8" s="118">
        <f>DatosMenores!C9</f>
        <v>18</v>
      </c>
      <c r="AJ8" s="117">
        <f>DatosMenores!C10</f>
        <v>21</v>
      </c>
      <c r="AK8" s="118">
        <f>DatosMenores!C11</f>
        <v>28</v>
      </c>
      <c r="AL8" s="118">
        <f>DatosMenores!C12</f>
        <v>22</v>
      </c>
      <c r="AM8" s="117">
        <f>DatosMenores!C13</f>
        <v>12</v>
      </c>
      <c r="AN8" s="99"/>
      <c r="AP8" s="119">
        <f>DatosMenores!C69</f>
        <v>97</v>
      </c>
      <c r="AQ8" s="119">
        <f>DatosMenores!C70</f>
        <v>1</v>
      </c>
      <c r="AR8" s="118">
        <f>DatosMenores!C71</f>
        <v>136</v>
      </c>
      <c r="AS8" s="118">
        <f>DatosMenores!C74</f>
        <v>0</v>
      </c>
      <c r="AT8" s="118">
        <f>DatosMenores!C75</f>
        <v>22</v>
      </c>
      <c r="AU8" s="117">
        <f>DatosMenores!C76</f>
        <v>0</v>
      </c>
      <c r="AW8" s="137" t="s">
        <v>1358</v>
      </c>
      <c r="AX8" s="138">
        <f>DatosMenores!C70</f>
        <v>1</v>
      </c>
    </row>
    <row r="9" spans="1:50" ht="14.85" customHeight="1" x14ac:dyDescent="0.3">
      <c r="B9" s="122"/>
      <c r="C9" s="202" t="s">
        <v>1008</v>
      </c>
      <c r="D9" s="108" t="s">
        <v>1009</v>
      </c>
      <c r="E9" s="109" t="s">
        <v>1010</v>
      </c>
      <c r="F9" s="111" t="s">
        <v>1011</v>
      </c>
      <c r="G9" s="111" t="s">
        <v>1012</v>
      </c>
      <c r="H9" s="111" t="s">
        <v>1007</v>
      </c>
      <c r="AC9" s="101"/>
      <c r="AE9" s="139"/>
      <c r="AN9" s="101"/>
      <c r="AQ9" s="140"/>
      <c r="AR9" s="141"/>
      <c r="AW9" s="137" t="s">
        <v>1359</v>
      </c>
      <c r="AX9" s="138">
        <f>DatosMenores!C71</f>
        <v>136</v>
      </c>
    </row>
    <row r="10" spans="1:50" ht="29.85" customHeight="1" x14ac:dyDescent="0.3">
      <c r="C10" s="202"/>
      <c r="D10" s="117">
        <f>DatosMenores!C61</f>
        <v>270</v>
      </c>
      <c r="E10" s="118">
        <f>DatosMenores!C62</f>
        <v>98</v>
      </c>
      <c r="F10" s="121">
        <f>DatosMenores!C63</f>
        <v>41</v>
      </c>
      <c r="G10" s="121">
        <f>DatosMenores!C64</f>
        <v>138</v>
      </c>
      <c r="H10" s="121">
        <f>DatosMenores!C65</f>
        <v>85</v>
      </c>
      <c r="AE10" s="102" t="s">
        <v>967</v>
      </c>
      <c r="AF10" s="103" t="s">
        <v>651</v>
      </c>
      <c r="AG10" s="103" t="s">
        <v>968</v>
      </c>
      <c r="AH10" s="103" t="s">
        <v>1498</v>
      </c>
      <c r="AI10" s="103" t="s">
        <v>970</v>
      </c>
      <c r="AJ10" s="103" t="s">
        <v>972</v>
      </c>
      <c r="AK10" s="103" t="s">
        <v>973</v>
      </c>
      <c r="AL10" s="136" t="s">
        <v>111</v>
      </c>
      <c r="AP10" s="102" t="s">
        <v>265</v>
      </c>
      <c r="AQ10" s="103" t="s">
        <v>1362</v>
      </c>
      <c r="AR10" s="103" t="s">
        <v>1363</v>
      </c>
      <c r="AS10" s="102" t="s">
        <v>1499</v>
      </c>
      <c r="AT10" s="136" t="s">
        <v>1500</v>
      </c>
      <c r="AW10" s="137" t="s">
        <v>1499</v>
      </c>
      <c r="AX10" s="138">
        <f>DatosMenores!C72</f>
        <v>59</v>
      </c>
    </row>
    <row r="11" spans="1:50" ht="14.85" customHeight="1" x14ac:dyDescent="0.3">
      <c r="AE11" s="119">
        <f>DatosMenores!C14</f>
        <v>0</v>
      </c>
      <c r="AF11" s="118">
        <f>DatosMenores!C15</f>
        <v>0</v>
      </c>
      <c r="AG11" s="118">
        <f>DatosMenores!C16</f>
        <v>29</v>
      </c>
      <c r="AH11" s="118">
        <f>DatosMenores!C17</f>
        <v>10</v>
      </c>
      <c r="AI11" s="118">
        <f>DatosMenores!C18</f>
        <v>4</v>
      </c>
      <c r="AJ11" s="118">
        <f>DatosMenores!C20</f>
        <v>3</v>
      </c>
      <c r="AK11" s="118">
        <f>DatosMenores!C21</f>
        <v>9</v>
      </c>
      <c r="AL11" s="117">
        <f>DatosMenores!C19</f>
        <v>0</v>
      </c>
      <c r="AP11" s="119">
        <f>DatosMenores!C78</f>
        <v>0</v>
      </c>
      <c r="AQ11" s="118">
        <f>DatosMenores!C77</f>
        <v>29</v>
      </c>
      <c r="AR11" s="118">
        <f>DatosMenores!C79</f>
        <v>0</v>
      </c>
      <c r="AS11" s="119">
        <f>DatosMenores!C72</f>
        <v>59</v>
      </c>
      <c r="AT11" s="117">
        <f>DatosMenores!C73</f>
        <v>0</v>
      </c>
      <c r="AW11" s="137" t="s">
        <v>1500</v>
      </c>
      <c r="AX11" s="138">
        <f>DatosMenores!C73</f>
        <v>0</v>
      </c>
    </row>
    <row r="12" spans="1:50" ht="12.75" customHeight="1" x14ac:dyDescent="0.3">
      <c r="AW12" s="137" t="s">
        <v>1360</v>
      </c>
      <c r="AX12" s="138">
        <f>DatosMenores!C74</f>
        <v>0</v>
      </c>
    </row>
    <row r="13" spans="1:50" ht="12.75" customHeight="1" x14ac:dyDescent="0.3">
      <c r="AW13" s="137" t="s">
        <v>1021</v>
      </c>
      <c r="AX13" s="138">
        <f>DatosMenores!C75</f>
        <v>22</v>
      </c>
    </row>
    <row r="14" spans="1:50" ht="12.75" customHeight="1" x14ac:dyDescent="0.3">
      <c r="AW14" s="137" t="s">
        <v>1361</v>
      </c>
      <c r="AX14" s="138">
        <f>DatosMenores!C76</f>
        <v>0</v>
      </c>
    </row>
    <row r="15" spans="1:50" ht="12.75" customHeight="1" x14ac:dyDescent="0.3">
      <c r="AW15" s="137" t="s">
        <v>1362</v>
      </c>
      <c r="AX15" s="138">
        <f>DatosMenores!C77</f>
        <v>29</v>
      </c>
    </row>
    <row r="16" spans="1:50" ht="12.75" customHeight="1" x14ac:dyDescent="0.3">
      <c r="AW16" s="137" t="s">
        <v>265</v>
      </c>
      <c r="AX16" s="138">
        <f>DatosMenores!C78</f>
        <v>0</v>
      </c>
    </row>
    <row r="17" spans="49:50" ht="12.75" customHeight="1" x14ac:dyDescent="0.3">
      <c r="AW17" s="137" t="s">
        <v>1363</v>
      </c>
      <c r="AX17" s="138">
        <f>DatosMenores!C79</f>
        <v>0</v>
      </c>
    </row>
  </sheetData>
  <sheetProtection algorithmName="SHA-512" hashValue="zSZn7MBLX9zwGo7+POGWocJ1fyOOloRX6zDeokY4LB4gf8Kpqq9VfcV0+ZIHJG4sOyHIpjoSR5V3EikfUafbkg==" saltValue="yMxrg5mCgkMMon/71CLDa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C712-B627-494F-A509-33ABDA2F328D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4" customWidth="1"/>
    <col min="2" max="2" width="4.44140625" style="144" customWidth="1"/>
    <col min="3" max="3" width="26.88671875" style="144" customWidth="1"/>
    <col min="4" max="4" width="17" style="144" customWidth="1"/>
    <col min="5" max="5" width="6.109375" style="144" customWidth="1"/>
    <col min="6" max="6" width="30.88671875" style="144" customWidth="1"/>
    <col min="7" max="7" width="10" style="144" customWidth="1"/>
    <col min="8" max="8" width="3.88671875" style="144" customWidth="1"/>
    <col min="9" max="9" width="2.6640625" style="146" customWidth="1"/>
    <col min="10" max="10" width="7.88671875" style="146" customWidth="1"/>
    <col min="11" max="12" width="11.44140625" style="146"/>
    <col min="13" max="13" width="51.33203125" style="146" customWidth="1"/>
    <col min="14" max="14" width="2.6640625" style="146" customWidth="1"/>
    <col min="15" max="15" width="7.88671875" style="146" customWidth="1"/>
    <col min="16" max="17" width="11.44140625" style="146"/>
    <col min="18" max="18" width="51.33203125" style="146" customWidth="1"/>
    <col min="19" max="19" width="2.6640625" style="146" customWidth="1"/>
    <col min="20" max="20" width="7.88671875" style="146" customWidth="1"/>
    <col min="21" max="22" width="11.44140625" style="146"/>
    <col min="23" max="23" width="51.33203125" style="146" customWidth="1"/>
    <col min="24" max="24" width="2.6640625" style="146" customWidth="1"/>
    <col min="25" max="25" width="7.88671875" style="146" customWidth="1"/>
    <col min="26" max="27" width="11.44140625" style="146"/>
    <col min="28" max="28" width="51.33203125" style="146" customWidth="1"/>
    <col min="29" max="29" width="2.6640625" style="146" customWidth="1"/>
    <col min="30" max="16384" width="11.44140625" style="144"/>
  </cols>
  <sheetData>
    <row r="1" spans="1:30" ht="17.399999999999999" x14ac:dyDescent="0.25">
      <c r="A1" s="142"/>
      <c r="B1" s="143"/>
      <c r="C1" s="207" t="s">
        <v>1501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5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" customHeight="1" x14ac:dyDescent="0.25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5">
      <c r="C4" s="151" t="s">
        <v>1507</v>
      </c>
      <c r="D4" s="152">
        <f>DatosViolenciaDoméstica!C5</f>
        <v>17</v>
      </c>
      <c r="F4" s="151" t="s">
        <v>1508</v>
      </c>
      <c r="G4" s="153">
        <f>DatosViolenciaDoméstica!E67</f>
        <v>23</v>
      </c>
      <c r="H4" s="154"/>
    </row>
    <row r="5" spans="1:30" x14ac:dyDescent="0.25">
      <c r="C5" s="151" t="s">
        <v>13</v>
      </c>
      <c r="D5" s="152">
        <f>DatosViolenciaDoméstica!C6</f>
        <v>251</v>
      </c>
      <c r="F5" s="151" t="s">
        <v>1509</v>
      </c>
      <c r="G5" s="155">
        <f>DatosViolenciaDoméstica!F67</f>
        <v>128</v>
      </c>
      <c r="H5" s="154"/>
    </row>
    <row r="6" spans="1:30" ht="26.4" x14ac:dyDescent="0.25">
      <c r="C6" s="151" t="s">
        <v>1510</v>
      </c>
      <c r="D6" s="152">
        <f>DatosViolenciaDoméstica!C7</f>
        <v>82</v>
      </c>
    </row>
    <row r="7" spans="1:30" x14ac:dyDescent="0.25">
      <c r="C7" s="151" t="s">
        <v>60</v>
      </c>
      <c r="D7" s="152">
        <f>DatosViolenciaDoméstica!C8</f>
        <v>0</v>
      </c>
    </row>
    <row r="8" spans="1:30" x14ac:dyDescent="0.25">
      <c r="C8" s="151" t="s">
        <v>1511</v>
      </c>
      <c r="D8" s="152">
        <f>DatosViolenciaDoméstica!C9</f>
        <v>1</v>
      </c>
    </row>
    <row r="9" spans="1:30" x14ac:dyDescent="0.25">
      <c r="C9" s="151" t="s">
        <v>1512</v>
      </c>
      <c r="D9" s="152">
        <f>SUM(DatosViolenciaDoméstica!C10:C11)</f>
        <v>0</v>
      </c>
    </row>
    <row r="21" spans="6:32" x14ac:dyDescent="0.25">
      <c r="F21" s="156"/>
      <c r="G21" s="156"/>
    </row>
    <row r="22" spans="6:32" s="156" customFormat="1" ht="12.75" customHeight="1" x14ac:dyDescent="0.25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5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5">
      <c r="AB24" s="144"/>
    </row>
    <row r="25" spans="6:32" ht="15.6" x14ac:dyDescent="0.3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mGYcXagxpz/9mM6ufNBQ2LMEnUhm+PycjTKlw3ZwPPxnGfRathKEwPmF6xlRg9dccBvjF022ffXHOmF7SpAFAQ==" saltValue="sfFfHII4z+Oo81JIfuEJu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E6A5-8E36-40F1-B131-923C0D0AC1E7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4" customWidth="1"/>
    <col min="2" max="2" width="4.44140625" style="144" customWidth="1"/>
    <col min="3" max="3" width="26.88671875" style="144" customWidth="1"/>
    <col min="4" max="4" width="17" style="144" customWidth="1"/>
    <col min="5" max="5" width="6.109375" style="144" customWidth="1"/>
    <col min="6" max="6" width="30.88671875" style="144" customWidth="1"/>
    <col min="7" max="7" width="10" style="144" customWidth="1"/>
    <col min="8" max="8" width="3.88671875" style="144" customWidth="1"/>
    <col min="9" max="9" width="2.6640625" style="146" customWidth="1"/>
    <col min="10" max="10" width="7.88671875" style="146" customWidth="1"/>
    <col min="11" max="12" width="11.44140625" style="146"/>
    <col min="13" max="13" width="51.33203125" style="146" customWidth="1"/>
    <col min="14" max="14" width="2.6640625" style="146" customWidth="1"/>
    <col min="15" max="15" width="7.88671875" style="146" customWidth="1"/>
    <col min="16" max="17" width="11.44140625" style="146"/>
    <col min="18" max="18" width="51.33203125" style="146" customWidth="1"/>
    <col min="19" max="19" width="2.6640625" style="146" hidden="1" customWidth="1"/>
    <col min="20" max="20" width="7.88671875" style="146" hidden="1" customWidth="1"/>
    <col min="21" max="22" width="0" style="146" hidden="1" customWidth="1"/>
    <col min="23" max="23" width="51.33203125" style="146" hidden="1" customWidth="1"/>
    <col min="24" max="24" width="2.6640625" style="146" customWidth="1"/>
    <col min="25" max="25" width="7.88671875" style="146" customWidth="1"/>
    <col min="26" max="27" width="11.44140625" style="146"/>
    <col min="28" max="28" width="51.33203125" style="146" customWidth="1"/>
    <col min="29" max="29" width="2.6640625" style="146" customWidth="1"/>
    <col min="30" max="16384" width="11.44140625" style="144"/>
  </cols>
  <sheetData>
    <row r="1" spans="1:30" ht="17.399999999999999" x14ac:dyDescent="0.25">
      <c r="A1" s="142"/>
      <c r="B1" s="143"/>
      <c r="C1" s="207" t="s">
        <v>1513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5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" customHeight="1" x14ac:dyDescent="0.25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5">
      <c r="C4" s="151" t="s">
        <v>13</v>
      </c>
      <c r="D4" s="152">
        <f>DatosViolenciaGénero!C7</f>
        <v>1566</v>
      </c>
      <c r="F4" s="151" t="s">
        <v>1508</v>
      </c>
      <c r="G4" s="153">
        <f>DatosViolenciaGénero!E82</f>
        <v>28</v>
      </c>
      <c r="H4" s="154"/>
    </row>
    <row r="5" spans="1:30" x14ac:dyDescent="0.25">
      <c r="C5" s="151" t="s">
        <v>40</v>
      </c>
      <c r="D5" s="152">
        <f>DatosViolenciaGénero!C5</f>
        <v>614</v>
      </c>
      <c r="F5" s="151" t="s">
        <v>1509</v>
      </c>
      <c r="G5" s="153">
        <f>DatosViolenciaGénero!F82</f>
        <v>410</v>
      </c>
      <c r="H5" s="154"/>
    </row>
    <row r="6" spans="1:30" ht="26.4" x14ac:dyDescent="0.25">
      <c r="C6" s="151" t="s">
        <v>1510</v>
      </c>
      <c r="D6" s="161">
        <f>DatosViolenciaGénero!C8</f>
        <v>245</v>
      </c>
    </row>
    <row r="7" spans="1:30" x14ac:dyDescent="0.25">
      <c r="C7" s="151" t="s">
        <v>60</v>
      </c>
      <c r="D7" s="161">
        <f>DatosViolenciaGénero!C9</f>
        <v>1</v>
      </c>
    </row>
    <row r="8" spans="1:30" x14ac:dyDescent="0.25">
      <c r="C8" s="151" t="s">
        <v>1514</v>
      </c>
      <c r="D8" s="152">
        <f>DatosViolenciaGénero!C11</f>
        <v>3</v>
      </c>
    </row>
    <row r="9" spans="1:30" x14ac:dyDescent="0.25">
      <c r="C9" s="151" t="s">
        <v>1515</v>
      </c>
      <c r="D9" s="152">
        <f>DatosViolenciaGénero!C12</f>
        <v>1</v>
      </c>
    </row>
    <row r="10" spans="1:30" x14ac:dyDescent="0.25">
      <c r="C10" s="151" t="s">
        <v>1507</v>
      </c>
      <c r="D10" s="161">
        <f>DatosViolenciaGénero!C6</f>
        <v>89</v>
      </c>
    </row>
    <row r="11" spans="1:30" x14ac:dyDescent="0.25">
      <c r="C11" s="151" t="s">
        <v>1511</v>
      </c>
      <c r="D11" s="161">
        <f>DatosViolenciaGénero!C10</f>
        <v>1</v>
      </c>
    </row>
    <row r="20" spans="3:32" x14ac:dyDescent="0.25">
      <c r="C20" s="156"/>
      <c r="D20" s="156"/>
    </row>
    <row r="21" spans="3:32" x14ac:dyDescent="0.25">
      <c r="C21" s="157"/>
      <c r="D21" s="157"/>
    </row>
    <row r="22" spans="3:32" s="156" customFormat="1" ht="12.75" customHeight="1" x14ac:dyDescent="0.25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5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5">
      <c r="AB24" s="144"/>
    </row>
    <row r="25" spans="3:32" ht="15.6" x14ac:dyDescent="0.3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caIttjKUhG/t8DBWRdq8eZtp6lKEsFqsn7IBgkG2DjQq5QvADYmJZG4KPsijWE209Azx0WROx+7flbRd/CtK0A==" saltValue="4HHAk8EeZxhy5FQ7Kzthk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69" t="s">
        <v>18</v>
      </c>
      <c r="B7" s="13" t="s">
        <v>19</v>
      </c>
      <c r="C7" s="14">
        <v>6114</v>
      </c>
      <c r="D7" s="14">
        <v>5573</v>
      </c>
      <c r="E7" s="15">
        <v>9.7075183922483405E-2</v>
      </c>
    </row>
    <row r="8" spans="1:5" x14ac:dyDescent="0.3">
      <c r="A8" s="170"/>
      <c r="B8" s="13" t="s">
        <v>20</v>
      </c>
      <c r="C8" s="14">
        <v>27148</v>
      </c>
      <c r="D8" s="14">
        <v>26148</v>
      </c>
      <c r="E8" s="15">
        <v>3.8243842741318597E-2</v>
      </c>
    </row>
    <row r="9" spans="1:5" x14ac:dyDescent="0.3">
      <c r="A9" s="170"/>
      <c r="B9" s="13" t="s">
        <v>21</v>
      </c>
      <c r="C9" s="14">
        <v>23220</v>
      </c>
      <c r="D9" s="14">
        <v>23088</v>
      </c>
      <c r="E9" s="15">
        <v>5.7172557172557202E-3</v>
      </c>
    </row>
    <row r="10" spans="1:5" x14ac:dyDescent="0.3">
      <c r="A10" s="170"/>
      <c r="B10" s="13" t="s">
        <v>22</v>
      </c>
      <c r="C10" s="14">
        <v>308</v>
      </c>
      <c r="D10" s="14">
        <v>323</v>
      </c>
      <c r="E10" s="15">
        <v>-4.6439628482972103E-2</v>
      </c>
    </row>
    <row r="11" spans="1:5" x14ac:dyDescent="0.3">
      <c r="A11" s="171"/>
      <c r="B11" s="13" t="s">
        <v>23</v>
      </c>
      <c r="C11" s="14">
        <v>8321</v>
      </c>
      <c r="D11" s="14">
        <v>6114</v>
      </c>
      <c r="E11" s="15">
        <v>0.36097481190709801</v>
      </c>
    </row>
    <row r="12" spans="1:5" x14ac:dyDescent="0.3">
      <c r="A12" s="169" t="s">
        <v>24</v>
      </c>
      <c r="B12" s="13" t="s">
        <v>25</v>
      </c>
      <c r="C12" s="14">
        <v>8036</v>
      </c>
      <c r="D12" s="14">
        <v>7673</v>
      </c>
      <c r="E12" s="15">
        <v>4.7308744949824101E-2</v>
      </c>
    </row>
    <row r="13" spans="1:5" x14ac:dyDescent="0.3">
      <c r="A13" s="170"/>
      <c r="B13" s="13" t="s">
        <v>26</v>
      </c>
      <c r="C13" s="14">
        <v>4395</v>
      </c>
      <c r="D13" s="14">
        <v>5358</v>
      </c>
      <c r="E13" s="15">
        <v>-0.17973124300112001</v>
      </c>
    </row>
    <row r="14" spans="1:5" x14ac:dyDescent="0.3">
      <c r="A14" s="171"/>
      <c r="B14" s="13" t="s">
        <v>27</v>
      </c>
      <c r="C14" s="14">
        <v>10412</v>
      </c>
      <c r="D14" s="14">
        <v>9780</v>
      </c>
      <c r="E14" s="15">
        <v>6.4621676891615507E-2</v>
      </c>
    </row>
    <row r="15" spans="1:5" x14ac:dyDescent="0.3">
      <c r="A15" s="169" t="s">
        <v>28</v>
      </c>
      <c r="B15" s="13" t="s">
        <v>29</v>
      </c>
      <c r="C15" s="14">
        <v>1045</v>
      </c>
      <c r="D15" s="14">
        <v>831</v>
      </c>
      <c r="E15" s="15">
        <v>0.25752105896510202</v>
      </c>
    </row>
    <row r="16" spans="1:5" x14ac:dyDescent="0.3">
      <c r="A16" s="170"/>
      <c r="B16" s="13" t="s">
        <v>30</v>
      </c>
      <c r="C16" s="14">
        <v>2051</v>
      </c>
      <c r="D16" s="14">
        <v>1984</v>
      </c>
      <c r="E16" s="15">
        <v>3.3770161290322599E-2</v>
      </c>
    </row>
    <row r="17" spans="1:5" x14ac:dyDescent="0.3">
      <c r="A17" s="170"/>
      <c r="B17" s="13" t="s">
        <v>31</v>
      </c>
      <c r="C17" s="14">
        <v>26</v>
      </c>
      <c r="D17" s="14">
        <v>21</v>
      </c>
      <c r="E17" s="15">
        <v>0.238095238095238</v>
      </c>
    </row>
    <row r="18" spans="1:5" x14ac:dyDescent="0.3">
      <c r="A18" s="170"/>
      <c r="B18" s="13" t="s">
        <v>32</v>
      </c>
      <c r="C18" s="14">
        <v>4</v>
      </c>
      <c r="D18" s="14">
        <v>7</v>
      </c>
      <c r="E18" s="15">
        <v>-0.42857142857142799</v>
      </c>
    </row>
    <row r="19" spans="1:5" x14ac:dyDescent="0.3">
      <c r="A19" s="171"/>
      <c r="B19" s="13" t="s">
        <v>33</v>
      </c>
      <c r="C19" s="14">
        <v>146</v>
      </c>
      <c r="D19" s="14">
        <v>172</v>
      </c>
      <c r="E19" s="15">
        <v>-0.15116279069767399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3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3">
      <c r="A25" s="12" t="s">
        <v>37</v>
      </c>
      <c r="B25" s="16"/>
      <c r="C25" s="14">
        <v>196</v>
      </c>
      <c r="D25" s="14">
        <v>173</v>
      </c>
      <c r="E25" s="15">
        <v>0.13294797687861301</v>
      </c>
    </row>
    <row r="26" spans="1:5" x14ac:dyDescent="0.3">
      <c r="A26" s="12" t="s">
        <v>38</v>
      </c>
      <c r="B26" s="16"/>
      <c r="C26" s="14">
        <v>214</v>
      </c>
      <c r="D26" s="14">
        <v>188</v>
      </c>
      <c r="E26" s="15">
        <v>0.13829787234042601</v>
      </c>
    </row>
    <row r="27" spans="1:5" x14ac:dyDescent="0.3">
      <c r="A27" s="12" t="s">
        <v>39</v>
      </c>
      <c r="B27" s="16"/>
      <c r="C27" s="14">
        <v>4</v>
      </c>
      <c r="D27" s="14">
        <v>3</v>
      </c>
      <c r="E27" s="15">
        <v>0.33333333333333298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1867</v>
      </c>
      <c r="D31" s="14">
        <v>1842</v>
      </c>
      <c r="E31" s="15">
        <v>1.35722041259501E-2</v>
      </c>
    </row>
    <row r="32" spans="1:5" x14ac:dyDescent="0.3">
      <c r="A32" s="169" t="s">
        <v>42</v>
      </c>
      <c r="B32" s="13" t="s">
        <v>43</v>
      </c>
      <c r="C32" s="14">
        <v>132</v>
      </c>
      <c r="D32" s="14">
        <v>123</v>
      </c>
      <c r="E32" s="15">
        <v>7.3170731707317097E-2</v>
      </c>
    </row>
    <row r="33" spans="1:5" x14ac:dyDescent="0.3">
      <c r="A33" s="170"/>
      <c r="B33" s="13" t="s">
        <v>44</v>
      </c>
      <c r="C33" s="14">
        <v>176</v>
      </c>
      <c r="D33" s="14">
        <v>156</v>
      </c>
      <c r="E33" s="15">
        <v>0.128205128205128</v>
      </c>
    </row>
    <row r="34" spans="1:5" x14ac:dyDescent="0.3">
      <c r="A34" s="170"/>
      <c r="B34" s="13" t="s">
        <v>45</v>
      </c>
      <c r="C34" s="14">
        <v>0</v>
      </c>
      <c r="D34" s="14">
        <v>0</v>
      </c>
      <c r="E34" s="15">
        <v>0</v>
      </c>
    </row>
    <row r="35" spans="1:5" x14ac:dyDescent="0.3">
      <c r="A35" s="170"/>
      <c r="B35" s="13" t="s">
        <v>46</v>
      </c>
      <c r="C35" s="14">
        <v>75</v>
      </c>
      <c r="D35" s="14">
        <v>70</v>
      </c>
      <c r="E35" s="15">
        <v>7.1428571428571397E-2</v>
      </c>
    </row>
    <row r="36" spans="1:5" x14ac:dyDescent="0.3">
      <c r="A36" s="171"/>
      <c r="B36" s="13" t="s">
        <v>47</v>
      </c>
      <c r="C36" s="14">
        <v>1370</v>
      </c>
      <c r="D36" s="14">
        <v>1404</v>
      </c>
      <c r="E36" s="15">
        <v>-2.4216524216524201E-2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3973</v>
      </c>
      <c r="D40" s="14">
        <v>3995</v>
      </c>
      <c r="E40" s="15">
        <v>-5.5068836045056302E-3</v>
      </c>
    </row>
    <row r="41" spans="1:5" x14ac:dyDescent="0.3">
      <c r="A41" s="12" t="s">
        <v>50</v>
      </c>
      <c r="B41" s="16"/>
      <c r="C41" s="14">
        <v>1806</v>
      </c>
      <c r="D41" s="14">
        <v>1737</v>
      </c>
      <c r="E41" s="15">
        <v>3.97236614853195E-2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69" t="s">
        <v>52</v>
      </c>
      <c r="B45" s="13" t="s">
        <v>19</v>
      </c>
      <c r="C45" s="14">
        <v>462</v>
      </c>
      <c r="D45" s="14">
        <v>458</v>
      </c>
      <c r="E45" s="15">
        <v>8.7336244541484694E-3</v>
      </c>
    </row>
    <row r="46" spans="1:5" x14ac:dyDescent="0.3">
      <c r="A46" s="170"/>
      <c r="B46" s="13" t="s">
        <v>53</v>
      </c>
      <c r="C46" s="14">
        <v>88</v>
      </c>
      <c r="D46" s="14">
        <v>102</v>
      </c>
      <c r="E46" s="15">
        <v>-0.13725490196078399</v>
      </c>
    </row>
    <row r="47" spans="1:5" x14ac:dyDescent="0.3">
      <c r="A47" s="170"/>
      <c r="B47" s="13" t="s">
        <v>54</v>
      </c>
      <c r="C47" s="14">
        <v>2051</v>
      </c>
      <c r="D47" s="14">
        <v>1984</v>
      </c>
      <c r="E47" s="15">
        <v>3.3770161290322599E-2</v>
      </c>
    </row>
    <row r="48" spans="1:5" x14ac:dyDescent="0.3">
      <c r="A48" s="171"/>
      <c r="B48" s="13" t="s">
        <v>23</v>
      </c>
      <c r="C48" s="14">
        <v>466</v>
      </c>
      <c r="D48" s="14">
        <v>338</v>
      </c>
      <c r="E48" s="15">
        <v>0.378698224852071</v>
      </c>
    </row>
    <row r="49" spans="1:5" x14ac:dyDescent="0.3">
      <c r="A49" s="169" t="s">
        <v>55</v>
      </c>
      <c r="B49" s="13" t="s">
        <v>56</v>
      </c>
      <c r="C49" s="14">
        <v>1705</v>
      </c>
      <c r="D49" s="14">
        <v>1690</v>
      </c>
      <c r="E49" s="15">
        <v>8.8757396449704092E-3</v>
      </c>
    </row>
    <row r="50" spans="1:5" x14ac:dyDescent="0.3">
      <c r="A50" s="170"/>
      <c r="B50" s="13" t="s">
        <v>57</v>
      </c>
      <c r="C50" s="14">
        <v>57</v>
      </c>
      <c r="D50" s="14">
        <v>85</v>
      </c>
      <c r="E50" s="15">
        <v>-0.32941176470588202</v>
      </c>
    </row>
    <row r="51" spans="1:5" x14ac:dyDescent="0.3">
      <c r="A51" s="170"/>
      <c r="B51" s="13" t="s">
        <v>58</v>
      </c>
      <c r="C51" s="14">
        <v>274</v>
      </c>
      <c r="D51" s="14">
        <v>293</v>
      </c>
      <c r="E51" s="15">
        <v>-6.4846416382252595E-2</v>
      </c>
    </row>
    <row r="52" spans="1:5" x14ac:dyDescent="0.3">
      <c r="A52" s="171"/>
      <c r="B52" s="13" t="s">
        <v>59</v>
      </c>
      <c r="C52" s="14">
        <v>41</v>
      </c>
      <c r="D52" s="14">
        <v>38</v>
      </c>
      <c r="E52" s="15">
        <v>7.8947368421052599E-2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69" t="s">
        <v>61</v>
      </c>
      <c r="B56" s="13" t="s">
        <v>54</v>
      </c>
      <c r="C56" s="14">
        <v>32</v>
      </c>
      <c r="D56" s="14">
        <v>24</v>
      </c>
      <c r="E56" s="15">
        <v>0.33333333333333298</v>
      </c>
    </row>
    <row r="57" spans="1:5" x14ac:dyDescent="0.3">
      <c r="A57" s="170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3">
      <c r="A58" s="170"/>
      <c r="B58" s="13" t="s">
        <v>19</v>
      </c>
      <c r="C58" s="14">
        <v>24</v>
      </c>
      <c r="D58" s="14">
        <v>13</v>
      </c>
      <c r="E58" s="15">
        <v>0.84615384615384603</v>
      </c>
    </row>
    <row r="59" spans="1:5" x14ac:dyDescent="0.3">
      <c r="A59" s="170"/>
      <c r="B59" s="13" t="s">
        <v>23</v>
      </c>
      <c r="C59" s="14">
        <v>36</v>
      </c>
      <c r="D59" s="14">
        <v>24</v>
      </c>
      <c r="E59" s="15">
        <v>0.5</v>
      </c>
    </row>
    <row r="60" spans="1:5" x14ac:dyDescent="0.3">
      <c r="A60" s="170"/>
      <c r="B60" s="13" t="s">
        <v>62</v>
      </c>
      <c r="C60" s="14">
        <v>18</v>
      </c>
      <c r="D60" s="14">
        <v>5</v>
      </c>
      <c r="E60" s="15">
        <v>2.6</v>
      </c>
    </row>
    <row r="61" spans="1:5" x14ac:dyDescent="0.3">
      <c r="A61" s="171"/>
      <c r="B61" s="13" t="s">
        <v>63</v>
      </c>
      <c r="C61" s="14">
        <v>2</v>
      </c>
      <c r="D61" s="14">
        <v>0</v>
      </c>
      <c r="E61" s="15">
        <v>0</v>
      </c>
    </row>
    <row r="62" spans="1:5" x14ac:dyDescent="0.3">
      <c r="A62" s="169" t="s">
        <v>64</v>
      </c>
      <c r="B62" s="13" t="s">
        <v>65</v>
      </c>
      <c r="C62" s="14">
        <v>18</v>
      </c>
      <c r="D62" s="14">
        <v>14</v>
      </c>
      <c r="E62" s="15">
        <v>0.28571428571428598</v>
      </c>
    </row>
    <row r="63" spans="1:5" x14ac:dyDescent="0.3">
      <c r="A63" s="170"/>
      <c r="B63" s="13" t="s">
        <v>58</v>
      </c>
      <c r="C63" s="14">
        <v>0</v>
      </c>
      <c r="D63" s="14">
        <v>0</v>
      </c>
      <c r="E63" s="15">
        <v>0</v>
      </c>
    </row>
    <row r="64" spans="1:5" x14ac:dyDescent="0.3">
      <c r="A64" s="171"/>
      <c r="B64" s="13" t="s">
        <v>66</v>
      </c>
      <c r="C64" s="14">
        <v>1</v>
      </c>
      <c r="D64" s="14">
        <v>0</v>
      </c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3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3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3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3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2"/>
      <c r="B76" s="13" t="s">
        <v>49</v>
      </c>
      <c r="C76" s="14">
        <v>6</v>
      </c>
      <c r="D76" s="14">
        <v>9</v>
      </c>
      <c r="E76" s="15">
        <v>-0.33333333333333298</v>
      </c>
    </row>
    <row r="77" spans="1:5" x14ac:dyDescent="0.3">
      <c r="A77" s="173"/>
      <c r="B77" s="13" t="s">
        <v>58</v>
      </c>
      <c r="C77" s="14">
        <v>1</v>
      </c>
      <c r="D77" s="14">
        <v>0</v>
      </c>
      <c r="E77" s="15">
        <v>0</v>
      </c>
    </row>
    <row r="78" spans="1:5" x14ac:dyDescent="0.3">
      <c r="A78" s="173"/>
      <c r="B78" s="13" t="s">
        <v>65</v>
      </c>
      <c r="C78" s="14">
        <v>10</v>
      </c>
      <c r="D78" s="14">
        <v>7</v>
      </c>
      <c r="E78" s="15">
        <v>0.42857142857142799</v>
      </c>
    </row>
    <row r="79" spans="1:5" x14ac:dyDescent="0.3">
      <c r="A79" s="173"/>
      <c r="B79" s="13" t="s">
        <v>69</v>
      </c>
      <c r="C79" s="14">
        <v>6</v>
      </c>
      <c r="D79" s="14">
        <v>5</v>
      </c>
      <c r="E79" s="15">
        <v>0.2</v>
      </c>
    </row>
    <row r="80" spans="1:5" x14ac:dyDescent="0.3">
      <c r="A80" s="174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69" t="s">
        <v>72</v>
      </c>
      <c r="B84" s="13" t="s">
        <v>73</v>
      </c>
      <c r="C84" s="14">
        <v>1806</v>
      </c>
      <c r="D84" s="14">
        <v>1737</v>
      </c>
      <c r="E84" s="15">
        <v>3.97236614853195E-2</v>
      </c>
    </row>
    <row r="85" spans="1:5" x14ac:dyDescent="0.3">
      <c r="A85" s="171"/>
      <c r="B85" s="13" t="s">
        <v>74</v>
      </c>
      <c r="C85" s="14">
        <v>80</v>
      </c>
      <c r="D85" s="14">
        <v>40</v>
      </c>
      <c r="E85" s="15">
        <v>1</v>
      </c>
    </row>
    <row r="86" spans="1:5" x14ac:dyDescent="0.3">
      <c r="A86" s="169" t="s">
        <v>75</v>
      </c>
      <c r="B86" s="13" t="s">
        <v>73</v>
      </c>
      <c r="C86" s="14">
        <v>1474</v>
      </c>
      <c r="D86" s="14">
        <v>1748</v>
      </c>
      <c r="E86" s="15">
        <v>-0.15675057208238</v>
      </c>
    </row>
    <row r="87" spans="1:5" x14ac:dyDescent="0.3">
      <c r="A87" s="171"/>
      <c r="B87" s="13" t="s">
        <v>74</v>
      </c>
      <c r="C87" s="14">
        <v>995</v>
      </c>
      <c r="D87" s="14">
        <v>809</v>
      </c>
      <c r="E87" s="15">
        <v>0.22991347342398</v>
      </c>
    </row>
    <row r="88" spans="1:5" x14ac:dyDescent="0.3">
      <c r="A88" s="169" t="s">
        <v>76</v>
      </c>
      <c r="B88" s="13" t="s">
        <v>73</v>
      </c>
      <c r="C88" s="14">
        <v>111</v>
      </c>
      <c r="D88" s="14">
        <v>115</v>
      </c>
      <c r="E88" s="15">
        <v>-3.4782608695652202E-2</v>
      </c>
    </row>
    <row r="89" spans="1:5" x14ac:dyDescent="0.3">
      <c r="A89" s="171"/>
      <c r="B89" s="13" t="s">
        <v>74</v>
      </c>
      <c r="C89" s="14">
        <v>60</v>
      </c>
      <c r="D89" s="14">
        <v>39</v>
      </c>
      <c r="E89" s="15">
        <v>0.53846153846153799</v>
      </c>
    </row>
    <row r="90" spans="1:5" x14ac:dyDescent="0.3">
      <c r="A90" s="169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3">
      <c r="A91" s="171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7"/>
      <c r="B95" s="16"/>
      <c r="C95" s="14">
        <v>1176</v>
      </c>
      <c r="D95" s="14">
        <v>1223</v>
      </c>
      <c r="E95" s="15">
        <v>-3.8430089942763701E-2</v>
      </c>
    </row>
    <row r="96" spans="1:5" x14ac:dyDescent="0.3">
      <c r="A96" s="12" t="s">
        <v>79</v>
      </c>
      <c r="B96" s="16"/>
      <c r="C96" s="14">
        <v>2</v>
      </c>
      <c r="D96" s="14">
        <v>0</v>
      </c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890</v>
      </c>
      <c r="D100" s="14">
        <v>783</v>
      </c>
      <c r="E100" s="15">
        <v>0.13665389527458499</v>
      </c>
    </row>
    <row r="101" spans="1:5" x14ac:dyDescent="0.3">
      <c r="A101" s="12" t="s">
        <v>82</v>
      </c>
      <c r="B101" s="16"/>
      <c r="C101" s="14">
        <v>799</v>
      </c>
      <c r="D101" s="14">
        <v>854</v>
      </c>
      <c r="E101" s="15">
        <v>-6.4402810304449595E-2</v>
      </c>
    </row>
    <row r="102" spans="1:5" x14ac:dyDescent="0.3">
      <c r="A102" s="12" t="s">
        <v>79</v>
      </c>
      <c r="B102" s="16"/>
      <c r="C102" s="14">
        <v>26</v>
      </c>
      <c r="D102" s="14">
        <v>18</v>
      </c>
      <c r="E102" s="15">
        <v>0.44444444444444398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69" t="s">
        <v>81</v>
      </c>
      <c r="B106" s="13" t="s">
        <v>84</v>
      </c>
      <c r="C106" s="14">
        <v>935</v>
      </c>
      <c r="D106" s="14">
        <v>1116</v>
      </c>
      <c r="E106" s="15">
        <v>-0.162186379928315</v>
      </c>
    </row>
    <row r="107" spans="1:5" x14ac:dyDescent="0.3">
      <c r="A107" s="170"/>
      <c r="B107" s="13" t="s">
        <v>85</v>
      </c>
      <c r="C107" s="14">
        <v>193</v>
      </c>
      <c r="D107" s="14">
        <v>183</v>
      </c>
      <c r="E107" s="15">
        <v>5.4644808743169397E-2</v>
      </c>
    </row>
    <row r="108" spans="1:5" x14ac:dyDescent="0.3">
      <c r="A108" s="171"/>
      <c r="B108" s="13" t="s">
        <v>86</v>
      </c>
      <c r="C108" s="14">
        <v>99</v>
      </c>
      <c r="D108" s="14">
        <v>118</v>
      </c>
      <c r="E108" s="15">
        <v>-0.161016949152542</v>
      </c>
    </row>
    <row r="109" spans="1:5" x14ac:dyDescent="0.3">
      <c r="A109" s="169" t="s">
        <v>82</v>
      </c>
      <c r="B109" s="13" t="s">
        <v>87</v>
      </c>
      <c r="C109" s="14">
        <v>15</v>
      </c>
      <c r="D109" s="14">
        <v>40</v>
      </c>
      <c r="E109" s="15">
        <v>-0.625</v>
      </c>
    </row>
    <row r="110" spans="1:5" x14ac:dyDescent="0.3">
      <c r="A110" s="171"/>
      <c r="B110" s="13" t="s">
        <v>86</v>
      </c>
      <c r="C110" s="14">
        <v>217</v>
      </c>
      <c r="D110" s="14">
        <v>256</v>
      </c>
      <c r="E110" s="15">
        <v>-0.15234375</v>
      </c>
    </row>
    <row r="111" spans="1:5" x14ac:dyDescent="0.3">
      <c r="A111" s="12" t="s">
        <v>79</v>
      </c>
      <c r="B111" s="16"/>
      <c r="C111" s="14">
        <v>82</v>
      </c>
      <c r="D111" s="14">
        <v>94</v>
      </c>
      <c r="E111" s="15">
        <v>-0.12765957446808501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69" t="s">
        <v>81</v>
      </c>
      <c r="B115" s="13" t="s">
        <v>84</v>
      </c>
      <c r="C115" s="14">
        <v>70</v>
      </c>
      <c r="D115" s="14">
        <v>80</v>
      </c>
      <c r="E115" s="15">
        <v>-0.125</v>
      </c>
    </row>
    <row r="116" spans="1:5" x14ac:dyDescent="0.3">
      <c r="A116" s="170"/>
      <c r="B116" s="13" t="s">
        <v>85</v>
      </c>
      <c r="C116" s="14">
        <v>14</v>
      </c>
      <c r="D116" s="14">
        <v>8</v>
      </c>
      <c r="E116" s="15">
        <v>0.75</v>
      </c>
    </row>
    <row r="117" spans="1:5" x14ac:dyDescent="0.3">
      <c r="A117" s="171"/>
      <c r="B117" s="13" t="s">
        <v>86</v>
      </c>
      <c r="C117" s="14">
        <v>16</v>
      </c>
      <c r="D117" s="14">
        <v>10</v>
      </c>
      <c r="E117" s="15">
        <v>0.6</v>
      </c>
    </row>
    <row r="118" spans="1:5" x14ac:dyDescent="0.3">
      <c r="A118" s="169" t="s">
        <v>82</v>
      </c>
      <c r="B118" s="13" t="s">
        <v>87</v>
      </c>
      <c r="C118" s="14">
        <v>5</v>
      </c>
      <c r="D118" s="14">
        <v>3</v>
      </c>
      <c r="E118" s="15">
        <v>0.66666666666666696</v>
      </c>
    </row>
    <row r="119" spans="1:5" x14ac:dyDescent="0.3">
      <c r="A119" s="171"/>
      <c r="B119" s="13" t="s">
        <v>86</v>
      </c>
      <c r="C119" s="14">
        <v>5</v>
      </c>
      <c r="D119" s="14">
        <v>6</v>
      </c>
      <c r="E119" s="15">
        <v>-0.16666666666666699</v>
      </c>
    </row>
    <row r="120" spans="1:5" x14ac:dyDescent="0.3">
      <c r="A120" s="12" t="s">
        <v>79</v>
      </c>
      <c r="B120" s="16"/>
      <c r="C120" s="14">
        <v>2</v>
      </c>
      <c r="D120" s="14">
        <v>4</v>
      </c>
      <c r="E120" s="15">
        <v>-0.5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69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3">
      <c r="A125" s="171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3">
      <c r="A126" s="169" t="s">
        <v>93</v>
      </c>
      <c r="B126" s="13" t="s">
        <v>91</v>
      </c>
      <c r="C126" s="14">
        <v>20</v>
      </c>
      <c r="D126" s="14">
        <v>178</v>
      </c>
      <c r="E126" s="15">
        <v>-0.88764044943820197</v>
      </c>
    </row>
    <row r="127" spans="1:5" x14ac:dyDescent="0.3">
      <c r="A127" s="171"/>
      <c r="B127" s="13" t="s">
        <v>92</v>
      </c>
      <c r="C127" s="14">
        <v>20</v>
      </c>
      <c r="D127" s="14">
        <v>311</v>
      </c>
      <c r="E127" s="15">
        <v>-0.93569131832797403</v>
      </c>
    </row>
    <row r="128" spans="1:5" x14ac:dyDescent="0.3">
      <c r="A128" s="169" t="s">
        <v>94</v>
      </c>
      <c r="B128" s="13" t="s">
        <v>91</v>
      </c>
      <c r="C128" s="14">
        <v>4821</v>
      </c>
      <c r="D128" s="14">
        <v>8361</v>
      </c>
      <c r="E128" s="15">
        <v>-0.42339433082167199</v>
      </c>
    </row>
    <row r="129" spans="1:5" x14ac:dyDescent="0.3">
      <c r="A129" s="171"/>
      <c r="B129" s="13" t="s">
        <v>92</v>
      </c>
      <c r="C129" s="14">
        <v>4821</v>
      </c>
      <c r="D129" s="14">
        <v>4767</v>
      </c>
      <c r="E129" s="15">
        <v>1.13278791692889E-2</v>
      </c>
    </row>
    <row r="130" spans="1:5" x14ac:dyDescent="0.3">
      <c r="A130" s="169" t="s">
        <v>95</v>
      </c>
      <c r="B130" s="13" t="s">
        <v>91</v>
      </c>
      <c r="C130" s="14">
        <v>6</v>
      </c>
      <c r="D130" s="14">
        <v>7</v>
      </c>
      <c r="E130" s="15">
        <v>-0.14285714285714299</v>
      </c>
    </row>
    <row r="131" spans="1:5" x14ac:dyDescent="0.3">
      <c r="A131" s="171"/>
      <c r="B131" s="13" t="s">
        <v>92</v>
      </c>
      <c r="C131" s="14">
        <v>6</v>
      </c>
      <c r="D131" s="14">
        <v>8</v>
      </c>
      <c r="E131" s="15">
        <v>-0.25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69" t="s">
        <v>97</v>
      </c>
      <c r="B135" s="13" t="s">
        <v>98</v>
      </c>
      <c r="C135" s="14">
        <v>124</v>
      </c>
      <c r="D135" s="14">
        <v>131</v>
      </c>
      <c r="E135" s="15">
        <v>-5.34351145038168E-2</v>
      </c>
    </row>
    <row r="136" spans="1:5" x14ac:dyDescent="0.3">
      <c r="A136" s="171"/>
      <c r="B136" s="13" t="s">
        <v>99</v>
      </c>
      <c r="C136" s="14">
        <v>4</v>
      </c>
      <c r="D136" s="14">
        <v>3</v>
      </c>
      <c r="E136" s="15">
        <v>0.33333333333333298</v>
      </c>
    </row>
    <row r="137" spans="1:5" x14ac:dyDescent="0.3">
      <c r="A137" s="169" t="s">
        <v>100</v>
      </c>
      <c r="B137" s="13" t="s">
        <v>98</v>
      </c>
      <c r="C137" s="14">
        <v>11</v>
      </c>
      <c r="D137" s="14">
        <v>4</v>
      </c>
      <c r="E137" s="15">
        <v>1.75</v>
      </c>
    </row>
    <row r="138" spans="1:5" x14ac:dyDescent="0.3">
      <c r="A138" s="171"/>
      <c r="B138" s="13" t="s">
        <v>99</v>
      </c>
      <c r="C138" s="14">
        <v>0</v>
      </c>
      <c r="D138" s="14">
        <v>2</v>
      </c>
      <c r="E138" s="15">
        <v>-1</v>
      </c>
    </row>
    <row r="139" spans="1:5" x14ac:dyDescent="0.3">
      <c r="A139" s="169" t="s">
        <v>101</v>
      </c>
      <c r="B139" s="13" t="s">
        <v>98</v>
      </c>
      <c r="C139" s="14">
        <v>0</v>
      </c>
      <c r="D139" s="14">
        <v>0</v>
      </c>
      <c r="E139" s="15">
        <v>0</v>
      </c>
    </row>
    <row r="140" spans="1:5" x14ac:dyDescent="0.3">
      <c r="A140" s="171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271</v>
      </c>
      <c r="D144" s="14">
        <v>289</v>
      </c>
      <c r="E144" s="15">
        <v>-6.2283737024221499E-2</v>
      </c>
    </row>
    <row r="145" spans="1:5" x14ac:dyDescent="0.3">
      <c r="A145" s="169" t="s">
        <v>105</v>
      </c>
      <c r="B145" s="13" t="s">
        <v>106</v>
      </c>
      <c r="C145" s="14">
        <v>3</v>
      </c>
      <c r="D145" s="14">
        <v>7</v>
      </c>
      <c r="E145" s="15">
        <v>-0.57142857142857095</v>
      </c>
    </row>
    <row r="146" spans="1:5" x14ac:dyDescent="0.3">
      <c r="A146" s="170"/>
      <c r="B146" s="13" t="s">
        <v>107</v>
      </c>
      <c r="C146" s="14">
        <v>193</v>
      </c>
      <c r="D146" s="14">
        <v>146</v>
      </c>
      <c r="E146" s="15">
        <v>0.32191780821917798</v>
      </c>
    </row>
    <row r="147" spans="1:5" x14ac:dyDescent="0.3">
      <c r="A147" s="170"/>
      <c r="B147" s="13" t="s">
        <v>108</v>
      </c>
      <c r="C147" s="14">
        <v>19</v>
      </c>
      <c r="D147" s="14">
        <v>37</v>
      </c>
      <c r="E147" s="15">
        <v>-0.48648648648648601</v>
      </c>
    </row>
    <row r="148" spans="1:5" x14ac:dyDescent="0.3">
      <c r="A148" s="170"/>
      <c r="B148" s="13" t="s">
        <v>109</v>
      </c>
      <c r="C148" s="14">
        <v>4</v>
      </c>
      <c r="D148" s="14">
        <v>39</v>
      </c>
      <c r="E148" s="15">
        <v>-0.89743589743589702</v>
      </c>
    </row>
    <row r="149" spans="1:5" x14ac:dyDescent="0.3">
      <c r="A149" s="170"/>
      <c r="B149" s="13" t="s">
        <v>110</v>
      </c>
      <c r="C149" s="14">
        <v>33</v>
      </c>
      <c r="D149" s="14">
        <v>47</v>
      </c>
      <c r="E149" s="15">
        <v>-0.29787234042553201</v>
      </c>
    </row>
    <row r="150" spans="1:5" x14ac:dyDescent="0.3">
      <c r="A150" s="171"/>
      <c r="B150" s="13" t="s">
        <v>111</v>
      </c>
      <c r="C150" s="14">
        <v>19</v>
      </c>
      <c r="D150" s="14">
        <v>13</v>
      </c>
      <c r="E150" s="15">
        <v>0.46153846153846101</v>
      </c>
    </row>
    <row r="151" spans="1:5" x14ac:dyDescent="0.3">
      <c r="A151" s="169" t="s">
        <v>112</v>
      </c>
      <c r="B151" s="13" t="s">
        <v>113</v>
      </c>
      <c r="C151" s="14">
        <v>13</v>
      </c>
      <c r="D151" s="14">
        <v>48</v>
      </c>
      <c r="E151" s="15">
        <v>-0.72916666666666696</v>
      </c>
    </row>
    <row r="152" spans="1:5" x14ac:dyDescent="0.3">
      <c r="A152" s="171"/>
      <c r="B152" s="13" t="s">
        <v>114</v>
      </c>
      <c r="C152" s="14">
        <v>261</v>
      </c>
      <c r="D152" s="14">
        <v>262</v>
      </c>
      <c r="E152" s="15">
        <v>-3.81679389312977E-3</v>
      </c>
    </row>
    <row r="153" spans="1:5" x14ac:dyDescent="0.3">
      <c r="A153" s="169" t="s">
        <v>115</v>
      </c>
      <c r="B153" s="13" t="s">
        <v>19</v>
      </c>
      <c r="C153" s="14">
        <v>15</v>
      </c>
      <c r="D153" s="14">
        <v>36</v>
      </c>
      <c r="E153" s="15">
        <v>-0.58333333333333304</v>
      </c>
    </row>
    <row r="154" spans="1:5" x14ac:dyDescent="0.3">
      <c r="A154" s="171"/>
      <c r="B154" s="13" t="s">
        <v>23</v>
      </c>
      <c r="C154" s="14">
        <v>12</v>
      </c>
      <c r="D154" s="14">
        <v>15</v>
      </c>
      <c r="E154" s="15">
        <v>-0.2</v>
      </c>
    </row>
    <row r="155" spans="1:5" x14ac:dyDescent="0.3">
      <c r="A155" s="12" t="s">
        <v>116</v>
      </c>
      <c r="B155" s="16"/>
      <c r="C155" s="14">
        <v>17</v>
      </c>
      <c r="D155" s="14">
        <v>32</v>
      </c>
      <c r="E155" s="15">
        <v>-0.46875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69" t="s">
        <v>118</v>
      </c>
      <c r="B159" s="13" t="s">
        <v>119</v>
      </c>
      <c r="C159" s="14">
        <v>602</v>
      </c>
      <c r="D159" s="14">
        <v>552</v>
      </c>
      <c r="E159" s="15">
        <v>9.0579710144927494E-2</v>
      </c>
    </row>
    <row r="160" spans="1:5" x14ac:dyDescent="0.3">
      <c r="A160" s="170"/>
      <c r="B160" s="13" t="s">
        <v>120</v>
      </c>
      <c r="C160" s="14">
        <v>340</v>
      </c>
      <c r="D160" s="14">
        <v>336</v>
      </c>
      <c r="E160" s="15">
        <v>1.1904761904761901E-2</v>
      </c>
    </row>
    <row r="161" spans="1:5" x14ac:dyDescent="0.3">
      <c r="A161" s="170"/>
      <c r="B161" s="13" t="s">
        <v>121</v>
      </c>
      <c r="C161" s="14">
        <v>154</v>
      </c>
      <c r="D161" s="14">
        <v>138</v>
      </c>
      <c r="E161" s="15">
        <v>0.115942028985507</v>
      </c>
    </row>
    <row r="162" spans="1:5" x14ac:dyDescent="0.3">
      <c r="A162" s="170"/>
      <c r="B162" s="13" t="s">
        <v>122</v>
      </c>
      <c r="C162" s="14">
        <v>122</v>
      </c>
      <c r="D162" s="14">
        <v>145</v>
      </c>
      <c r="E162" s="15">
        <v>-0.15862068965517201</v>
      </c>
    </row>
    <row r="163" spans="1:5" x14ac:dyDescent="0.3">
      <c r="A163" s="170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0"/>
      <c r="B164" s="13" t="s">
        <v>124</v>
      </c>
      <c r="C164" s="14">
        <v>5</v>
      </c>
      <c r="D164" s="14">
        <v>4</v>
      </c>
      <c r="E164" s="15">
        <v>0.25</v>
      </c>
    </row>
    <row r="165" spans="1:5" x14ac:dyDescent="0.3">
      <c r="A165" s="170"/>
      <c r="B165" s="13" t="s">
        <v>125</v>
      </c>
      <c r="C165" s="14">
        <v>691</v>
      </c>
      <c r="D165" s="14">
        <v>754</v>
      </c>
      <c r="E165" s="15">
        <v>-8.3554376657824905E-2</v>
      </c>
    </row>
    <row r="166" spans="1:5" x14ac:dyDescent="0.3">
      <c r="A166" s="170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0"/>
      <c r="B167" s="13" t="s">
        <v>127</v>
      </c>
      <c r="C167" s="14">
        <v>185</v>
      </c>
      <c r="D167" s="14">
        <v>173</v>
      </c>
      <c r="E167" s="15">
        <v>6.9364161849711004E-2</v>
      </c>
    </row>
    <row r="168" spans="1:5" x14ac:dyDescent="0.3">
      <c r="A168" s="170"/>
      <c r="B168" s="13" t="s">
        <v>128</v>
      </c>
      <c r="C168" s="14">
        <v>222</v>
      </c>
      <c r="D168" s="14">
        <v>245</v>
      </c>
      <c r="E168" s="15">
        <v>-9.3877551020408206E-2</v>
      </c>
    </row>
    <row r="169" spans="1:5" x14ac:dyDescent="0.3">
      <c r="A169" s="170"/>
      <c r="B169" s="13" t="s">
        <v>129</v>
      </c>
      <c r="C169" s="14">
        <v>13</v>
      </c>
      <c r="D169" s="14">
        <v>12</v>
      </c>
      <c r="E169" s="15">
        <v>8.3333333333333301E-2</v>
      </c>
    </row>
    <row r="170" spans="1:5" x14ac:dyDescent="0.3">
      <c r="A170" s="170"/>
      <c r="B170" s="13" t="s">
        <v>130</v>
      </c>
      <c r="C170" s="14">
        <v>36</v>
      </c>
      <c r="D170" s="14">
        <v>30</v>
      </c>
      <c r="E170" s="15">
        <v>0.2</v>
      </c>
    </row>
    <row r="171" spans="1:5" x14ac:dyDescent="0.3">
      <c r="A171" s="170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3">
      <c r="A172" s="170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3">
      <c r="A173" s="170"/>
      <c r="B173" s="13" t="s">
        <v>133</v>
      </c>
      <c r="C173" s="14">
        <v>5</v>
      </c>
      <c r="D173" s="14">
        <v>7</v>
      </c>
      <c r="E173" s="15">
        <v>-0.28571428571428598</v>
      </c>
    </row>
    <row r="174" spans="1:5" x14ac:dyDescent="0.3">
      <c r="A174" s="170"/>
      <c r="B174" s="13" t="s">
        <v>134</v>
      </c>
      <c r="C174" s="14">
        <v>8</v>
      </c>
      <c r="D174" s="14">
        <v>7</v>
      </c>
      <c r="E174" s="15">
        <v>0.14285714285714299</v>
      </c>
    </row>
    <row r="175" spans="1:5" x14ac:dyDescent="0.3">
      <c r="A175" s="170"/>
      <c r="B175" s="13" t="s">
        <v>135</v>
      </c>
      <c r="C175" s="14">
        <v>502</v>
      </c>
      <c r="D175" s="14">
        <v>497</v>
      </c>
      <c r="E175" s="15">
        <v>1.00603621730382E-2</v>
      </c>
    </row>
    <row r="176" spans="1:5" x14ac:dyDescent="0.3">
      <c r="A176" s="170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3">
      <c r="A177" s="170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3">
      <c r="A178" s="170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0"/>
      <c r="B179" s="13" t="s">
        <v>139</v>
      </c>
      <c r="C179" s="14">
        <v>587</v>
      </c>
      <c r="D179" s="14">
        <v>606</v>
      </c>
      <c r="E179" s="15">
        <v>-3.1353135313531399E-2</v>
      </c>
    </row>
    <row r="180" spans="1:5" x14ac:dyDescent="0.3">
      <c r="A180" s="170"/>
      <c r="B180" s="13" t="s">
        <v>140</v>
      </c>
      <c r="C180" s="14">
        <v>213</v>
      </c>
      <c r="D180" s="14">
        <v>201</v>
      </c>
      <c r="E180" s="15">
        <v>5.9701492537313397E-2</v>
      </c>
    </row>
    <row r="181" spans="1:5" x14ac:dyDescent="0.3">
      <c r="A181" s="170"/>
      <c r="B181" s="13" t="s">
        <v>141</v>
      </c>
      <c r="C181" s="14">
        <v>47</v>
      </c>
      <c r="D181" s="14">
        <v>51</v>
      </c>
      <c r="E181" s="15">
        <v>-7.8431372549019607E-2</v>
      </c>
    </row>
    <row r="182" spans="1:5" x14ac:dyDescent="0.3">
      <c r="A182" s="170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0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0"/>
      <c r="B184" s="13" t="s">
        <v>144</v>
      </c>
      <c r="C184" s="14">
        <v>6</v>
      </c>
      <c r="D184" s="14">
        <v>4</v>
      </c>
      <c r="E184" s="15">
        <v>0.5</v>
      </c>
    </row>
    <row r="185" spans="1:5" x14ac:dyDescent="0.3">
      <c r="A185" s="170"/>
      <c r="B185" s="13" t="s">
        <v>145</v>
      </c>
      <c r="C185" s="14">
        <v>6</v>
      </c>
      <c r="D185" s="14">
        <v>4</v>
      </c>
      <c r="E185" s="15">
        <v>0.5</v>
      </c>
    </row>
    <row r="186" spans="1:5" x14ac:dyDescent="0.3">
      <c r="A186" s="170"/>
      <c r="B186" s="13" t="s">
        <v>146</v>
      </c>
      <c r="C186" s="14">
        <v>1</v>
      </c>
      <c r="D186" s="14">
        <v>0</v>
      </c>
      <c r="E186" s="15">
        <v>0</v>
      </c>
    </row>
    <row r="187" spans="1:5" x14ac:dyDescent="0.3">
      <c r="A187" s="170"/>
      <c r="B187" s="13" t="s">
        <v>147</v>
      </c>
      <c r="C187" s="14">
        <v>79</v>
      </c>
      <c r="D187" s="14">
        <v>82</v>
      </c>
      <c r="E187" s="15">
        <v>-3.65853658536585E-2</v>
      </c>
    </row>
    <row r="188" spans="1:5" x14ac:dyDescent="0.3">
      <c r="A188" s="170"/>
      <c r="B188" s="13" t="s">
        <v>148</v>
      </c>
      <c r="C188" s="14">
        <v>119</v>
      </c>
      <c r="D188" s="14">
        <v>126</v>
      </c>
      <c r="E188" s="15">
        <v>-5.5555555555555601E-2</v>
      </c>
    </row>
    <row r="189" spans="1:5" x14ac:dyDescent="0.3">
      <c r="A189" s="170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3">
      <c r="A190" s="170"/>
      <c r="B190" s="13" t="s">
        <v>150</v>
      </c>
      <c r="C190" s="14">
        <v>5</v>
      </c>
      <c r="D190" s="14">
        <v>5</v>
      </c>
      <c r="E190" s="15">
        <v>0</v>
      </c>
    </row>
    <row r="191" spans="1:5" x14ac:dyDescent="0.3">
      <c r="A191" s="170"/>
      <c r="B191" s="13" t="s">
        <v>151</v>
      </c>
      <c r="C191" s="14">
        <v>84</v>
      </c>
      <c r="D191" s="14">
        <v>100</v>
      </c>
      <c r="E191" s="15">
        <v>-0.16</v>
      </c>
    </row>
    <row r="192" spans="1:5" x14ac:dyDescent="0.3">
      <c r="A192" s="170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3">
      <c r="A193" s="170"/>
      <c r="B193" s="13" t="s">
        <v>153</v>
      </c>
      <c r="C193" s="14">
        <v>101</v>
      </c>
      <c r="D193" s="14">
        <v>94</v>
      </c>
      <c r="E193" s="15">
        <v>7.4468085106383003E-2</v>
      </c>
    </row>
    <row r="194" spans="1:5" x14ac:dyDescent="0.3">
      <c r="A194" s="170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3">
      <c r="A195" s="170"/>
      <c r="B195" s="13" t="s">
        <v>155</v>
      </c>
      <c r="C195" s="14">
        <v>121</v>
      </c>
      <c r="D195" s="14">
        <v>133</v>
      </c>
      <c r="E195" s="15">
        <v>-9.0225563909774403E-2</v>
      </c>
    </row>
    <row r="196" spans="1:5" x14ac:dyDescent="0.3">
      <c r="A196" s="170"/>
      <c r="B196" s="13" t="s">
        <v>156</v>
      </c>
      <c r="C196" s="14">
        <v>4</v>
      </c>
      <c r="D196" s="14">
        <v>4</v>
      </c>
      <c r="E196" s="15">
        <v>0</v>
      </c>
    </row>
    <row r="197" spans="1:5" x14ac:dyDescent="0.3">
      <c r="A197" s="170"/>
      <c r="B197" s="13" t="s">
        <v>157</v>
      </c>
      <c r="C197" s="14">
        <v>27</v>
      </c>
      <c r="D197" s="14">
        <v>32</v>
      </c>
      <c r="E197" s="15">
        <v>-0.15625</v>
      </c>
    </row>
    <row r="198" spans="1:5" x14ac:dyDescent="0.3">
      <c r="A198" s="170"/>
      <c r="B198" s="13" t="s">
        <v>158</v>
      </c>
      <c r="C198" s="14">
        <v>97</v>
      </c>
      <c r="D198" s="14">
        <v>94</v>
      </c>
      <c r="E198" s="15">
        <v>3.1914893617021302E-2</v>
      </c>
    </row>
    <row r="199" spans="1:5" x14ac:dyDescent="0.3">
      <c r="A199" s="170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3">
      <c r="A200" s="171"/>
      <c r="B200" s="13" t="s">
        <v>160</v>
      </c>
      <c r="C200" s="14">
        <v>4</v>
      </c>
      <c r="D200" s="14">
        <v>4</v>
      </c>
      <c r="E200" s="15">
        <v>0</v>
      </c>
    </row>
    <row r="201" spans="1:5" x14ac:dyDescent="0.3">
      <c r="A201" s="169" t="s">
        <v>161</v>
      </c>
      <c r="B201" s="13" t="s">
        <v>162</v>
      </c>
      <c r="C201" s="14">
        <v>602</v>
      </c>
      <c r="D201" s="14">
        <v>552</v>
      </c>
      <c r="E201" s="15">
        <v>9.0579710144927494E-2</v>
      </c>
    </row>
    <row r="202" spans="1:5" x14ac:dyDescent="0.3">
      <c r="A202" s="170"/>
      <c r="B202" s="13" t="s">
        <v>120</v>
      </c>
      <c r="C202" s="14">
        <v>340</v>
      </c>
      <c r="D202" s="14">
        <v>336</v>
      </c>
      <c r="E202" s="15">
        <v>1.1904761904761901E-2</v>
      </c>
    </row>
    <row r="203" spans="1:5" x14ac:dyDescent="0.3">
      <c r="A203" s="170"/>
      <c r="B203" s="13" t="s">
        <v>163</v>
      </c>
      <c r="C203" s="14">
        <v>154</v>
      </c>
      <c r="D203" s="14">
        <v>138</v>
      </c>
      <c r="E203" s="15">
        <v>0.115942028985507</v>
      </c>
    </row>
    <row r="204" spans="1:5" x14ac:dyDescent="0.3">
      <c r="A204" s="170"/>
      <c r="B204" s="13" t="s">
        <v>122</v>
      </c>
      <c r="C204" s="14">
        <v>122</v>
      </c>
      <c r="D204" s="14">
        <v>145</v>
      </c>
      <c r="E204" s="15">
        <v>-0.15862068965517201</v>
      </c>
    </row>
    <row r="205" spans="1:5" x14ac:dyDescent="0.3">
      <c r="A205" s="170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0"/>
      <c r="B206" s="13" t="s">
        <v>124</v>
      </c>
      <c r="C206" s="14">
        <v>5</v>
      </c>
      <c r="D206" s="14">
        <v>4</v>
      </c>
      <c r="E206" s="15">
        <v>0.25</v>
      </c>
    </row>
    <row r="207" spans="1:5" x14ac:dyDescent="0.3">
      <c r="A207" s="170"/>
      <c r="B207" s="13" t="s">
        <v>125</v>
      </c>
      <c r="C207" s="14">
        <v>691</v>
      </c>
      <c r="D207" s="14">
        <v>754</v>
      </c>
      <c r="E207" s="15">
        <v>-8.3554376657824905E-2</v>
      </c>
    </row>
    <row r="208" spans="1:5" x14ac:dyDescent="0.3">
      <c r="A208" s="170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0"/>
      <c r="B209" s="13" t="s">
        <v>127</v>
      </c>
      <c r="C209" s="14">
        <v>185</v>
      </c>
      <c r="D209" s="14">
        <v>173</v>
      </c>
      <c r="E209" s="15">
        <v>6.9364161849711004E-2</v>
      </c>
    </row>
    <row r="210" spans="1:5" x14ac:dyDescent="0.3">
      <c r="A210" s="170"/>
      <c r="B210" s="13" t="s">
        <v>165</v>
      </c>
      <c r="C210" s="14">
        <v>222</v>
      </c>
      <c r="D210" s="14">
        <v>245</v>
      </c>
      <c r="E210" s="15">
        <v>-9.3877551020408206E-2</v>
      </c>
    </row>
    <row r="211" spans="1:5" x14ac:dyDescent="0.3">
      <c r="A211" s="170"/>
      <c r="B211" s="13" t="s">
        <v>129</v>
      </c>
      <c r="C211" s="14">
        <v>13</v>
      </c>
      <c r="D211" s="14">
        <v>12</v>
      </c>
      <c r="E211" s="15">
        <v>8.3333333333333301E-2</v>
      </c>
    </row>
    <row r="212" spans="1:5" x14ac:dyDescent="0.3">
      <c r="A212" s="170"/>
      <c r="B212" s="13" t="s">
        <v>130</v>
      </c>
      <c r="C212" s="14">
        <v>36</v>
      </c>
      <c r="D212" s="14">
        <v>30</v>
      </c>
      <c r="E212" s="15">
        <v>0.2</v>
      </c>
    </row>
    <row r="213" spans="1:5" x14ac:dyDescent="0.3">
      <c r="A213" s="170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3">
      <c r="A214" s="170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3">
      <c r="A215" s="170"/>
      <c r="B215" s="13" t="s">
        <v>133</v>
      </c>
      <c r="C215" s="14">
        <v>5</v>
      </c>
      <c r="D215" s="14">
        <v>7</v>
      </c>
      <c r="E215" s="15">
        <v>-0.28571428571428598</v>
      </c>
    </row>
    <row r="216" spans="1:5" x14ac:dyDescent="0.3">
      <c r="A216" s="170"/>
      <c r="B216" s="13" t="s">
        <v>134</v>
      </c>
      <c r="C216" s="14">
        <v>8</v>
      </c>
      <c r="D216" s="14">
        <v>7</v>
      </c>
      <c r="E216" s="15">
        <v>0.14285714285714299</v>
      </c>
    </row>
    <row r="217" spans="1:5" x14ac:dyDescent="0.3">
      <c r="A217" s="170"/>
      <c r="B217" s="13" t="s">
        <v>135</v>
      </c>
      <c r="C217" s="14">
        <v>502</v>
      </c>
      <c r="D217" s="14">
        <v>497</v>
      </c>
      <c r="E217" s="15">
        <v>1.00603621730382E-2</v>
      </c>
    </row>
    <row r="218" spans="1:5" x14ac:dyDescent="0.3">
      <c r="A218" s="170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3">
      <c r="A219" s="170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3">
      <c r="A220" s="170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0"/>
      <c r="B221" s="13" t="s">
        <v>139</v>
      </c>
      <c r="C221" s="14">
        <v>587</v>
      </c>
      <c r="D221" s="14">
        <v>606</v>
      </c>
      <c r="E221" s="15">
        <v>-3.1353135313531399E-2</v>
      </c>
    </row>
    <row r="222" spans="1:5" x14ac:dyDescent="0.3">
      <c r="A222" s="170"/>
      <c r="B222" s="13" t="s">
        <v>166</v>
      </c>
      <c r="C222" s="14">
        <v>213</v>
      </c>
      <c r="D222" s="14">
        <v>201</v>
      </c>
      <c r="E222" s="15">
        <v>5.9701492537313397E-2</v>
      </c>
    </row>
    <row r="223" spans="1:5" x14ac:dyDescent="0.3">
      <c r="A223" s="170"/>
      <c r="B223" s="13" t="s">
        <v>141</v>
      </c>
      <c r="C223" s="14">
        <v>47</v>
      </c>
      <c r="D223" s="14">
        <v>51</v>
      </c>
      <c r="E223" s="15">
        <v>-7.8431372549019607E-2</v>
      </c>
    </row>
    <row r="224" spans="1:5" x14ac:dyDescent="0.3">
      <c r="A224" s="170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0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0"/>
      <c r="B226" s="13" t="s">
        <v>144</v>
      </c>
      <c r="C226" s="14">
        <v>6</v>
      </c>
      <c r="D226" s="14">
        <v>4</v>
      </c>
      <c r="E226" s="15">
        <v>0.5</v>
      </c>
    </row>
    <row r="227" spans="1:5" x14ac:dyDescent="0.3">
      <c r="A227" s="170"/>
      <c r="B227" s="13" t="s">
        <v>167</v>
      </c>
      <c r="C227" s="14">
        <v>6</v>
      </c>
      <c r="D227" s="14">
        <v>4</v>
      </c>
      <c r="E227" s="15">
        <v>0.5</v>
      </c>
    </row>
    <row r="228" spans="1:5" x14ac:dyDescent="0.3">
      <c r="A228" s="170"/>
      <c r="B228" s="13" t="s">
        <v>146</v>
      </c>
      <c r="C228" s="14">
        <v>1</v>
      </c>
      <c r="D228" s="14">
        <v>0</v>
      </c>
      <c r="E228" s="15">
        <v>0</v>
      </c>
    </row>
    <row r="229" spans="1:5" x14ac:dyDescent="0.3">
      <c r="A229" s="170"/>
      <c r="B229" s="13" t="s">
        <v>147</v>
      </c>
      <c r="C229" s="14">
        <v>79</v>
      </c>
      <c r="D229" s="14">
        <v>82</v>
      </c>
      <c r="E229" s="15">
        <v>-3.65853658536585E-2</v>
      </c>
    </row>
    <row r="230" spans="1:5" x14ac:dyDescent="0.3">
      <c r="A230" s="170"/>
      <c r="B230" s="13" t="s">
        <v>148</v>
      </c>
      <c r="C230" s="14">
        <v>119</v>
      </c>
      <c r="D230" s="14">
        <v>126</v>
      </c>
      <c r="E230" s="15">
        <v>-5.5555555555555601E-2</v>
      </c>
    </row>
    <row r="231" spans="1:5" x14ac:dyDescent="0.3">
      <c r="A231" s="170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3">
      <c r="A232" s="170"/>
      <c r="B232" s="13" t="s">
        <v>150</v>
      </c>
      <c r="C232" s="14">
        <v>5</v>
      </c>
      <c r="D232" s="14">
        <v>5</v>
      </c>
      <c r="E232" s="15">
        <v>0</v>
      </c>
    </row>
    <row r="233" spans="1:5" x14ac:dyDescent="0.3">
      <c r="A233" s="170"/>
      <c r="B233" s="13" t="s">
        <v>151</v>
      </c>
      <c r="C233" s="14">
        <v>84</v>
      </c>
      <c r="D233" s="14">
        <v>100</v>
      </c>
      <c r="E233" s="15">
        <v>-0.16</v>
      </c>
    </row>
    <row r="234" spans="1:5" x14ac:dyDescent="0.3">
      <c r="A234" s="170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3">
      <c r="A235" s="170"/>
      <c r="B235" s="13" t="s">
        <v>153</v>
      </c>
      <c r="C235" s="14">
        <v>101</v>
      </c>
      <c r="D235" s="14">
        <v>94</v>
      </c>
      <c r="E235" s="15">
        <v>7.4468085106383003E-2</v>
      </c>
    </row>
    <row r="236" spans="1:5" x14ac:dyDescent="0.3">
      <c r="A236" s="170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0"/>
      <c r="B237" s="13" t="s">
        <v>155</v>
      </c>
      <c r="C237" s="14">
        <v>121</v>
      </c>
      <c r="D237" s="14">
        <v>133</v>
      </c>
      <c r="E237" s="15">
        <v>-9.0225563909774403E-2</v>
      </c>
    </row>
    <row r="238" spans="1:5" x14ac:dyDescent="0.3">
      <c r="A238" s="170"/>
      <c r="B238" s="13" t="s">
        <v>156</v>
      </c>
      <c r="C238" s="14">
        <v>4</v>
      </c>
      <c r="D238" s="14">
        <v>4</v>
      </c>
      <c r="E238" s="15">
        <v>0</v>
      </c>
    </row>
    <row r="239" spans="1:5" x14ac:dyDescent="0.3">
      <c r="A239" s="170"/>
      <c r="B239" s="13" t="s">
        <v>157</v>
      </c>
      <c r="C239" s="14">
        <v>27</v>
      </c>
      <c r="D239" s="14">
        <v>32</v>
      </c>
      <c r="E239" s="15">
        <v>-0.15625</v>
      </c>
    </row>
    <row r="240" spans="1:5" x14ac:dyDescent="0.3">
      <c r="A240" s="170"/>
      <c r="B240" s="13" t="s">
        <v>158</v>
      </c>
      <c r="C240" s="14">
        <v>97</v>
      </c>
      <c r="D240" s="14">
        <v>94</v>
      </c>
      <c r="E240" s="15">
        <v>3.1914893617021302E-2</v>
      </c>
    </row>
    <row r="241" spans="1:5" x14ac:dyDescent="0.3">
      <c r="A241" s="170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3">
      <c r="A242" s="171"/>
      <c r="B242" s="13" t="s">
        <v>160</v>
      </c>
      <c r="C242" s="14">
        <v>4</v>
      </c>
      <c r="D242" s="14">
        <v>4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13</v>
      </c>
      <c r="D246" s="14">
        <v>584</v>
      </c>
      <c r="E246" s="15">
        <v>-0.977739726027397</v>
      </c>
    </row>
    <row r="247" spans="1:5" x14ac:dyDescent="0.3">
      <c r="A247" s="12" t="s">
        <v>170</v>
      </c>
      <c r="B247" s="16"/>
      <c r="C247" s="14">
        <v>33</v>
      </c>
      <c r="D247" s="14">
        <v>684</v>
      </c>
      <c r="E247" s="15">
        <v>-0.95175438596491202</v>
      </c>
    </row>
    <row r="248" spans="1:5" x14ac:dyDescent="0.3">
      <c r="A248" s="12" t="s">
        <v>171</v>
      </c>
      <c r="B248" s="16"/>
      <c r="C248" s="14">
        <v>122</v>
      </c>
      <c r="D248" s="14">
        <v>589</v>
      </c>
      <c r="E248" s="15">
        <v>-0.79286926994906604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154</v>
      </c>
      <c r="D252" s="14">
        <v>145</v>
      </c>
      <c r="E252" s="15">
        <v>6.2068965517241399E-2</v>
      </c>
    </row>
    <row r="253" spans="1:5" x14ac:dyDescent="0.3">
      <c r="A253" s="169" t="s">
        <v>174</v>
      </c>
      <c r="B253" s="13" t="s">
        <v>175</v>
      </c>
      <c r="C253" s="14">
        <v>12</v>
      </c>
      <c r="D253" s="14">
        <v>7</v>
      </c>
      <c r="E253" s="15">
        <v>0.71428571428571397</v>
      </c>
    </row>
    <row r="254" spans="1:5" x14ac:dyDescent="0.3">
      <c r="A254" s="170"/>
      <c r="B254" s="13" t="s">
        <v>176</v>
      </c>
      <c r="C254" s="14">
        <v>14</v>
      </c>
      <c r="D254" s="14">
        <v>0</v>
      </c>
      <c r="E254" s="15">
        <v>0</v>
      </c>
    </row>
    <row r="255" spans="1:5" x14ac:dyDescent="0.3">
      <c r="A255" s="171"/>
      <c r="B255" s="13" t="s">
        <v>177</v>
      </c>
      <c r="C255" s="14">
        <v>1</v>
      </c>
      <c r="D255" s="14">
        <v>0</v>
      </c>
      <c r="E255" s="15">
        <v>0</v>
      </c>
    </row>
    <row r="256" spans="1:5" x14ac:dyDescent="0.3">
      <c r="A256" s="12" t="s">
        <v>178</v>
      </c>
      <c r="B256" s="16"/>
      <c r="C256" s="14">
        <v>2</v>
      </c>
      <c r="D256" s="14">
        <v>2</v>
      </c>
      <c r="E256" s="15">
        <v>0</v>
      </c>
    </row>
    <row r="257" spans="1:5" x14ac:dyDescent="0.3">
      <c r="A257" s="12" t="s">
        <v>179</v>
      </c>
      <c r="B257" s="16"/>
      <c r="C257" s="14">
        <v>17</v>
      </c>
      <c r="D257" s="14">
        <v>8</v>
      </c>
      <c r="E257" s="15">
        <v>1.125</v>
      </c>
    </row>
    <row r="258" spans="1:5" x14ac:dyDescent="0.3">
      <c r="A258" s="12" t="s">
        <v>111</v>
      </c>
      <c r="B258" s="16"/>
      <c r="C258" s="14">
        <v>9</v>
      </c>
      <c r="D258" s="14">
        <v>184</v>
      </c>
      <c r="E258" s="15">
        <v>-0.95108695652173902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75</v>
      </c>
      <c r="D262" s="14">
        <v>75</v>
      </c>
      <c r="E262" s="15">
        <v>0</v>
      </c>
    </row>
    <row r="263" spans="1:5" x14ac:dyDescent="0.3">
      <c r="A263" s="169" t="s">
        <v>69</v>
      </c>
      <c r="B263" s="13" t="s">
        <v>182</v>
      </c>
      <c r="C263" s="14">
        <v>35</v>
      </c>
      <c r="D263" s="14">
        <v>142</v>
      </c>
      <c r="E263" s="15">
        <v>-0.75352112676056304</v>
      </c>
    </row>
    <row r="264" spans="1:5" x14ac:dyDescent="0.3">
      <c r="A264" s="171"/>
      <c r="B264" s="13" t="s">
        <v>111</v>
      </c>
      <c r="C264" s="14">
        <v>2</v>
      </c>
      <c r="D264" s="14">
        <v>2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69" t="s">
        <v>187</v>
      </c>
      <c r="B271" s="13" t="s">
        <v>188</v>
      </c>
      <c r="C271" s="14">
        <v>1</v>
      </c>
      <c r="D271" s="14">
        <v>13</v>
      </c>
      <c r="E271" s="15">
        <v>-0.92307692307692302</v>
      </c>
    </row>
    <row r="272" spans="1:5" x14ac:dyDescent="0.3">
      <c r="A272" s="171"/>
      <c r="B272" s="13" t="s">
        <v>189</v>
      </c>
      <c r="C272" s="14">
        <v>28</v>
      </c>
      <c r="D272" s="14">
        <v>65</v>
      </c>
      <c r="E272" s="15">
        <v>-0.56923076923076898</v>
      </c>
    </row>
    <row r="273" spans="1:5" x14ac:dyDescent="0.3">
      <c r="A273" s="12" t="s">
        <v>190</v>
      </c>
      <c r="B273" s="16"/>
      <c r="C273" s="14">
        <v>13</v>
      </c>
      <c r="D273" s="14">
        <v>7</v>
      </c>
      <c r="E273" s="15">
        <v>0.85714285714285698</v>
      </c>
    </row>
    <row r="274" spans="1:5" x14ac:dyDescent="0.3">
      <c r="A274" s="12" t="s">
        <v>191</v>
      </c>
      <c r="B274" s="16"/>
      <c r="C274" s="14">
        <v>0</v>
      </c>
      <c r="D274" s="14">
        <v>0</v>
      </c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3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3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">
      <c r="A283" s="175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3">
      <c r="A284" s="176"/>
      <c r="B284" s="13" t="s">
        <v>200</v>
      </c>
      <c r="C284" s="14">
        <v>395</v>
      </c>
      <c r="D284" s="14">
        <v>398</v>
      </c>
      <c r="E284" s="21">
        <v>0</v>
      </c>
    </row>
    <row r="285" spans="1:5" x14ac:dyDescent="0.3">
      <c r="A285" s="177"/>
      <c r="B285" s="13" t="s">
        <v>201</v>
      </c>
      <c r="C285" s="14">
        <v>4</v>
      </c>
      <c r="D285" s="14">
        <v>3</v>
      </c>
      <c r="E285" s="21">
        <v>0</v>
      </c>
    </row>
    <row r="286" spans="1:5" x14ac:dyDescent="0.3">
      <c r="A286" s="175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3">
      <c r="A287" s="176"/>
      <c r="B287" s="13" t="s">
        <v>204</v>
      </c>
      <c r="C287" s="14">
        <v>0</v>
      </c>
      <c r="D287" s="14">
        <v>0</v>
      </c>
      <c r="E287" s="21">
        <v>0</v>
      </c>
    </row>
    <row r="288" spans="1:5" x14ac:dyDescent="0.3">
      <c r="A288" s="177"/>
      <c r="B288" s="13" t="s">
        <v>205</v>
      </c>
      <c r="C288" s="14">
        <v>0</v>
      </c>
      <c r="D288" s="14">
        <v>0</v>
      </c>
      <c r="E288" s="21">
        <v>0</v>
      </c>
    </row>
    <row r="289" spans="1:5" x14ac:dyDescent="0.3">
      <c r="A289" s="20" t="s">
        <v>206</v>
      </c>
      <c r="B289" s="13" t="s">
        <v>207</v>
      </c>
      <c r="C289" s="14">
        <v>4</v>
      </c>
      <c r="D289" s="14">
        <v>5</v>
      </c>
      <c r="E289" s="21">
        <v>2</v>
      </c>
    </row>
    <row r="290" spans="1:5" x14ac:dyDescent="0.3">
      <c r="A290" s="175" t="s">
        <v>208</v>
      </c>
      <c r="B290" s="13" t="s">
        <v>209</v>
      </c>
      <c r="C290" s="14">
        <v>17</v>
      </c>
      <c r="D290" s="14">
        <v>19</v>
      </c>
      <c r="E290" s="21">
        <v>2</v>
      </c>
    </row>
    <row r="291" spans="1:5" x14ac:dyDescent="0.3">
      <c r="A291" s="176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3">
      <c r="A292" s="177"/>
      <c r="B292" s="13" t="s">
        <v>211</v>
      </c>
      <c r="C292" s="14">
        <v>5</v>
      </c>
      <c r="D292" s="14">
        <v>10</v>
      </c>
      <c r="E292" s="21">
        <v>0</v>
      </c>
    </row>
    <row r="293" spans="1:5" x14ac:dyDescent="0.3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3">
      <c r="A294" s="175" t="s">
        <v>214</v>
      </c>
      <c r="B294" s="13" t="s">
        <v>205</v>
      </c>
      <c r="C294" s="14">
        <v>0</v>
      </c>
      <c r="D294" s="14">
        <v>0</v>
      </c>
      <c r="E294" s="21">
        <v>0</v>
      </c>
    </row>
    <row r="295" spans="1:5" x14ac:dyDescent="0.3">
      <c r="A295" s="176"/>
      <c r="B295" s="13" t="s">
        <v>215</v>
      </c>
      <c r="C295" s="14">
        <v>8</v>
      </c>
      <c r="D295" s="14">
        <v>11</v>
      </c>
      <c r="E295" s="21">
        <v>4</v>
      </c>
    </row>
    <row r="296" spans="1:5" x14ac:dyDescent="0.3">
      <c r="A296" s="177"/>
      <c r="B296" s="13" t="s">
        <v>216</v>
      </c>
      <c r="C296" s="14">
        <v>6</v>
      </c>
      <c r="D296" s="14">
        <v>6</v>
      </c>
      <c r="E296" s="21">
        <v>0</v>
      </c>
    </row>
    <row r="297" spans="1:5" x14ac:dyDescent="0.3">
      <c r="A297" s="175" t="s">
        <v>217</v>
      </c>
      <c r="B297" s="13" t="s">
        <v>218</v>
      </c>
      <c r="C297" s="14">
        <v>8</v>
      </c>
      <c r="D297" s="14">
        <v>14</v>
      </c>
      <c r="E297" s="21">
        <v>2</v>
      </c>
    </row>
    <row r="298" spans="1:5" x14ac:dyDescent="0.3">
      <c r="A298" s="176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3">
      <c r="A299" s="176"/>
      <c r="B299" s="13" t="s">
        <v>220</v>
      </c>
      <c r="C299" s="14">
        <v>266</v>
      </c>
      <c r="D299" s="14">
        <v>442</v>
      </c>
      <c r="E299" s="21">
        <v>54</v>
      </c>
    </row>
    <row r="300" spans="1:5" x14ac:dyDescent="0.3">
      <c r="A300" s="176"/>
      <c r="B300" s="13" t="s">
        <v>221</v>
      </c>
      <c r="C300" s="14">
        <v>366</v>
      </c>
      <c r="D300" s="14">
        <v>467</v>
      </c>
      <c r="E300" s="21">
        <v>0</v>
      </c>
    </row>
    <row r="301" spans="1:5" x14ac:dyDescent="0.3">
      <c r="A301" s="176"/>
      <c r="B301" s="13" t="s">
        <v>222</v>
      </c>
      <c r="C301" s="14">
        <v>44</v>
      </c>
      <c r="D301" s="14">
        <v>46</v>
      </c>
      <c r="E301" s="21">
        <v>3</v>
      </c>
    </row>
    <row r="302" spans="1:5" x14ac:dyDescent="0.3">
      <c r="A302" s="176"/>
      <c r="B302" s="13" t="s">
        <v>223</v>
      </c>
      <c r="C302" s="14">
        <v>327</v>
      </c>
      <c r="D302" s="14">
        <v>552</v>
      </c>
      <c r="E302" s="21">
        <v>113</v>
      </c>
    </row>
    <row r="303" spans="1:5" x14ac:dyDescent="0.3">
      <c r="A303" s="176"/>
      <c r="B303" s="13" t="s">
        <v>224</v>
      </c>
      <c r="C303" s="14">
        <v>68</v>
      </c>
      <c r="D303" s="14">
        <v>82</v>
      </c>
      <c r="E303" s="21">
        <v>0</v>
      </c>
    </row>
    <row r="304" spans="1:5" x14ac:dyDescent="0.3">
      <c r="A304" s="176"/>
      <c r="B304" s="13" t="s">
        <v>225</v>
      </c>
      <c r="C304" s="14">
        <v>1</v>
      </c>
      <c r="D304" s="14">
        <v>3</v>
      </c>
      <c r="E304" s="21">
        <v>0</v>
      </c>
    </row>
    <row r="305" spans="1:5" x14ac:dyDescent="0.3">
      <c r="A305" s="176"/>
      <c r="B305" s="13" t="s">
        <v>226</v>
      </c>
      <c r="C305" s="14">
        <v>219</v>
      </c>
      <c r="D305" s="14">
        <v>41</v>
      </c>
      <c r="E305" s="21">
        <v>93</v>
      </c>
    </row>
    <row r="306" spans="1:5" x14ac:dyDescent="0.3">
      <c r="A306" s="176"/>
      <c r="B306" s="13" t="s">
        <v>227</v>
      </c>
      <c r="C306" s="14">
        <v>1</v>
      </c>
      <c r="D306" s="14">
        <v>1</v>
      </c>
      <c r="E306" s="21">
        <v>2</v>
      </c>
    </row>
    <row r="307" spans="1:5" x14ac:dyDescent="0.3">
      <c r="A307" s="176"/>
      <c r="B307" s="13" t="s">
        <v>228</v>
      </c>
      <c r="C307" s="14">
        <v>2</v>
      </c>
      <c r="D307" s="14">
        <v>2</v>
      </c>
      <c r="E307" s="21">
        <v>0</v>
      </c>
    </row>
    <row r="308" spans="1:5" x14ac:dyDescent="0.3">
      <c r="A308" s="176"/>
      <c r="B308" s="13" t="s">
        <v>229</v>
      </c>
      <c r="C308" s="14">
        <v>348</v>
      </c>
      <c r="D308" s="14">
        <v>591</v>
      </c>
      <c r="E308" s="21">
        <v>97</v>
      </c>
    </row>
    <row r="309" spans="1:5" x14ac:dyDescent="0.3">
      <c r="A309" s="176"/>
      <c r="B309" s="13" t="s">
        <v>230</v>
      </c>
      <c r="C309" s="14">
        <v>190</v>
      </c>
      <c r="D309" s="14">
        <v>245</v>
      </c>
      <c r="E309" s="21">
        <v>0</v>
      </c>
    </row>
    <row r="310" spans="1:5" x14ac:dyDescent="0.3">
      <c r="A310" s="176"/>
      <c r="B310" s="13" t="s">
        <v>231</v>
      </c>
      <c r="C310" s="14">
        <v>4</v>
      </c>
      <c r="D310" s="14">
        <v>10</v>
      </c>
      <c r="E310" s="21">
        <v>1</v>
      </c>
    </row>
    <row r="311" spans="1:5" x14ac:dyDescent="0.3">
      <c r="A311" s="177"/>
      <c r="B311" s="13" t="s">
        <v>232</v>
      </c>
      <c r="C311" s="14">
        <v>15</v>
      </c>
      <c r="D311" s="14">
        <v>21</v>
      </c>
      <c r="E311" s="21">
        <v>0</v>
      </c>
    </row>
    <row r="312" spans="1:5" x14ac:dyDescent="0.3">
      <c r="A312" s="175" t="s">
        <v>233</v>
      </c>
      <c r="B312" s="13" t="s">
        <v>234</v>
      </c>
      <c r="C312" s="14">
        <v>0</v>
      </c>
      <c r="D312" s="14">
        <v>5</v>
      </c>
      <c r="E312" s="21">
        <v>0</v>
      </c>
    </row>
    <row r="313" spans="1:5" x14ac:dyDescent="0.3">
      <c r="A313" s="176"/>
      <c r="B313" s="13" t="s">
        <v>235</v>
      </c>
      <c r="C313" s="14">
        <v>1</v>
      </c>
      <c r="D313" s="14">
        <v>1</v>
      </c>
      <c r="E313" s="21">
        <v>0</v>
      </c>
    </row>
    <row r="314" spans="1:5" x14ac:dyDescent="0.3">
      <c r="A314" s="176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3">
      <c r="A315" s="176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3">
      <c r="A316" s="176"/>
      <c r="B316" s="13" t="s">
        <v>238</v>
      </c>
      <c r="C316" s="14">
        <v>29</v>
      </c>
      <c r="D316" s="14">
        <v>28</v>
      </c>
      <c r="E316" s="21">
        <v>1</v>
      </c>
    </row>
    <row r="317" spans="1:5" x14ac:dyDescent="0.3">
      <c r="A317" s="176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3">
      <c r="A318" s="176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3">
      <c r="A319" s="176"/>
      <c r="B319" s="13" t="s">
        <v>241</v>
      </c>
      <c r="C319" s="14">
        <v>70</v>
      </c>
      <c r="D319" s="14">
        <v>81</v>
      </c>
      <c r="E319" s="21">
        <v>21</v>
      </c>
    </row>
    <row r="320" spans="1:5" x14ac:dyDescent="0.3">
      <c r="A320" s="176"/>
      <c r="B320" s="13" t="s">
        <v>242</v>
      </c>
      <c r="C320" s="14">
        <v>0</v>
      </c>
      <c r="D320" s="14">
        <v>2</v>
      </c>
      <c r="E320" s="21">
        <v>0</v>
      </c>
    </row>
    <row r="321" spans="1:5" x14ac:dyDescent="0.3">
      <c r="A321" s="176"/>
      <c r="B321" s="13" t="s">
        <v>243</v>
      </c>
      <c r="C321" s="14">
        <v>6</v>
      </c>
      <c r="D321" s="14">
        <v>6</v>
      </c>
      <c r="E321" s="21">
        <v>1</v>
      </c>
    </row>
    <row r="322" spans="1:5" x14ac:dyDescent="0.3">
      <c r="A322" s="176"/>
      <c r="B322" s="13" t="s">
        <v>244</v>
      </c>
      <c r="C322" s="14">
        <v>21</v>
      </c>
      <c r="D322" s="14">
        <v>31</v>
      </c>
      <c r="E322" s="21">
        <v>9</v>
      </c>
    </row>
    <row r="323" spans="1:5" x14ac:dyDescent="0.3">
      <c r="A323" s="176"/>
      <c r="B323" s="13" t="s">
        <v>245</v>
      </c>
      <c r="C323" s="14">
        <v>0</v>
      </c>
      <c r="D323" s="14">
        <v>0</v>
      </c>
      <c r="E323" s="21">
        <v>0</v>
      </c>
    </row>
    <row r="324" spans="1:5" x14ac:dyDescent="0.3">
      <c r="A324" s="176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3">
      <c r="A325" s="176"/>
      <c r="B325" s="13" t="s">
        <v>247</v>
      </c>
      <c r="C325" s="14">
        <v>1</v>
      </c>
      <c r="D325" s="14">
        <v>3</v>
      </c>
      <c r="E325" s="21">
        <v>1</v>
      </c>
    </row>
    <row r="326" spans="1:5" x14ac:dyDescent="0.3">
      <c r="A326" s="176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3">
      <c r="A327" s="176"/>
      <c r="B327" s="13" t="s">
        <v>249</v>
      </c>
      <c r="C327" s="14">
        <v>1</v>
      </c>
      <c r="D327" s="14">
        <v>3</v>
      </c>
      <c r="E327" s="21">
        <v>1</v>
      </c>
    </row>
    <row r="328" spans="1:5" x14ac:dyDescent="0.3">
      <c r="A328" s="176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3">
      <c r="A329" s="176"/>
      <c r="B329" s="13" t="s">
        <v>251</v>
      </c>
      <c r="C329" s="14">
        <v>0</v>
      </c>
      <c r="D329" s="14">
        <v>0</v>
      </c>
      <c r="E329" s="21">
        <v>0</v>
      </c>
    </row>
    <row r="330" spans="1:5" x14ac:dyDescent="0.3">
      <c r="A330" s="176"/>
      <c r="B330" s="13" t="s">
        <v>252</v>
      </c>
      <c r="C330" s="14">
        <v>36</v>
      </c>
      <c r="D330" s="14">
        <v>35</v>
      </c>
      <c r="E330" s="21">
        <v>0</v>
      </c>
    </row>
    <row r="331" spans="1:5" x14ac:dyDescent="0.3">
      <c r="A331" s="176"/>
      <c r="B331" s="13" t="s">
        <v>253</v>
      </c>
      <c r="C331" s="14">
        <v>2</v>
      </c>
      <c r="D331" s="14">
        <v>1</v>
      </c>
      <c r="E331" s="21">
        <v>1</v>
      </c>
    </row>
    <row r="332" spans="1:5" x14ac:dyDescent="0.3">
      <c r="A332" s="176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3">
      <c r="A333" s="176"/>
      <c r="B333" s="13" t="s">
        <v>255</v>
      </c>
      <c r="C333" s="14">
        <v>0</v>
      </c>
      <c r="D333" s="14">
        <v>5</v>
      </c>
      <c r="E333" s="21">
        <v>0</v>
      </c>
    </row>
    <row r="334" spans="1:5" x14ac:dyDescent="0.3">
      <c r="A334" s="176"/>
      <c r="B334" s="13" t="s">
        <v>256</v>
      </c>
      <c r="C334" s="14">
        <v>0</v>
      </c>
      <c r="D334" s="14">
        <v>0</v>
      </c>
      <c r="E334" s="21">
        <v>0</v>
      </c>
    </row>
    <row r="335" spans="1:5" x14ac:dyDescent="0.3">
      <c r="A335" s="176"/>
      <c r="B335" s="13" t="s">
        <v>257</v>
      </c>
      <c r="C335" s="14">
        <v>31</v>
      </c>
      <c r="D335" s="14">
        <v>29</v>
      </c>
      <c r="E335" s="21">
        <v>20</v>
      </c>
    </row>
    <row r="336" spans="1:5" x14ac:dyDescent="0.3">
      <c r="A336" s="176"/>
      <c r="B336" s="13" t="s">
        <v>258</v>
      </c>
      <c r="C336" s="14">
        <v>206</v>
      </c>
      <c r="D336" s="14">
        <v>168</v>
      </c>
      <c r="E336" s="21">
        <v>55</v>
      </c>
    </row>
    <row r="337" spans="1:5" x14ac:dyDescent="0.3">
      <c r="A337" s="176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3">
      <c r="A338" s="176"/>
      <c r="B338" s="13" t="s">
        <v>260</v>
      </c>
      <c r="C338" s="14">
        <v>4</v>
      </c>
      <c r="D338" s="14">
        <v>3</v>
      </c>
      <c r="E338" s="21">
        <v>0</v>
      </c>
    </row>
    <row r="339" spans="1:5" x14ac:dyDescent="0.3">
      <c r="A339" s="176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3">
      <c r="A340" s="176"/>
      <c r="B340" s="13" t="s">
        <v>262</v>
      </c>
      <c r="C340" s="14">
        <v>0</v>
      </c>
      <c r="D340" s="14">
        <v>1</v>
      </c>
      <c r="E340" s="21">
        <v>0</v>
      </c>
    </row>
    <row r="341" spans="1:5" x14ac:dyDescent="0.3">
      <c r="A341" s="176"/>
      <c r="B341" s="13" t="s">
        <v>263</v>
      </c>
      <c r="C341" s="14">
        <v>0</v>
      </c>
      <c r="D341" s="14">
        <v>0</v>
      </c>
      <c r="E341" s="21">
        <v>0</v>
      </c>
    </row>
    <row r="342" spans="1:5" x14ac:dyDescent="0.3">
      <c r="A342" s="176"/>
      <c r="B342" s="13" t="s">
        <v>264</v>
      </c>
      <c r="C342" s="14">
        <v>1</v>
      </c>
      <c r="D342" s="14">
        <v>3</v>
      </c>
      <c r="E342" s="21">
        <v>1</v>
      </c>
    </row>
    <row r="343" spans="1:5" x14ac:dyDescent="0.3">
      <c r="A343" s="176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3">
      <c r="A344" s="177"/>
      <c r="B344" s="13" t="s">
        <v>266</v>
      </c>
      <c r="C344" s="14">
        <v>3</v>
      </c>
      <c r="D344" s="14">
        <v>8</v>
      </c>
      <c r="E344" s="21">
        <v>1</v>
      </c>
    </row>
    <row r="345" spans="1:5" x14ac:dyDescent="0.3">
      <c r="A345" s="175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3">
      <c r="A346" s="176"/>
      <c r="B346" s="13" t="s">
        <v>269</v>
      </c>
      <c r="C346" s="14">
        <v>1</v>
      </c>
      <c r="D346" s="14">
        <v>1</v>
      </c>
      <c r="E346" s="21">
        <v>0</v>
      </c>
    </row>
    <row r="347" spans="1:5" x14ac:dyDescent="0.3">
      <c r="A347" s="176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3">
      <c r="A348" s="176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3">
      <c r="A349" s="176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3">
      <c r="A350" s="176"/>
      <c r="B350" s="13" t="s">
        <v>273</v>
      </c>
      <c r="C350" s="14">
        <v>1</v>
      </c>
      <c r="D350" s="14">
        <v>1</v>
      </c>
      <c r="E350" s="21">
        <v>0</v>
      </c>
    </row>
    <row r="351" spans="1:5" x14ac:dyDescent="0.3">
      <c r="A351" s="176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3">
      <c r="A352" s="176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3">
      <c r="A353" s="176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3">
      <c r="A354" s="176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3">
      <c r="A355" s="177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3">
      <c r="A356" s="175" t="s">
        <v>279</v>
      </c>
      <c r="B356" s="13" t="s">
        <v>280</v>
      </c>
      <c r="C356" s="14">
        <v>24</v>
      </c>
      <c r="D356" s="14">
        <v>22</v>
      </c>
      <c r="E356" s="21">
        <v>2</v>
      </c>
    </row>
    <row r="357" spans="1:5" x14ac:dyDescent="0.3">
      <c r="A357" s="176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3">
      <c r="A358" s="176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3">
      <c r="A359" s="176"/>
      <c r="B359" s="13" t="s">
        <v>283</v>
      </c>
      <c r="C359" s="14">
        <v>1</v>
      </c>
      <c r="D359" s="14">
        <v>2</v>
      </c>
      <c r="E359" s="21">
        <v>0</v>
      </c>
    </row>
    <row r="360" spans="1:5" x14ac:dyDescent="0.3">
      <c r="A360" s="176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3">
      <c r="A361" s="176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3">
      <c r="A362" s="176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3">
      <c r="A363" s="176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3">
      <c r="A364" s="177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3">
      <c r="A365" s="175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3">
      <c r="A366" s="176"/>
      <c r="B366" s="13" t="s">
        <v>291</v>
      </c>
      <c r="C366" s="14">
        <v>1</v>
      </c>
      <c r="D366" s="14">
        <v>1</v>
      </c>
      <c r="E366" s="21">
        <v>0</v>
      </c>
    </row>
    <row r="367" spans="1:5" x14ac:dyDescent="0.3">
      <c r="A367" s="176"/>
      <c r="B367" s="13" t="s">
        <v>292</v>
      </c>
      <c r="C367" s="14">
        <v>1</v>
      </c>
      <c r="D367" s="14">
        <v>1</v>
      </c>
      <c r="E367" s="21">
        <v>0</v>
      </c>
    </row>
    <row r="368" spans="1:5" x14ac:dyDescent="0.3">
      <c r="A368" s="176"/>
      <c r="B368" s="13" t="s">
        <v>293</v>
      </c>
      <c r="C368" s="14">
        <v>0</v>
      </c>
      <c r="D368" s="14">
        <v>1</v>
      </c>
      <c r="E368" s="21">
        <v>0</v>
      </c>
    </row>
    <row r="369" spans="1:5" x14ac:dyDescent="0.3">
      <c r="A369" s="176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3">
      <c r="A370" s="176"/>
      <c r="B370" s="13" t="s">
        <v>294</v>
      </c>
      <c r="C370" s="14">
        <v>8</v>
      </c>
      <c r="D370" s="14">
        <v>8</v>
      </c>
      <c r="E370" s="21">
        <v>0</v>
      </c>
    </row>
    <row r="371" spans="1:5" x14ac:dyDescent="0.3">
      <c r="A371" s="176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3">
      <c r="A372" s="176"/>
      <c r="B372" s="13" t="s">
        <v>296</v>
      </c>
      <c r="C372" s="14">
        <v>7</v>
      </c>
      <c r="D372" s="14">
        <v>13</v>
      </c>
      <c r="E372" s="21">
        <v>0</v>
      </c>
    </row>
    <row r="373" spans="1:5" x14ac:dyDescent="0.3">
      <c r="A373" s="176"/>
      <c r="B373" s="13" t="s">
        <v>297</v>
      </c>
      <c r="C373" s="14">
        <v>0</v>
      </c>
      <c r="D373" s="14">
        <v>0</v>
      </c>
      <c r="E373" s="21">
        <v>0</v>
      </c>
    </row>
    <row r="374" spans="1:5" x14ac:dyDescent="0.3">
      <c r="A374" s="176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3">
      <c r="A375" s="176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3">
      <c r="A376" s="176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3">
      <c r="A377" s="177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YJgh/ifp+aabT+dMhwPQuYfDrAp9LkdEZUU0iQuONaQKvacmAnd8ge5isCNwOn8ezwPpFTpGJzgMVD+B8vPojQ==" saltValue="pnebwyDL3aD4VB1jU8QRfQ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9F3A-CDBC-4B22-AFDE-9E0091AA09C1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4.441406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4.441406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4.44140625" style="133" customWidth="1"/>
    <col min="26" max="26" width="2.6640625" style="133" customWidth="1"/>
    <col min="27" max="16384" width="11.44140625" style="97"/>
  </cols>
  <sheetData>
    <row r="1" spans="1:26" x14ac:dyDescent="0.25">
      <c r="A1" s="132"/>
      <c r="C1" s="203" t="s">
        <v>1516</v>
      </c>
      <c r="D1" s="203"/>
      <c r="E1" s="203"/>
      <c r="F1" s="132"/>
      <c r="H1" s="162"/>
      <c r="I1" s="162"/>
      <c r="J1" s="162"/>
      <c r="K1" s="132"/>
      <c r="P1" s="132"/>
      <c r="U1" s="132"/>
      <c r="Z1" s="132"/>
    </row>
    <row r="2" spans="1:26" s="99" customFormat="1" ht="12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" customHeight="1" x14ac:dyDescent="0.2">
      <c r="A3" s="124"/>
      <c r="B3" s="124"/>
      <c r="C3" s="124" t="s">
        <v>1517</v>
      </c>
      <c r="D3" s="124"/>
      <c r="E3" s="124"/>
      <c r="F3" s="124"/>
      <c r="G3" s="124"/>
      <c r="H3" s="124" t="s">
        <v>1518</v>
      </c>
      <c r="I3" s="124"/>
      <c r="J3" s="124"/>
      <c r="K3" s="124"/>
      <c r="L3" s="124"/>
      <c r="M3" s="124" t="s">
        <v>1506</v>
      </c>
      <c r="N3" s="124"/>
      <c r="O3" s="124"/>
      <c r="P3" s="124"/>
      <c r="Q3" s="124"/>
      <c r="R3" s="124" t="s">
        <v>1519</v>
      </c>
      <c r="S3" s="124"/>
      <c r="T3" s="124"/>
      <c r="U3" s="124"/>
      <c r="V3" s="124"/>
      <c r="W3" s="124" t="s">
        <v>1520</v>
      </c>
      <c r="X3" s="124"/>
      <c r="Y3" s="124"/>
      <c r="Z3" s="124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1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</row>
  </sheetData>
  <sheetProtection algorithmName="SHA-512" hashValue="I4GRbaqhu1IBXShlsg3UJ+0jKJvrSfZt1GMGlLsHlTgfsDEgnMKh+C/hscwWadrkrPYwok6zHWS/AQSdmqHl+Q==" saltValue="QVkzbqCecXttXa51wFIVu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4ED8-5FD1-44D7-8C77-2F455E8DB910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4" width="11.44140625" style="133"/>
    <col min="15" max="15" width="54.33203125" style="133" customWidth="1"/>
    <col min="16" max="16" width="2.6640625" style="133" customWidth="1"/>
    <col min="17" max="17" width="7.88671875" style="133" customWidth="1"/>
    <col min="18" max="19" width="11.44140625" style="133"/>
    <col min="20" max="20" width="54.33203125" style="133" customWidth="1"/>
    <col min="21" max="21" width="2.6640625" style="133" customWidth="1"/>
    <col min="22" max="22" width="7.88671875" style="133" customWidth="1"/>
    <col min="23" max="24" width="11.44140625" style="133"/>
    <col min="25" max="25" width="54.33203125" style="133" customWidth="1"/>
    <col min="26" max="26" width="2.6640625" style="133" customWidth="1"/>
    <col min="27" max="27" width="7.88671875" style="133" customWidth="1"/>
    <col min="28" max="29" width="11.44140625" style="133"/>
    <col min="30" max="30" width="54.33203125" style="133" customWidth="1"/>
    <col min="31" max="31" width="2.6640625" style="133" customWidth="1"/>
    <col min="32" max="32" width="7.88671875" style="133" customWidth="1"/>
    <col min="33" max="34" width="11.44140625" style="133"/>
    <col min="35" max="35" width="54.33203125" style="133" customWidth="1"/>
    <col min="36" max="36" width="2.6640625" style="133" customWidth="1"/>
    <col min="37" max="37" width="7.88671875" style="133" customWidth="1"/>
    <col min="38" max="39" width="11.44140625" style="133"/>
    <col min="40" max="40" width="54.33203125" style="133" customWidth="1"/>
    <col min="41" max="41" width="2.6640625" style="133" customWidth="1"/>
    <col min="42" max="42" width="7.88671875" style="133" customWidth="1"/>
    <col min="43" max="44" width="11.44140625" style="133"/>
    <col min="45" max="45" width="54.33203125" style="133" customWidth="1"/>
    <col min="46" max="46" width="2.6640625" style="133" customWidth="1"/>
    <col min="47" max="47" width="7.88671875" style="133" customWidth="1"/>
    <col min="48" max="49" width="11.44140625" style="133"/>
    <col min="50" max="50" width="54.33203125" style="133" customWidth="1"/>
    <col min="51" max="51" width="2.6640625" style="133" customWidth="1"/>
    <col min="52" max="52" width="7.88671875" style="133" customWidth="1"/>
    <col min="53" max="54" width="11.44140625" style="133"/>
    <col min="55" max="55" width="54.33203125" style="133" customWidth="1"/>
    <col min="56" max="56" width="2.6640625" style="133" customWidth="1"/>
    <col min="57" max="57" width="7.88671875" style="133" customWidth="1"/>
    <col min="58" max="59" width="11.44140625" style="133"/>
    <col min="60" max="60" width="54.33203125" style="133" customWidth="1"/>
    <col min="61" max="61" width="2.6640625" style="133" customWidth="1"/>
    <col min="62" max="16384" width="11.44140625" style="97"/>
  </cols>
  <sheetData>
    <row r="1" spans="1:61" x14ac:dyDescent="0.25">
      <c r="A1" s="132"/>
      <c r="C1" s="203" t="s">
        <v>1521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32"/>
      <c r="R1" s="162"/>
      <c r="S1" s="162"/>
      <c r="T1" s="162"/>
      <c r="U1" s="132"/>
      <c r="W1" s="162"/>
      <c r="X1" s="162"/>
      <c r="Y1" s="162"/>
      <c r="Z1" s="132"/>
      <c r="AB1" s="162"/>
      <c r="AC1" s="162"/>
      <c r="AD1" s="162"/>
      <c r="AE1" s="132"/>
      <c r="AG1" s="162"/>
      <c r="AH1" s="162"/>
      <c r="AI1" s="162"/>
      <c r="AJ1" s="132"/>
      <c r="AL1" s="162"/>
      <c r="AM1" s="162"/>
      <c r="AN1" s="162"/>
      <c r="AO1" s="132"/>
      <c r="AQ1" s="162"/>
      <c r="AR1" s="162"/>
      <c r="AS1" s="162"/>
      <c r="AT1" s="132"/>
      <c r="AV1" s="162"/>
      <c r="AW1" s="162"/>
      <c r="AX1" s="162"/>
      <c r="AY1" s="132"/>
      <c r="BA1" s="162"/>
      <c r="BB1" s="162"/>
      <c r="BC1" s="162"/>
      <c r="BD1" s="132"/>
      <c r="BF1" s="162"/>
      <c r="BG1" s="162"/>
      <c r="BH1" s="162"/>
      <c r="BI1" s="132"/>
    </row>
    <row r="2" spans="1:61" s="99" customFormat="1" ht="12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1309</v>
      </c>
      <c r="I3" s="124"/>
      <c r="J3" s="124"/>
      <c r="K3" s="124"/>
      <c r="L3" s="124"/>
      <c r="M3" s="124" t="s">
        <v>1522</v>
      </c>
      <c r="N3" s="124"/>
      <c r="O3" s="124"/>
      <c r="P3" s="124"/>
      <c r="Q3" s="124"/>
      <c r="R3" s="124" t="s">
        <v>1523</v>
      </c>
      <c r="S3" s="124"/>
      <c r="T3" s="124"/>
      <c r="U3" s="124"/>
      <c r="V3" s="124"/>
      <c r="W3" s="124" t="s">
        <v>1524</v>
      </c>
      <c r="X3" s="124"/>
      <c r="Y3" s="124"/>
      <c r="Z3" s="124"/>
      <c r="AA3" s="124"/>
      <c r="AB3" s="124" t="s">
        <v>1313</v>
      </c>
      <c r="AC3" s="124"/>
      <c r="AD3" s="124"/>
      <c r="AE3" s="124"/>
      <c r="AF3" s="124"/>
      <c r="AG3" s="124" t="s">
        <v>1314</v>
      </c>
      <c r="AH3" s="124"/>
      <c r="AI3" s="124"/>
      <c r="AJ3" s="124"/>
      <c r="AK3" s="124"/>
      <c r="AL3" s="124" t="s">
        <v>1315</v>
      </c>
      <c r="AM3" s="124"/>
      <c r="AN3" s="124"/>
      <c r="AO3" s="124"/>
      <c r="AP3" s="124"/>
      <c r="AQ3" s="124" t="s">
        <v>1316</v>
      </c>
      <c r="AR3" s="124"/>
      <c r="AS3" s="124"/>
      <c r="AT3" s="124"/>
      <c r="AU3" s="124"/>
      <c r="AV3" s="124" t="s">
        <v>1506</v>
      </c>
      <c r="AW3" s="124"/>
      <c r="AX3" s="124"/>
      <c r="AY3" s="124"/>
      <c r="AZ3" s="124"/>
      <c r="BA3" s="124" t="s">
        <v>1317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1" customFormat="1" ht="12.75" customHeigh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5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  <c r="AA25" s="135"/>
      <c r="AB25" s="130" t="s">
        <v>1470</v>
      </c>
      <c r="AC25" s="131">
        <v>0</v>
      </c>
      <c r="AD25" s="135"/>
      <c r="AE25" s="135"/>
      <c r="AF25" s="135"/>
      <c r="AG25" s="130" t="s">
        <v>1470</v>
      </c>
      <c r="AH25" s="131">
        <v>0</v>
      </c>
      <c r="AI25" s="135"/>
      <c r="AJ25" s="135"/>
      <c r="AK25" s="135"/>
      <c r="AL25" s="130" t="s">
        <v>1470</v>
      </c>
      <c r="AM25" s="131">
        <v>0</v>
      </c>
      <c r="AN25" s="135"/>
      <c r="AO25" s="135"/>
      <c r="AP25" s="135"/>
      <c r="AQ25" s="130" t="s">
        <v>1470</v>
      </c>
      <c r="AR25" s="131">
        <v>0</v>
      </c>
      <c r="AS25" s="135"/>
      <c r="AT25" s="135"/>
      <c r="AU25" s="135"/>
      <c r="AV25" s="130" t="s">
        <v>1470</v>
      </c>
      <c r="AW25" s="131">
        <v>0</v>
      </c>
      <c r="AX25" s="135"/>
      <c r="AY25" s="135"/>
      <c r="AZ25" s="135"/>
      <c r="BA25" s="130" t="s">
        <v>1470</v>
      </c>
      <c r="BB25" s="131">
        <v>0</v>
      </c>
      <c r="BC25" s="135"/>
      <c r="BD25" s="135"/>
      <c r="BE25" s="135"/>
      <c r="BF25" s="130" t="s">
        <v>1470</v>
      </c>
      <c r="BG25" s="131">
        <v>0</v>
      </c>
      <c r="BH25" s="135"/>
      <c r="BI25" s="135"/>
    </row>
  </sheetData>
  <sheetProtection algorithmName="SHA-512" hashValue="7GgC6K7uKRZaA/gl/nvXaPs3Es+unRt6xi9W/VEVGcea6Gy+0j5XcfFviWXYkRziVsw62zSfCub4YbV9ikMCEA==" saltValue="w1nloRkQToDIR8eeGw0P2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BD2B7-5C5D-4E4C-ABA9-C8B715634CB3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3" customWidth="1"/>
    <col min="2" max="2" width="4.44140625" style="133" customWidth="1"/>
    <col min="3" max="4" width="11.44140625" style="133"/>
    <col min="5" max="5" width="52.88671875" style="133" customWidth="1"/>
    <col min="6" max="6" width="2.6640625" style="133" customWidth="1"/>
    <col min="7" max="7" width="7.88671875" style="133" customWidth="1"/>
    <col min="8" max="9" width="11.44140625" style="133"/>
    <col min="10" max="10" width="54.33203125" style="133" customWidth="1"/>
    <col min="11" max="11" width="2.6640625" style="133" customWidth="1"/>
    <col min="12" max="12" width="7.88671875" style="133" customWidth="1"/>
    <col min="13" max="17" width="11.44140625" style="133"/>
    <col min="18" max="18" width="11.44140625" style="81"/>
    <col min="19" max="19" width="2.6640625" style="133" customWidth="1"/>
    <col min="20" max="20" width="7.88671875" style="133" customWidth="1"/>
    <col min="21" max="25" width="11.44140625" style="133"/>
    <col min="26" max="16384" width="11.44140625" style="81"/>
  </cols>
  <sheetData>
    <row r="1" spans="1:26" x14ac:dyDescent="0.25">
      <c r="A1" s="132"/>
      <c r="C1" s="203" t="s">
        <v>1525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62"/>
      <c r="Q1" s="162"/>
      <c r="S1" s="132"/>
      <c r="U1" s="162"/>
      <c r="V1" s="162"/>
      <c r="W1" s="162"/>
      <c r="X1" s="162"/>
      <c r="Y1" s="162"/>
    </row>
    <row r="3" spans="1:26" x14ac:dyDescent="0.25">
      <c r="A3" s="124"/>
      <c r="B3" s="124"/>
      <c r="C3" s="124" t="s">
        <v>1506</v>
      </c>
      <c r="D3" s="124"/>
      <c r="E3" s="124"/>
      <c r="F3" s="124"/>
      <c r="G3" s="124"/>
      <c r="H3" s="124" t="s">
        <v>1526</v>
      </c>
      <c r="I3" s="124"/>
      <c r="J3" s="124"/>
      <c r="K3" s="124"/>
      <c r="L3" s="124"/>
      <c r="M3" s="124" t="s">
        <v>1037</v>
      </c>
      <c r="N3" s="124"/>
      <c r="O3" s="124"/>
      <c r="P3" s="124"/>
      <c r="Q3" s="124"/>
      <c r="S3" s="124"/>
      <c r="T3" s="124"/>
      <c r="U3" s="124" t="s">
        <v>1038</v>
      </c>
      <c r="V3" s="124"/>
      <c r="W3" s="124"/>
      <c r="X3" s="124"/>
      <c r="Y3" s="124"/>
    </row>
    <row r="5" spans="1:26" ht="36" x14ac:dyDescent="0.25">
      <c r="M5" s="163" t="s">
        <v>1184</v>
      </c>
      <c r="N5" s="163" t="s">
        <v>1185</v>
      </c>
      <c r="O5" s="163" t="s">
        <v>1186</v>
      </c>
      <c r="P5" s="163" t="s">
        <v>1187</v>
      </c>
      <c r="Q5" s="163" t="s">
        <v>615</v>
      </c>
      <c r="R5" s="163" t="s">
        <v>1188</v>
      </c>
      <c r="S5" s="164"/>
      <c r="U5" s="165" t="s">
        <v>1184</v>
      </c>
      <c r="V5" s="165" t="s">
        <v>1185</v>
      </c>
      <c r="W5" s="165" t="s">
        <v>1186</v>
      </c>
      <c r="X5" s="165" t="s">
        <v>1187</v>
      </c>
      <c r="Y5" s="165" t="s">
        <v>615</v>
      </c>
      <c r="Z5" s="165" t="s">
        <v>1188</v>
      </c>
    </row>
    <row r="6" spans="1:26" x14ac:dyDescent="0.25">
      <c r="M6" s="166">
        <f>DatosMedioAmbiente!C53</f>
        <v>1</v>
      </c>
      <c r="N6" s="166">
        <f>DatosMedioAmbiente!C55</f>
        <v>13</v>
      </c>
      <c r="O6" s="166">
        <f>DatosMedioAmbiente!C57</f>
        <v>1</v>
      </c>
      <c r="P6" s="166">
        <f>DatosMedioAmbiente!C59</f>
        <v>4</v>
      </c>
      <c r="Q6" s="166">
        <f>DatosMedioAmbiente!C61</f>
        <v>4</v>
      </c>
      <c r="R6" s="166">
        <f>DatosMedioAmbiente!C63</f>
        <v>1</v>
      </c>
      <c r="S6" s="164"/>
      <c r="U6" s="167">
        <f>DatosMedioAmbiente!C54</f>
        <v>0</v>
      </c>
      <c r="V6" s="167">
        <f>DatosMedioAmbiente!C56</f>
        <v>4</v>
      </c>
      <c r="W6" s="167">
        <f>DatosMedioAmbiente!C58</f>
        <v>0</v>
      </c>
      <c r="X6" s="167">
        <f>DatosMedioAmbiente!C60</f>
        <v>0</v>
      </c>
      <c r="Y6" s="167">
        <f>DatosMedioAmbiente!C62</f>
        <v>1</v>
      </c>
      <c r="Z6" s="167">
        <f>DatosMedioAmbiente!C64</f>
        <v>1</v>
      </c>
    </row>
    <row r="25" spans="1:20" s="81" customFormat="1" ht="15.6" x14ac:dyDescent="0.3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Xb0JChfs4K4d7znUx9HUdiCc/+GGCIxRWtRNFut8I1gJizMxky6ObSfLt1H0HjCdggyK32/+lR1bLJ9hgeneCg==" saltValue="bBH2i/4vl8GPAdC0J3ucY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40FB-2277-4BD2-AFF8-44AB69867BCE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1" customWidth="1"/>
    <col min="19" max="20" width="25.109375" style="81" customWidth="1"/>
    <col min="21" max="21" width="14.44140625" style="81" customWidth="1"/>
    <col min="22" max="22" width="20.44140625" style="81" customWidth="1"/>
    <col min="23" max="23" width="16.6640625" style="81" customWidth="1"/>
    <col min="24" max="24" width="5.33203125" style="81" customWidth="1"/>
    <col min="25" max="25" width="4" style="81" customWidth="1"/>
    <col min="26" max="26" width="13.6640625" style="81" customWidth="1"/>
    <col min="27" max="27" width="22.109375" style="81" customWidth="1"/>
    <col min="28" max="16384" width="11.5546875" style="81"/>
  </cols>
  <sheetData>
    <row r="1" spans="1:61" s="94" customFormat="1" ht="92.4" x14ac:dyDescent="0.3">
      <c r="A1" s="94" t="s">
        <v>1376</v>
      </c>
      <c r="B1" s="94" t="s">
        <v>1377</v>
      </c>
      <c r="C1" s="94" t="s">
        <v>1378</v>
      </c>
      <c r="D1" s="94" t="s">
        <v>1379</v>
      </c>
      <c r="E1" s="94" t="s">
        <v>1380</v>
      </c>
      <c r="F1" s="94" t="s">
        <v>1381</v>
      </c>
      <c r="G1" s="94" t="s">
        <v>1382</v>
      </c>
      <c r="H1" s="94" t="s">
        <v>1383</v>
      </c>
      <c r="I1" s="94" t="s">
        <v>1384</v>
      </c>
      <c r="J1" s="94" t="s">
        <v>1385</v>
      </c>
      <c r="K1" s="94" t="s">
        <v>1386</v>
      </c>
      <c r="L1" s="94" t="s">
        <v>1387</v>
      </c>
      <c r="M1" s="94" t="s">
        <v>1388</v>
      </c>
      <c r="N1" s="94" t="s">
        <v>1389</v>
      </c>
      <c r="O1" s="94" t="s">
        <v>1390</v>
      </c>
      <c r="P1" s="94" t="s">
        <v>1391</v>
      </c>
      <c r="Q1" s="94" t="s">
        <v>1392</v>
      </c>
      <c r="R1" s="94" t="s">
        <v>1393</v>
      </c>
      <c r="S1" s="94" t="s">
        <v>1394</v>
      </c>
      <c r="T1" s="94" t="s">
        <v>1395</v>
      </c>
      <c r="U1" s="94" t="s">
        <v>1396</v>
      </c>
      <c r="V1" s="94" t="s">
        <v>1397</v>
      </c>
      <c r="W1" s="94" t="s">
        <v>1398</v>
      </c>
      <c r="AA1" s="94" t="s">
        <v>1399</v>
      </c>
      <c r="AB1" s="94" t="s">
        <v>1400</v>
      </c>
      <c r="AC1" s="94" t="s">
        <v>1401</v>
      </c>
      <c r="AD1" s="94" t="s">
        <v>1402</v>
      </c>
      <c r="AE1" s="94" t="s">
        <v>1403</v>
      </c>
      <c r="AF1" s="94" t="s">
        <v>1404</v>
      </c>
      <c r="AI1" s="94" t="s">
        <v>1405</v>
      </c>
      <c r="AL1" s="94" t="s">
        <v>1406</v>
      </c>
      <c r="AM1" s="94" t="s">
        <v>1407</v>
      </c>
      <c r="AN1" s="94" t="s">
        <v>1408</v>
      </c>
      <c r="AO1" s="94" t="s">
        <v>1409</v>
      </c>
      <c r="AP1" s="94" t="s">
        <v>1410</v>
      </c>
      <c r="AQ1" s="94" t="s">
        <v>1411</v>
      </c>
      <c r="AR1" s="94" t="s">
        <v>1412</v>
      </c>
      <c r="AS1" s="94" t="s">
        <v>1413</v>
      </c>
      <c r="AT1" s="94" t="s">
        <v>1414</v>
      </c>
      <c r="AU1" s="94" t="s">
        <v>1415</v>
      </c>
      <c r="AV1" s="94" t="s">
        <v>1416</v>
      </c>
      <c r="AW1" s="94" t="s">
        <v>1417</v>
      </c>
      <c r="AX1" s="94" t="s">
        <v>1418</v>
      </c>
      <c r="AY1" s="94" t="s">
        <v>1419</v>
      </c>
      <c r="AZ1" s="94" t="s">
        <v>1420</v>
      </c>
      <c r="BA1" s="94" t="s">
        <v>1421</v>
      </c>
      <c r="BB1" s="94" t="s">
        <v>1422</v>
      </c>
      <c r="BC1" s="94" t="s">
        <v>1423</v>
      </c>
      <c r="BD1" s="94" t="s">
        <v>1424</v>
      </c>
      <c r="BE1" s="94" t="s">
        <v>1425</v>
      </c>
      <c r="BF1" s="94" t="s">
        <v>1426</v>
      </c>
      <c r="BG1" s="94" t="s">
        <v>1427</v>
      </c>
      <c r="BH1" s="94" t="s">
        <v>1428</v>
      </c>
      <c r="BI1" s="94" t="s">
        <v>1429</v>
      </c>
    </row>
    <row r="2" spans="1:61" x14ac:dyDescent="0.25">
      <c r="A2" s="81" t="s">
        <v>1454</v>
      </c>
      <c r="B2" s="81" t="s">
        <v>1447</v>
      </c>
      <c r="C2" s="81" t="s">
        <v>1436</v>
      </c>
      <c r="D2" s="81" t="s">
        <v>1319</v>
      </c>
      <c r="E2" s="81" t="s">
        <v>1319</v>
      </c>
      <c r="F2" s="81" t="s">
        <v>1319</v>
      </c>
      <c r="G2" s="81" t="s">
        <v>1320</v>
      </c>
      <c r="H2" s="81" t="s">
        <v>1348</v>
      </c>
      <c r="I2" s="81" t="s">
        <v>1319</v>
      </c>
      <c r="J2" s="81" t="s">
        <v>1319</v>
      </c>
      <c r="K2" s="81" t="s">
        <v>1319</v>
      </c>
      <c r="L2" s="81" t="s">
        <v>1319</v>
      </c>
      <c r="M2" s="81" t="s">
        <v>1319</v>
      </c>
      <c r="N2" s="81" t="s">
        <v>1319</v>
      </c>
      <c r="O2" s="81" t="s">
        <v>1319</v>
      </c>
      <c r="P2" s="81" t="s">
        <v>1366</v>
      </c>
      <c r="Q2" s="81" t="s">
        <v>1366</v>
      </c>
      <c r="R2" s="81" t="s">
        <v>1040</v>
      </c>
      <c r="S2" s="81" t="s">
        <v>1366</v>
      </c>
      <c r="T2" s="81" t="s">
        <v>1366</v>
      </c>
      <c r="V2" s="81" t="s">
        <v>29</v>
      </c>
      <c r="W2" s="81" t="s">
        <v>113</v>
      </c>
      <c r="AA2" s="81" t="s">
        <v>1131</v>
      </c>
      <c r="AB2" s="81" t="s">
        <v>1131</v>
      </c>
      <c r="AC2" s="81" t="s">
        <v>1138</v>
      </c>
      <c r="AD2" s="81" t="s">
        <v>647</v>
      </c>
      <c r="AE2" s="81" t="s">
        <v>1184</v>
      </c>
      <c r="AF2" s="81" t="s">
        <v>1087</v>
      </c>
      <c r="AI2" s="81" t="s">
        <v>229</v>
      </c>
      <c r="AL2" s="81" t="s">
        <v>647</v>
      </c>
      <c r="AM2" s="81" t="s">
        <v>647</v>
      </c>
      <c r="AN2" s="81" t="s">
        <v>649</v>
      </c>
      <c r="AO2" s="81" t="s">
        <v>649</v>
      </c>
      <c r="AT2" s="81" t="s">
        <v>647</v>
      </c>
      <c r="AV2" s="81" t="s">
        <v>647</v>
      </c>
      <c r="AW2" s="81" t="s">
        <v>1184</v>
      </c>
      <c r="AX2" s="81" t="s">
        <v>1185</v>
      </c>
      <c r="AY2" s="81" t="s">
        <v>20</v>
      </c>
      <c r="AZ2" s="81" t="s">
        <v>1009</v>
      </c>
      <c r="BA2" s="81" t="s">
        <v>82</v>
      </c>
      <c r="BC2" s="81" t="s">
        <v>979</v>
      </c>
      <c r="BD2" s="81" t="s">
        <v>960</v>
      </c>
      <c r="BE2" s="81" t="s">
        <v>1357</v>
      </c>
      <c r="BF2" s="81" t="s">
        <v>104</v>
      </c>
      <c r="BG2" s="81" t="s">
        <v>104</v>
      </c>
      <c r="BH2" s="81" t="s">
        <v>1143</v>
      </c>
      <c r="BI2" s="81" t="s">
        <v>1148</v>
      </c>
    </row>
    <row r="3" spans="1:61" x14ac:dyDescent="0.25">
      <c r="A3" s="81" t="s">
        <v>1455</v>
      </c>
      <c r="B3" s="81" t="s">
        <v>1448</v>
      </c>
      <c r="C3" s="81" t="s">
        <v>1437</v>
      </c>
      <c r="D3" s="81" t="s">
        <v>1320</v>
      </c>
      <c r="E3" s="81" t="s">
        <v>1320</v>
      </c>
      <c r="F3" s="81" t="s">
        <v>1353</v>
      </c>
      <c r="G3" s="81" t="s">
        <v>1321</v>
      </c>
      <c r="H3" s="81" t="s">
        <v>1320</v>
      </c>
      <c r="I3" s="81" t="s">
        <v>1320</v>
      </c>
      <c r="J3" s="81" t="s">
        <v>1321</v>
      </c>
      <c r="K3" s="81" t="s">
        <v>1323</v>
      </c>
      <c r="L3" s="81" t="s">
        <v>1320</v>
      </c>
      <c r="M3" s="81" t="s">
        <v>1320</v>
      </c>
      <c r="N3" s="81" t="s">
        <v>1320</v>
      </c>
      <c r="O3" s="81" t="s">
        <v>1320</v>
      </c>
      <c r="P3" s="81" t="s">
        <v>1321</v>
      </c>
      <c r="Q3" s="81" t="s">
        <v>1321</v>
      </c>
      <c r="R3" s="81" t="s">
        <v>1041</v>
      </c>
      <c r="S3" s="81" t="s">
        <v>1321</v>
      </c>
      <c r="T3" s="81" t="s">
        <v>1321</v>
      </c>
      <c r="V3" s="81" t="s">
        <v>30</v>
      </c>
      <c r="W3" s="81" t="s">
        <v>114</v>
      </c>
      <c r="AA3" s="81" t="s">
        <v>1132</v>
      </c>
      <c r="AB3" s="81" t="s">
        <v>1132</v>
      </c>
      <c r="AC3" s="81" t="s">
        <v>1139</v>
      </c>
      <c r="AD3" s="81" t="s">
        <v>649</v>
      </c>
      <c r="AE3" s="81" t="s">
        <v>1185</v>
      </c>
      <c r="AF3" s="81" t="s">
        <v>1029</v>
      </c>
      <c r="AI3" s="81" t="s">
        <v>230</v>
      </c>
      <c r="AL3" s="81" t="s">
        <v>649</v>
      </c>
      <c r="AM3" s="81" t="s">
        <v>649</v>
      </c>
      <c r="AN3" s="81" t="s">
        <v>651</v>
      </c>
      <c r="AO3" s="81" t="s">
        <v>651</v>
      </c>
      <c r="AV3" s="81" t="s">
        <v>649</v>
      </c>
      <c r="AW3" s="81" t="s">
        <v>1185</v>
      </c>
      <c r="AX3" s="81" t="s">
        <v>615</v>
      </c>
      <c r="AY3" s="81" t="s">
        <v>1004</v>
      </c>
      <c r="AZ3" s="81" t="s">
        <v>1010</v>
      </c>
      <c r="BA3" s="81" t="s">
        <v>1494</v>
      </c>
      <c r="BC3" s="81" t="s">
        <v>980</v>
      </c>
      <c r="BD3" s="81" t="s">
        <v>334</v>
      </c>
      <c r="BE3" s="81" t="s">
        <v>1358</v>
      </c>
      <c r="BF3" s="81" t="s">
        <v>114</v>
      </c>
      <c r="BG3" s="81" t="s">
        <v>114</v>
      </c>
      <c r="BI3" s="81" t="s">
        <v>1149</v>
      </c>
    </row>
    <row r="4" spans="1:61" x14ac:dyDescent="0.25">
      <c r="A4" s="81" t="s">
        <v>1456</v>
      </c>
      <c r="B4" s="81" t="s">
        <v>1449</v>
      </c>
      <c r="C4" s="81" t="s">
        <v>1438</v>
      </c>
      <c r="D4" s="81" t="s">
        <v>1321</v>
      </c>
      <c r="E4" s="81" t="s">
        <v>1321</v>
      </c>
      <c r="F4" s="81" t="s">
        <v>1354</v>
      </c>
      <c r="G4" s="81" t="s">
        <v>975</v>
      </c>
      <c r="H4" s="81" t="s">
        <v>1321</v>
      </c>
      <c r="I4" s="81" t="s">
        <v>1321</v>
      </c>
      <c r="J4" s="81" t="s">
        <v>1327</v>
      </c>
      <c r="K4" s="81" t="s">
        <v>1325</v>
      </c>
      <c r="L4" s="81" t="s">
        <v>1321</v>
      </c>
      <c r="M4" s="81" t="s">
        <v>1325</v>
      </c>
      <c r="N4" s="81" t="s">
        <v>1321</v>
      </c>
      <c r="O4" s="81" t="s">
        <v>1321</v>
      </c>
      <c r="P4" s="81" t="s">
        <v>1371</v>
      </c>
      <c r="Q4" s="81" t="s">
        <v>1369</v>
      </c>
      <c r="R4" s="81" t="s">
        <v>1042</v>
      </c>
      <c r="S4" s="81" t="s">
        <v>1367</v>
      </c>
      <c r="T4" s="81" t="s">
        <v>1368</v>
      </c>
      <c r="V4" s="81" t="s">
        <v>31</v>
      </c>
      <c r="W4" s="81" t="s">
        <v>1463</v>
      </c>
      <c r="AB4" s="81" t="s">
        <v>1137</v>
      </c>
      <c r="AC4" s="81" t="s">
        <v>1140</v>
      </c>
      <c r="AD4" s="81" t="s">
        <v>651</v>
      </c>
      <c r="AE4" s="81" t="s">
        <v>1187</v>
      </c>
      <c r="AF4" s="81" t="s">
        <v>1194</v>
      </c>
      <c r="AI4" s="81" t="s">
        <v>232</v>
      </c>
      <c r="AL4" s="81" t="s">
        <v>651</v>
      </c>
      <c r="AM4" s="81" t="s">
        <v>651</v>
      </c>
      <c r="AN4" s="81" t="s">
        <v>655</v>
      </c>
      <c r="AO4" s="81" t="s">
        <v>655</v>
      </c>
      <c r="AV4" s="81" t="s">
        <v>651</v>
      </c>
      <c r="AW4" s="81" t="s">
        <v>1186</v>
      </c>
      <c r="AX4" s="81" t="s">
        <v>1188</v>
      </c>
      <c r="AY4" s="81" t="s">
        <v>1005</v>
      </c>
      <c r="AZ4" s="81" t="s">
        <v>1011</v>
      </c>
      <c r="BA4" s="81" t="s">
        <v>1495</v>
      </c>
      <c r="BC4" s="81" t="s">
        <v>1496</v>
      </c>
      <c r="BD4" s="81" t="s">
        <v>961</v>
      </c>
      <c r="BE4" s="81" t="s">
        <v>1359</v>
      </c>
    </row>
    <row r="5" spans="1:61" x14ac:dyDescent="0.25">
      <c r="A5" s="81" t="s">
        <v>1031</v>
      </c>
      <c r="B5" s="81" t="s">
        <v>109</v>
      </c>
      <c r="C5" s="81" t="s">
        <v>174</v>
      </c>
      <c r="D5" s="81" t="s">
        <v>1323</v>
      </c>
      <c r="E5" s="81" t="s">
        <v>1323</v>
      </c>
      <c r="F5" s="81" t="s">
        <v>1343</v>
      </c>
      <c r="G5" s="81" t="s">
        <v>1334</v>
      </c>
      <c r="H5" s="81" t="s">
        <v>975</v>
      </c>
      <c r="I5" s="81" t="s">
        <v>1327</v>
      </c>
      <c r="J5" s="81" t="s">
        <v>975</v>
      </c>
      <c r="L5" s="81" t="s">
        <v>1323</v>
      </c>
      <c r="N5" s="81" t="s">
        <v>1323</v>
      </c>
      <c r="O5" s="81" t="s">
        <v>1327</v>
      </c>
      <c r="Q5" s="81" t="s">
        <v>1371</v>
      </c>
      <c r="R5" s="81" t="s">
        <v>1043</v>
      </c>
      <c r="S5" s="81" t="s">
        <v>1368</v>
      </c>
      <c r="T5" s="81" t="s">
        <v>1369</v>
      </c>
      <c r="V5" s="81" t="s">
        <v>32</v>
      </c>
      <c r="AC5" s="81" t="s">
        <v>1141</v>
      </c>
      <c r="AD5" s="81" t="s">
        <v>653</v>
      </c>
      <c r="AE5" s="81" t="s">
        <v>615</v>
      </c>
      <c r="AF5" s="81" t="s">
        <v>1127</v>
      </c>
      <c r="AI5" s="81" t="s">
        <v>238</v>
      </c>
      <c r="AL5" s="81" t="s">
        <v>655</v>
      </c>
      <c r="AM5" s="81" t="s">
        <v>655</v>
      </c>
      <c r="AN5" s="81" t="s">
        <v>657</v>
      </c>
      <c r="AO5" s="81" t="s">
        <v>657</v>
      </c>
      <c r="AV5" s="81" t="s">
        <v>653</v>
      </c>
      <c r="AW5" s="81" t="s">
        <v>1187</v>
      </c>
      <c r="AY5" s="81" t="s">
        <v>1006</v>
      </c>
      <c r="AZ5" s="81" t="s">
        <v>1012</v>
      </c>
      <c r="BC5" s="81" t="s">
        <v>986</v>
      </c>
      <c r="BD5" s="81" t="s">
        <v>962</v>
      </c>
      <c r="BE5" s="81" t="s">
        <v>1499</v>
      </c>
    </row>
    <row r="6" spans="1:61" x14ac:dyDescent="0.25">
      <c r="A6" s="81" t="s">
        <v>1457</v>
      </c>
      <c r="B6" s="81" t="s">
        <v>110</v>
      </c>
      <c r="C6" s="81" t="s">
        <v>1439</v>
      </c>
      <c r="D6" s="81" t="s">
        <v>1327</v>
      </c>
      <c r="E6" s="81" t="s">
        <v>1325</v>
      </c>
      <c r="F6" s="81" t="s">
        <v>111</v>
      </c>
      <c r="G6" s="81" t="s">
        <v>1337</v>
      </c>
      <c r="H6" s="81" t="s">
        <v>1333</v>
      </c>
      <c r="I6" s="81" t="s">
        <v>975</v>
      </c>
      <c r="J6" s="81" t="s">
        <v>1333</v>
      </c>
      <c r="L6" s="81" t="s">
        <v>1325</v>
      </c>
      <c r="N6" s="81" t="s">
        <v>1325</v>
      </c>
      <c r="O6" s="81" t="s">
        <v>975</v>
      </c>
      <c r="R6" s="81" t="s">
        <v>1044</v>
      </c>
      <c r="S6" s="81" t="s">
        <v>1371</v>
      </c>
      <c r="T6" s="81" t="s">
        <v>1370</v>
      </c>
      <c r="V6" s="81" t="s">
        <v>33</v>
      </c>
      <c r="AD6" s="81" t="s">
        <v>655</v>
      </c>
      <c r="AE6" s="81" t="s">
        <v>1188</v>
      </c>
      <c r="AF6" s="81" t="s">
        <v>1195</v>
      </c>
      <c r="AI6" s="81" t="s">
        <v>241</v>
      </c>
      <c r="AL6" s="81" t="s">
        <v>657</v>
      </c>
      <c r="AM6" s="81" t="s">
        <v>657</v>
      </c>
      <c r="AV6" s="81" t="s">
        <v>655</v>
      </c>
      <c r="AW6" s="81" t="s">
        <v>615</v>
      </c>
      <c r="AY6" s="81" t="s">
        <v>1007</v>
      </c>
      <c r="AZ6" s="81" t="s">
        <v>1007</v>
      </c>
      <c r="BC6" s="81" t="s">
        <v>987</v>
      </c>
      <c r="BD6" s="81" t="s">
        <v>963</v>
      </c>
      <c r="BE6" s="81" t="s">
        <v>1021</v>
      </c>
    </row>
    <row r="7" spans="1:61" x14ac:dyDescent="0.25">
      <c r="B7" s="81" t="s">
        <v>111</v>
      </c>
      <c r="C7" s="81" t="s">
        <v>1441</v>
      </c>
      <c r="D7" s="81" t="s">
        <v>975</v>
      </c>
      <c r="E7" s="81" t="s">
        <v>975</v>
      </c>
      <c r="G7" s="81" t="s">
        <v>1339</v>
      </c>
      <c r="H7" s="81" t="s">
        <v>1334</v>
      </c>
      <c r="I7" s="81" t="s">
        <v>1333</v>
      </c>
      <c r="J7" s="81" t="s">
        <v>1334</v>
      </c>
      <c r="L7" s="81" t="s">
        <v>975</v>
      </c>
      <c r="N7" s="81" t="s">
        <v>975</v>
      </c>
      <c r="O7" s="81" t="s">
        <v>1333</v>
      </c>
      <c r="R7" s="81" t="s">
        <v>1045</v>
      </c>
      <c r="T7" s="81" t="s">
        <v>1371</v>
      </c>
      <c r="AD7" s="81" t="s">
        <v>657</v>
      </c>
      <c r="AI7" s="81" t="s">
        <v>111</v>
      </c>
      <c r="AL7" s="81" t="s">
        <v>659</v>
      </c>
      <c r="AM7" s="81" t="s">
        <v>659</v>
      </c>
      <c r="AV7" s="81" t="s">
        <v>657</v>
      </c>
      <c r="AW7" s="81" t="s">
        <v>1188</v>
      </c>
      <c r="BC7" s="81" t="s">
        <v>1497</v>
      </c>
      <c r="BD7" s="81" t="s">
        <v>964</v>
      </c>
      <c r="BE7" s="81" t="s">
        <v>1362</v>
      </c>
    </row>
    <row r="8" spans="1:61" x14ac:dyDescent="0.25">
      <c r="C8" s="81" t="s">
        <v>209</v>
      </c>
      <c r="D8" s="81" t="s">
        <v>1333</v>
      </c>
      <c r="E8" s="81" t="s">
        <v>1333</v>
      </c>
      <c r="G8" s="81" t="s">
        <v>111</v>
      </c>
      <c r="H8" s="81" t="s">
        <v>1337</v>
      </c>
      <c r="I8" s="81" t="s">
        <v>1334</v>
      </c>
      <c r="J8" s="81" t="s">
        <v>1337</v>
      </c>
      <c r="L8" s="81" t="s">
        <v>1332</v>
      </c>
      <c r="N8" s="81" t="s">
        <v>1337</v>
      </c>
      <c r="O8" s="81" t="s">
        <v>1334</v>
      </c>
      <c r="R8" s="81" t="s">
        <v>1046</v>
      </c>
      <c r="AV8" s="81" t="s">
        <v>659</v>
      </c>
      <c r="BC8" s="81" t="s">
        <v>977</v>
      </c>
      <c r="BD8" s="81" t="s">
        <v>965</v>
      </c>
    </row>
    <row r="9" spans="1:61" x14ac:dyDescent="0.25">
      <c r="C9" s="81" t="s">
        <v>1442</v>
      </c>
      <c r="D9" s="81" t="s">
        <v>1334</v>
      </c>
      <c r="E9" s="81" t="s">
        <v>1337</v>
      </c>
      <c r="H9" s="81" t="s">
        <v>1339</v>
      </c>
      <c r="I9" s="81" t="s">
        <v>1335</v>
      </c>
      <c r="J9" s="81" t="s">
        <v>1339</v>
      </c>
      <c r="L9" s="81" t="s">
        <v>1339</v>
      </c>
      <c r="O9" s="81" t="s">
        <v>1337</v>
      </c>
      <c r="R9" s="81" t="s">
        <v>1047</v>
      </c>
      <c r="BD9" s="81" t="s">
        <v>518</v>
      </c>
    </row>
    <row r="10" spans="1:61" x14ac:dyDescent="0.25">
      <c r="C10" s="81" t="s">
        <v>289</v>
      </c>
      <c r="D10" s="81" t="s">
        <v>1335</v>
      </c>
      <c r="E10" s="81" t="s">
        <v>1339</v>
      </c>
      <c r="H10" s="81" t="s">
        <v>111</v>
      </c>
      <c r="I10" s="81" t="s">
        <v>1337</v>
      </c>
      <c r="J10" s="81" t="s">
        <v>111</v>
      </c>
      <c r="O10" s="81" t="s">
        <v>1339</v>
      </c>
      <c r="R10" s="81" t="s">
        <v>1048</v>
      </c>
      <c r="BD10" s="81" t="s">
        <v>966</v>
      </c>
    </row>
    <row r="11" spans="1:61" x14ac:dyDescent="0.25">
      <c r="D11" s="81" t="s">
        <v>1337</v>
      </c>
      <c r="I11" s="81" t="s">
        <v>1339</v>
      </c>
      <c r="O11" s="81" t="s">
        <v>111</v>
      </c>
      <c r="R11" s="81" t="s">
        <v>1049</v>
      </c>
      <c r="BD11" s="81" t="s">
        <v>968</v>
      </c>
    </row>
    <row r="12" spans="1:61" x14ac:dyDescent="0.25">
      <c r="D12" s="81" t="s">
        <v>1339</v>
      </c>
      <c r="I12" s="81" t="s">
        <v>111</v>
      </c>
      <c r="BD12" s="81" t="s">
        <v>969</v>
      </c>
    </row>
    <row r="13" spans="1:61" x14ac:dyDescent="0.25">
      <c r="D13" s="81" t="s">
        <v>1343</v>
      </c>
      <c r="BD13" s="81" t="s">
        <v>970</v>
      </c>
    </row>
    <row r="14" spans="1:61" x14ac:dyDescent="0.25">
      <c r="D14" s="81" t="s">
        <v>111</v>
      </c>
      <c r="BD14" s="81" t="s">
        <v>972</v>
      </c>
    </row>
    <row r="15" spans="1:61" x14ac:dyDescent="0.25">
      <c r="BD15" s="81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A7E5-05BE-4EF3-AA56-2108BDB56741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87"/>
    <col min="2" max="2" width="27.6640625" style="87" customWidth="1"/>
    <col min="3" max="16384" width="11.44140625" style="87"/>
  </cols>
  <sheetData>
    <row r="3" spans="2:4" x14ac:dyDescent="0.25">
      <c r="B3" s="85"/>
      <c r="C3" s="86" t="s">
        <v>104</v>
      </c>
      <c r="D3" s="86" t="s">
        <v>1062</v>
      </c>
    </row>
    <row r="4" spans="2:4" ht="12.75" customHeight="1" x14ac:dyDescent="0.25">
      <c r="B4" s="88" t="s">
        <v>1366</v>
      </c>
      <c r="C4" s="89">
        <f>SUM(DatosViolenciaGénero!C63:C69)</f>
        <v>1273</v>
      </c>
      <c r="D4" s="89">
        <f>SUM(DatosViolenciaGénero!D63:D69)</f>
        <v>320</v>
      </c>
    </row>
    <row r="5" spans="2:4" x14ac:dyDescent="0.25">
      <c r="B5" s="88" t="s">
        <v>1321</v>
      </c>
      <c r="C5" s="89">
        <f>SUM(DatosViolenciaGénero!C70:C73)</f>
        <v>11</v>
      </c>
      <c r="D5" s="89">
        <f>SUM(DatosViolenciaGénero!D70:D73)</f>
        <v>31</v>
      </c>
    </row>
    <row r="6" spans="2:4" ht="12.75" customHeight="1" x14ac:dyDescent="0.25">
      <c r="B6" s="88" t="s">
        <v>1367</v>
      </c>
      <c r="C6" s="89">
        <f>DatosViolenciaGénero!C74</f>
        <v>2</v>
      </c>
      <c r="D6" s="89">
        <f>DatosViolenciaGénero!D74</f>
        <v>0</v>
      </c>
    </row>
    <row r="7" spans="2:4" ht="12.75" customHeight="1" x14ac:dyDescent="0.25">
      <c r="B7" s="88" t="s">
        <v>1368</v>
      </c>
      <c r="C7" s="89">
        <f>SUM(DatosViolenciaGénero!C75:C77)</f>
        <v>4</v>
      </c>
      <c r="D7" s="89">
        <f>SUM(DatosViolenciaGénero!D75:D77)</f>
        <v>3</v>
      </c>
    </row>
    <row r="8" spans="2:4" ht="12.75" customHeight="1" x14ac:dyDescent="0.25">
      <c r="B8" s="88" t="s">
        <v>1369</v>
      </c>
      <c r="C8" s="89">
        <f>DatosViolenciaGénero!C81</f>
        <v>0</v>
      </c>
      <c r="D8" s="89">
        <f>DatosViolenciaGénero!D81</f>
        <v>2</v>
      </c>
    </row>
    <row r="9" spans="2:4" ht="12.75" customHeight="1" x14ac:dyDescent="0.25">
      <c r="B9" s="88" t="s">
        <v>1370</v>
      </c>
      <c r="C9" s="89">
        <f>DatosViolenciaGénero!C78</f>
        <v>0</v>
      </c>
      <c r="D9" s="89">
        <f>DatosViolenciaGénero!D78</f>
        <v>2</v>
      </c>
    </row>
    <row r="10" spans="2:4" ht="12.75" customHeight="1" x14ac:dyDescent="0.25">
      <c r="B10" s="88" t="s">
        <v>1371</v>
      </c>
      <c r="C10" s="89">
        <f>SUM(DatosViolenciaGénero!C79:C80)</f>
        <v>460</v>
      </c>
      <c r="D10" s="89">
        <f>SUM(DatosViolenciaGénero!D79:D80)</f>
        <v>252</v>
      </c>
    </row>
    <row r="14" spans="2:4" ht="12.9" customHeight="1" thickTop="1" thickBot="1" x14ac:dyDescent="0.3">
      <c r="B14" s="209" t="s">
        <v>1375</v>
      </c>
      <c r="C14" s="209"/>
    </row>
    <row r="15" spans="2:4" ht="13.8" thickTop="1" x14ac:dyDescent="0.25">
      <c r="B15" s="90" t="s">
        <v>1373</v>
      </c>
      <c r="C15" s="91">
        <f>DatosViolenciaGénero!C38</f>
        <v>169</v>
      </c>
    </row>
    <row r="16" spans="2:4" ht="13.8" thickBot="1" x14ac:dyDescent="0.3">
      <c r="B16" s="92" t="s">
        <v>1374</v>
      </c>
      <c r="C16" s="93">
        <f>DatosViolenciaGénero!C39</f>
        <v>366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BEFD0-B94F-47AD-8A48-4114BCCB6C75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87"/>
    <col min="2" max="2" width="27.6640625" style="87" customWidth="1"/>
    <col min="3" max="16384" width="11.44140625" style="87"/>
  </cols>
  <sheetData>
    <row r="3" spans="2:4" x14ac:dyDescent="0.25">
      <c r="B3" s="85"/>
      <c r="C3" s="86" t="s">
        <v>104</v>
      </c>
      <c r="D3" s="86" t="s">
        <v>1062</v>
      </c>
    </row>
    <row r="4" spans="2:4" ht="12.75" customHeight="1" x14ac:dyDescent="0.25">
      <c r="B4" s="88" t="s">
        <v>1366</v>
      </c>
      <c r="C4" s="89">
        <f>SUM(DatosViolenciaDoméstica!C48:C54)</f>
        <v>244</v>
      </c>
      <c r="D4" s="89">
        <f>SUM(DatosViolenciaDoméstica!D48:D54)</f>
        <v>100</v>
      </c>
    </row>
    <row r="5" spans="2:4" x14ac:dyDescent="0.25">
      <c r="B5" s="88" t="s">
        <v>1321</v>
      </c>
      <c r="C5" s="89">
        <f>SUM(DatosViolenciaDoméstica!C55:C58)</f>
        <v>5</v>
      </c>
      <c r="D5" s="89">
        <f>SUM(DatosViolenciaDoméstica!D55:D58)</f>
        <v>19</v>
      </c>
    </row>
    <row r="6" spans="2:4" ht="12.75" customHeight="1" x14ac:dyDescent="0.25">
      <c r="B6" s="88" t="s">
        <v>1367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5">
      <c r="B7" s="88" t="s">
        <v>1368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5">
      <c r="B8" s="88" t="s">
        <v>1369</v>
      </c>
      <c r="C8" s="89">
        <f>DatosViolenciaDoméstica!C66</f>
        <v>0</v>
      </c>
      <c r="D8" s="89">
        <f>DatosViolenciaDoméstica!D66</f>
        <v>2</v>
      </c>
    </row>
    <row r="9" spans="2:4" ht="12.75" customHeight="1" x14ac:dyDescent="0.25">
      <c r="B9" s="88" t="s">
        <v>1370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5">
      <c r="B10" s="88" t="s">
        <v>1371</v>
      </c>
      <c r="C10" s="89">
        <f>SUM(DatosViolenciaDoméstica!C64:C65)</f>
        <v>57</v>
      </c>
      <c r="D10" s="89">
        <f>SUM(DatosViolenciaDoméstica!D64:D65)</f>
        <v>63</v>
      </c>
    </row>
    <row r="14" spans="2:4" ht="12.9" customHeight="1" thickTop="1" thickBot="1" x14ac:dyDescent="0.3">
      <c r="B14" s="209" t="s">
        <v>1372</v>
      </c>
      <c r="C14" s="209"/>
    </row>
    <row r="15" spans="2:4" ht="13.8" thickTop="1" x14ac:dyDescent="0.25">
      <c r="B15" s="90" t="s">
        <v>1373</v>
      </c>
      <c r="C15" s="91">
        <f>DatosViolenciaDoméstica!C33</f>
        <v>45</v>
      </c>
    </row>
    <row r="16" spans="2:4" ht="13.8" thickBot="1" x14ac:dyDescent="0.3">
      <c r="B16" s="92" t="s">
        <v>1374</v>
      </c>
      <c r="C16" s="93">
        <f>DatosViolenciaDoméstica!C34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4755-2CD5-4B71-8027-ACDDB565ECD3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1" customWidth="1"/>
    <col min="2" max="2" width="20.88671875" style="81" customWidth="1"/>
    <col min="3" max="3" width="44" style="81" customWidth="1"/>
    <col min="4" max="4" width="6.33203125" style="81" customWidth="1"/>
    <col min="5" max="16384" width="11.44140625" style="81"/>
  </cols>
  <sheetData>
    <row r="3" spans="2:3" ht="12.9" customHeight="1" x14ac:dyDescent="0.25">
      <c r="B3" s="210" t="s">
        <v>1356</v>
      </c>
      <c r="C3" s="210"/>
    </row>
    <row r="4" spans="2:3" x14ac:dyDescent="0.25">
      <c r="B4" s="82" t="s">
        <v>1357</v>
      </c>
      <c r="C4" s="83">
        <f>DatosMenores!C69</f>
        <v>97</v>
      </c>
    </row>
    <row r="5" spans="2:3" x14ac:dyDescent="0.25">
      <c r="B5" s="82" t="s">
        <v>1358</v>
      </c>
      <c r="C5" s="84">
        <f>DatosMenores!C70</f>
        <v>1</v>
      </c>
    </row>
    <row r="6" spans="2:3" x14ac:dyDescent="0.25">
      <c r="B6" s="82" t="s">
        <v>1359</v>
      </c>
      <c r="C6" s="84">
        <f>DatosMenores!C71</f>
        <v>136</v>
      </c>
    </row>
    <row r="7" spans="2:3" ht="26.4" x14ac:dyDescent="0.25">
      <c r="B7" s="82" t="s">
        <v>1360</v>
      </c>
      <c r="C7" s="84">
        <f>DatosMenores!C74</f>
        <v>0</v>
      </c>
    </row>
    <row r="8" spans="2:3" ht="26.4" x14ac:dyDescent="0.25">
      <c r="B8" s="82" t="s">
        <v>1021</v>
      </c>
      <c r="C8" s="84">
        <f>DatosMenores!C75</f>
        <v>22</v>
      </c>
    </row>
    <row r="9" spans="2:3" ht="26.4" x14ac:dyDescent="0.25">
      <c r="B9" s="82" t="s">
        <v>1361</v>
      </c>
      <c r="C9" s="84">
        <f>DatosMenores!C76</f>
        <v>0</v>
      </c>
    </row>
    <row r="10" spans="2:3" ht="26.4" x14ac:dyDescent="0.25">
      <c r="B10" s="82" t="s">
        <v>265</v>
      </c>
      <c r="C10" s="84">
        <f>DatosMenores!C78</f>
        <v>0</v>
      </c>
    </row>
    <row r="11" spans="2:3" x14ac:dyDescent="0.25">
      <c r="B11" s="82" t="s">
        <v>1362</v>
      </c>
      <c r="C11" s="84">
        <f>DatosMenores!C77</f>
        <v>29</v>
      </c>
    </row>
    <row r="12" spans="2:3" x14ac:dyDescent="0.25">
      <c r="B12" s="82" t="s">
        <v>1363</v>
      </c>
      <c r="C12" s="84">
        <f>DatosMenores!C79</f>
        <v>0</v>
      </c>
    </row>
    <row r="13" spans="2:3" ht="26.4" x14ac:dyDescent="0.25">
      <c r="B13" s="82" t="s">
        <v>1364</v>
      </c>
      <c r="C13" s="84">
        <f>DatosMenores!C72</f>
        <v>59</v>
      </c>
    </row>
    <row r="14" spans="2:3" ht="26.4" x14ac:dyDescent="0.25">
      <c r="B14" s="82" t="s">
        <v>1365</v>
      </c>
      <c r="C14" s="8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E7CA-20BE-45E6-8EEB-D5CB0EF2CDA2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3" customWidth="1"/>
    <col min="2" max="4" width="13.88671875" style="53" customWidth="1"/>
    <col min="5" max="6" width="15" style="53" customWidth="1"/>
    <col min="7" max="13" width="13.88671875" style="53" customWidth="1"/>
    <col min="14" max="16384" width="11.44140625" style="53"/>
  </cols>
  <sheetData>
    <row r="2" spans="2:13" s="49" customFormat="1" ht="15.6" x14ac:dyDescent="0.3">
      <c r="B2" s="49" t="s">
        <v>1308</v>
      </c>
    </row>
    <row r="4" spans="2:13" ht="40.200000000000003" thickBot="1" x14ac:dyDescent="0.3">
      <c r="B4" s="50" t="s">
        <v>304</v>
      </c>
      <c r="C4" s="51" t="s">
        <v>1309</v>
      </c>
      <c r="D4" s="51" t="s">
        <v>1310</v>
      </c>
      <c r="E4" s="51" t="s">
        <v>1311</v>
      </c>
      <c r="F4" s="51" t="s">
        <v>1312</v>
      </c>
      <c r="G4" s="51" t="s">
        <v>1313</v>
      </c>
      <c r="H4" s="51" t="s">
        <v>1314</v>
      </c>
      <c r="I4" s="51" t="s">
        <v>1315</v>
      </c>
      <c r="J4" s="51" t="s">
        <v>1316</v>
      </c>
      <c r="K4" s="51" t="s">
        <v>315</v>
      </c>
      <c r="L4" s="51" t="s">
        <v>1317</v>
      </c>
      <c r="M4" s="52" t="s">
        <v>317</v>
      </c>
    </row>
    <row r="5" spans="2:13" s="59" customFormat="1" ht="22.5" customHeight="1" thickBot="1" x14ac:dyDescent="0.35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6" x14ac:dyDescent="0.3">
      <c r="B8" s="60" t="s">
        <v>1318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40.200000000000003" thickBot="1" x14ac:dyDescent="0.3">
      <c r="D10" s="62" t="s">
        <v>304</v>
      </c>
      <c r="E10" s="63" t="s">
        <v>1311</v>
      </c>
      <c r="F10" s="63" t="s">
        <v>1312</v>
      </c>
      <c r="G10" s="63" t="s">
        <v>1313</v>
      </c>
      <c r="H10" s="63" t="s">
        <v>1314</v>
      </c>
      <c r="I10" s="63" t="s">
        <v>1315</v>
      </c>
      <c r="J10" s="63" t="s">
        <v>1316</v>
      </c>
      <c r="K10" s="63" t="s">
        <v>1317</v>
      </c>
      <c r="L10" s="64" t="s">
        <v>317</v>
      </c>
      <c r="M10" s="65"/>
    </row>
    <row r="11" spans="2:13" ht="13.2" customHeight="1" x14ac:dyDescent="0.25">
      <c r="B11" s="211" t="s">
        <v>1319</v>
      </c>
      <c r="C11" s="211"/>
      <c r="D11" s="66">
        <f>DatosDelitos!C5+DatosDelitos!C13-DatosDelitos!C17</f>
        <v>7476</v>
      </c>
      <c r="E11" s="67">
        <f>DatosDelitos!H5+DatosDelitos!H13-DatosDelitos!H17</f>
        <v>142</v>
      </c>
      <c r="F11" s="67">
        <f>DatosDelitos!I5+DatosDelitos!I13-DatosDelitos!I17</f>
        <v>188</v>
      </c>
      <c r="G11" s="67">
        <f>DatosDelitos!J5+DatosDelitos!J13-DatosDelitos!J17</f>
        <v>4</v>
      </c>
      <c r="H11" s="68">
        <f>DatosDelitos!K5+DatosDelitos!K13-DatosDelitos!K17</f>
        <v>4</v>
      </c>
      <c r="I11" s="68">
        <f>DatosDelitos!L5+DatosDelitos!L13-DatosDelitos!L17</f>
        <v>3</v>
      </c>
      <c r="J11" s="68">
        <f>DatosDelitos!M5+DatosDelitos!M13-DatosDelitos!M17</f>
        <v>7</v>
      </c>
      <c r="K11" s="68">
        <f>DatosDelitos!O5+DatosDelitos!O13-DatosDelitos!O17</f>
        <v>5</v>
      </c>
      <c r="L11" s="69">
        <f>DatosDelitos!P5+DatosDelitos!P13-DatosDelitos!P17</f>
        <v>278</v>
      </c>
    </row>
    <row r="12" spans="2:13" ht="13.2" customHeight="1" x14ac:dyDescent="0.25">
      <c r="B12" s="212" t="s">
        <v>329</v>
      </c>
      <c r="C12" s="212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2" customHeight="1" x14ac:dyDescent="0.25">
      <c r="B13" s="212" t="s">
        <v>347</v>
      </c>
      <c r="C13" s="212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2" customHeight="1" x14ac:dyDescent="0.25">
      <c r="B14" s="212" t="s">
        <v>352</v>
      </c>
      <c r="C14" s="212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2" customHeight="1" x14ac:dyDescent="0.25">
      <c r="B15" s="212" t="s">
        <v>1320</v>
      </c>
      <c r="C15" s="212"/>
      <c r="D15" s="70">
        <f>DatosDelitos!C17+DatosDelitos!C44</f>
        <v>1613</v>
      </c>
      <c r="E15" s="71">
        <f>DatosDelitos!H17+DatosDelitos!H44</f>
        <v>337</v>
      </c>
      <c r="F15" s="71">
        <f>DatosDelitos!I16+DatosDelitos!I44</f>
        <v>37</v>
      </c>
      <c r="G15" s="71">
        <f>DatosDelitos!J17+DatosDelitos!J44</f>
        <v>0</v>
      </c>
      <c r="H15" s="71">
        <f>DatosDelitos!K17+DatosDelitos!K44</f>
        <v>4</v>
      </c>
      <c r="I15" s="71">
        <f>DatosDelitos!L17+DatosDelitos!L44</f>
        <v>1</v>
      </c>
      <c r="J15" s="71">
        <f>DatosDelitos!M17+DatosDelitos!M44</f>
        <v>1</v>
      </c>
      <c r="K15" s="71">
        <f>DatosDelitos!O17+DatosDelitos!O44</f>
        <v>11</v>
      </c>
      <c r="L15" s="72">
        <f>DatosDelitos!P17+DatosDelitos!P44</f>
        <v>399</v>
      </c>
    </row>
    <row r="16" spans="2:13" ht="13.2" customHeight="1" x14ac:dyDescent="0.25">
      <c r="B16" s="212" t="s">
        <v>1321</v>
      </c>
      <c r="C16" s="212"/>
      <c r="D16" s="70">
        <f>DatosDelitos!C30</f>
        <v>1044</v>
      </c>
      <c r="E16" s="71">
        <f>DatosDelitos!H30</f>
        <v>88</v>
      </c>
      <c r="F16" s="71">
        <f>DatosDelitos!I30</f>
        <v>253</v>
      </c>
      <c r="G16" s="71">
        <f>DatosDelitos!J30</f>
        <v>0</v>
      </c>
      <c r="H16" s="71">
        <f>DatosDelitos!K30</f>
        <v>3</v>
      </c>
      <c r="I16" s="71">
        <f>DatosDelitos!L30</f>
        <v>0</v>
      </c>
      <c r="J16" s="71">
        <f>DatosDelitos!M30</f>
        <v>2</v>
      </c>
      <c r="K16" s="71">
        <f>DatosDelitos!O30</f>
        <v>1</v>
      </c>
      <c r="L16" s="72">
        <f>DatosDelitos!P30</f>
        <v>352</v>
      </c>
    </row>
    <row r="17" spans="2:12" ht="13.2" customHeight="1" x14ac:dyDescent="0.25">
      <c r="B17" s="213" t="s">
        <v>1322</v>
      </c>
      <c r="C17" s="213"/>
      <c r="D17" s="70">
        <f>DatosDelitos!C42-DatosDelitos!C44</f>
        <v>18</v>
      </c>
      <c r="E17" s="71">
        <f>DatosDelitos!H42-DatosDelitos!H44</f>
        <v>3</v>
      </c>
      <c r="F17" s="71">
        <f>DatosDelitos!I42-DatosDelitos!I44</f>
        <v>3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2" customHeight="1" x14ac:dyDescent="0.25">
      <c r="B18" s="212" t="s">
        <v>1323</v>
      </c>
      <c r="C18" s="212"/>
      <c r="D18" s="70">
        <f>DatosDelitos!C50</f>
        <v>258</v>
      </c>
      <c r="E18" s="71">
        <f>DatosDelitos!H50</f>
        <v>30</v>
      </c>
      <c r="F18" s="71">
        <f>DatosDelitos!I50</f>
        <v>22</v>
      </c>
      <c r="G18" s="71">
        <f>DatosDelitos!J50</f>
        <v>22</v>
      </c>
      <c r="H18" s="71">
        <f>DatosDelitos!K50</f>
        <v>20</v>
      </c>
      <c r="I18" s="71">
        <f>DatosDelitos!L50</f>
        <v>0</v>
      </c>
      <c r="J18" s="71">
        <f>DatosDelitos!M50</f>
        <v>1</v>
      </c>
      <c r="K18" s="71">
        <f>DatosDelitos!O50</f>
        <v>8</v>
      </c>
      <c r="L18" s="72">
        <f>DatosDelitos!P50</f>
        <v>42</v>
      </c>
    </row>
    <row r="19" spans="2:12" ht="13.2" customHeight="1" x14ac:dyDescent="0.25">
      <c r="B19" s="212" t="s">
        <v>1324</v>
      </c>
      <c r="C19" s="212"/>
      <c r="D19" s="70">
        <f>DatosDelitos!C72</f>
        <v>6</v>
      </c>
      <c r="E19" s="71">
        <f>DatosDelitos!H72</f>
        <v>2</v>
      </c>
      <c r="F19" s="71">
        <f>DatosDelitos!I72</f>
        <v>2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2</v>
      </c>
    </row>
    <row r="20" spans="2:12" ht="27" customHeight="1" x14ac:dyDescent="0.25">
      <c r="B20" s="212" t="s">
        <v>1325</v>
      </c>
      <c r="C20" s="212"/>
      <c r="D20" s="70">
        <f>DatosDelitos!C74</f>
        <v>37</v>
      </c>
      <c r="E20" s="71">
        <f>DatosDelitos!H74</f>
        <v>6</v>
      </c>
      <c r="F20" s="71">
        <f>DatosDelitos!I74</f>
        <v>11</v>
      </c>
      <c r="G20" s="71">
        <f>DatosDelitos!J74</f>
        <v>1</v>
      </c>
      <c r="H20" s="71">
        <f>DatosDelitos!K74</f>
        <v>1</v>
      </c>
      <c r="I20" s="71">
        <f>DatosDelitos!L74</f>
        <v>2</v>
      </c>
      <c r="J20" s="71">
        <f>DatosDelitos!M74</f>
        <v>1</v>
      </c>
      <c r="K20" s="71">
        <f>DatosDelitos!O74</f>
        <v>1</v>
      </c>
      <c r="L20" s="72">
        <f>DatosDelitos!P74</f>
        <v>8</v>
      </c>
    </row>
    <row r="21" spans="2:12" ht="13.2" customHeight="1" x14ac:dyDescent="0.25">
      <c r="B21" s="213" t="s">
        <v>1326</v>
      </c>
      <c r="C21" s="213"/>
      <c r="D21" s="70">
        <f>DatosDelitos!C82</f>
        <v>98</v>
      </c>
      <c r="E21" s="71">
        <f>DatosDelitos!H82</f>
        <v>1</v>
      </c>
      <c r="F21" s="71">
        <f>DatosDelitos!I82</f>
        <v>1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3</v>
      </c>
    </row>
    <row r="22" spans="2:12" ht="13.2" customHeight="1" x14ac:dyDescent="0.25">
      <c r="B22" s="212" t="s">
        <v>1327</v>
      </c>
      <c r="C22" s="212"/>
      <c r="D22" s="70">
        <f>DatosDelitos!C85</f>
        <v>357</v>
      </c>
      <c r="E22" s="71">
        <f>DatosDelitos!H85</f>
        <v>170</v>
      </c>
      <c r="F22" s="71">
        <f>DatosDelitos!I85</f>
        <v>130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88</v>
      </c>
    </row>
    <row r="23" spans="2:12" ht="13.2" customHeight="1" x14ac:dyDescent="0.25">
      <c r="B23" s="212" t="s">
        <v>975</v>
      </c>
      <c r="C23" s="212"/>
      <c r="D23" s="70">
        <f>DatosDelitos!C97</f>
        <v>3517</v>
      </c>
      <c r="E23" s="71">
        <f>DatosDelitos!H97</f>
        <v>900</v>
      </c>
      <c r="F23" s="71">
        <f>DatosDelitos!I97</f>
        <v>755</v>
      </c>
      <c r="G23" s="71">
        <f>DatosDelitos!J97</f>
        <v>0</v>
      </c>
      <c r="H23" s="71">
        <f>DatosDelitos!K97</f>
        <v>1</v>
      </c>
      <c r="I23" s="71">
        <f>DatosDelitos!L97</f>
        <v>0</v>
      </c>
      <c r="J23" s="71">
        <f>DatosDelitos!M97</f>
        <v>1</v>
      </c>
      <c r="K23" s="71">
        <f>DatosDelitos!O97</f>
        <v>29</v>
      </c>
      <c r="L23" s="72">
        <f>DatosDelitos!P97</f>
        <v>631</v>
      </c>
    </row>
    <row r="24" spans="2:12" ht="27" customHeight="1" x14ac:dyDescent="0.25">
      <c r="B24" s="212" t="s">
        <v>1328</v>
      </c>
      <c r="C24" s="212"/>
      <c r="D24" s="70">
        <f>DatosDelitos!C131</f>
        <v>4</v>
      </c>
      <c r="E24" s="71">
        <f>DatosDelitos!H131</f>
        <v>4</v>
      </c>
      <c r="F24" s="71">
        <f>DatosDelitos!I131</f>
        <v>4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9</v>
      </c>
    </row>
    <row r="25" spans="2:12" ht="13.2" customHeight="1" x14ac:dyDescent="0.25">
      <c r="B25" s="212" t="s">
        <v>1329</v>
      </c>
      <c r="C25" s="212"/>
      <c r="D25" s="70">
        <f>DatosDelitos!C137</f>
        <v>2</v>
      </c>
      <c r="E25" s="71">
        <f>DatosDelitos!H137</f>
        <v>0</v>
      </c>
      <c r="F25" s="71">
        <f>DatosDelitos!I137</f>
        <v>4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2</v>
      </c>
    </row>
    <row r="26" spans="2:12" ht="13.2" customHeight="1" x14ac:dyDescent="0.25">
      <c r="B26" s="213" t="s">
        <v>1330</v>
      </c>
      <c r="C26" s="213"/>
      <c r="D26" s="70">
        <f>DatosDelitos!C144</f>
        <v>1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5">
      <c r="B27" s="212" t="s">
        <v>1331</v>
      </c>
      <c r="C27" s="212"/>
      <c r="D27" s="70">
        <f>DatosDelitos!C147</f>
        <v>70</v>
      </c>
      <c r="E27" s="71">
        <f>DatosDelitos!H147</f>
        <v>29</v>
      </c>
      <c r="F27" s="71">
        <f>DatosDelitos!I147</f>
        <v>18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10</v>
      </c>
    </row>
    <row r="28" spans="2:12" ht="13.2" customHeight="1" x14ac:dyDescent="0.25">
      <c r="B28" s="212" t="s">
        <v>1332</v>
      </c>
      <c r="C28" s="212"/>
      <c r="D28" s="70">
        <f>DatosDelitos!C156+SUM(DatosDelitos!C167:C172)</f>
        <v>40</v>
      </c>
      <c r="E28" s="71">
        <f>DatosDelitos!H156+SUM(DatosDelitos!H167:H172)</f>
        <v>7</v>
      </c>
      <c r="F28" s="71">
        <f>DatosDelitos!I156+SUM(DatosDelitos!I167:I172)</f>
        <v>5</v>
      </c>
      <c r="G28" s="71">
        <f>DatosDelitos!J156+SUM(DatosDelitos!J167:J172)</f>
        <v>0</v>
      </c>
      <c r="H28" s="71">
        <f>DatosDelitos!K156+SUM(DatosDelitos!K167:K172)</f>
        <v>1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5</v>
      </c>
    </row>
    <row r="29" spans="2:12" ht="13.2" customHeight="1" x14ac:dyDescent="0.25">
      <c r="B29" s="212" t="s">
        <v>1333</v>
      </c>
      <c r="C29" s="212"/>
      <c r="D29" s="70">
        <f>SUM(DatosDelitos!C173:C177)</f>
        <v>151</v>
      </c>
      <c r="E29" s="71">
        <f>SUM(DatosDelitos!H173:H177)</f>
        <v>117</v>
      </c>
      <c r="F29" s="71">
        <f>SUM(DatosDelitos!I173:I177)</f>
        <v>88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39</v>
      </c>
      <c r="L29" s="71">
        <f>SUM(DatosDelitos!P173:P177)</f>
        <v>104</v>
      </c>
    </row>
    <row r="30" spans="2:12" ht="13.2" customHeight="1" x14ac:dyDescent="0.25">
      <c r="B30" s="212" t="s">
        <v>1334</v>
      </c>
      <c r="C30" s="212"/>
      <c r="D30" s="70">
        <f>DatosDelitos!C178</f>
        <v>179</v>
      </c>
      <c r="E30" s="71">
        <f>DatosDelitos!H178</f>
        <v>98</v>
      </c>
      <c r="F30" s="71">
        <f>DatosDelitos!I178</f>
        <v>112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826</v>
      </c>
    </row>
    <row r="31" spans="2:12" ht="13.2" customHeight="1" x14ac:dyDescent="0.25">
      <c r="B31" s="212" t="s">
        <v>1335</v>
      </c>
      <c r="C31" s="212"/>
      <c r="D31" s="70">
        <f>DatosDelitos!C186</f>
        <v>159</v>
      </c>
      <c r="E31" s="71">
        <f>DatosDelitos!H186</f>
        <v>63</v>
      </c>
      <c r="F31" s="71">
        <f>DatosDelitos!I186</f>
        <v>44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37</v>
      </c>
    </row>
    <row r="32" spans="2:12" ht="13.2" customHeight="1" x14ac:dyDescent="0.25">
      <c r="B32" s="212" t="s">
        <v>1336</v>
      </c>
      <c r="C32" s="212"/>
      <c r="D32" s="70">
        <f>DatosDelitos!C201</f>
        <v>15</v>
      </c>
      <c r="E32" s="71">
        <f>DatosDelitos!H201</f>
        <v>1</v>
      </c>
      <c r="F32" s="71">
        <f>DatosDelitos!I201</f>
        <v>3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5</v>
      </c>
    </row>
    <row r="33" spans="2:13" ht="13.2" customHeight="1" x14ac:dyDescent="0.25">
      <c r="B33" s="212" t="s">
        <v>1337</v>
      </c>
      <c r="C33" s="212"/>
      <c r="D33" s="70">
        <f>DatosDelitos!C223</f>
        <v>883</v>
      </c>
      <c r="E33" s="71">
        <f>DatosDelitos!H223</f>
        <v>307</v>
      </c>
      <c r="F33" s="71">
        <f>DatosDelitos!I223</f>
        <v>252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1</v>
      </c>
      <c r="K33" s="71">
        <f>DatosDelitos!O223</f>
        <v>25</v>
      </c>
      <c r="L33" s="71">
        <f>DatosDelitos!P223</f>
        <v>357</v>
      </c>
    </row>
    <row r="34" spans="2:13" ht="13.2" customHeight="1" x14ac:dyDescent="0.25">
      <c r="B34" s="212" t="s">
        <v>1338</v>
      </c>
      <c r="C34" s="212"/>
      <c r="D34" s="70">
        <f>DatosDelitos!C244</f>
        <v>4</v>
      </c>
      <c r="E34" s="71">
        <f>DatosDelitos!H244</f>
        <v>0</v>
      </c>
      <c r="F34" s="71">
        <f>DatosDelitos!I244</f>
        <v>2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2</v>
      </c>
    </row>
    <row r="35" spans="2:13" ht="13.2" customHeight="1" x14ac:dyDescent="0.25">
      <c r="B35" s="212" t="s">
        <v>1339</v>
      </c>
      <c r="C35" s="212"/>
      <c r="D35" s="70">
        <f>DatosDelitos!C271</f>
        <v>154</v>
      </c>
      <c r="E35" s="71">
        <f>DatosDelitos!H271</f>
        <v>103</v>
      </c>
      <c r="F35" s="71">
        <f>DatosDelitos!I271</f>
        <v>141</v>
      </c>
      <c r="G35" s="71">
        <f>DatosDelitos!J271</f>
        <v>0</v>
      </c>
      <c r="H35" s="71">
        <f>DatosDelitos!K271</f>
        <v>1</v>
      </c>
      <c r="I35" s="71">
        <f>DatosDelitos!L271</f>
        <v>0</v>
      </c>
      <c r="J35" s="71">
        <f>DatosDelitos!M271</f>
        <v>0</v>
      </c>
      <c r="K35" s="71">
        <f>DatosDelitos!O271</f>
        <v>17</v>
      </c>
      <c r="L35" s="71">
        <f>DatosDelitos!P271</f>
        <v>199</v>
      </c>
    </row>
    <row r="36" spans="2:13" ht="38.25" customHeight="1" x14ac:dyDescent="0.25">
      <c r="B36" s="212" t="s">
        <v>1340</v>
      </c>
      <c r="C36" s="212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2" customHeight="1" x14ac:dyDescent="0.25">
      <c r="B37" s="212" t="s">
        <v>1341</v>
      </c>
      <c r="C37" s="212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2" customHeight="1" x14ac:dyDescent="0.25">
      <c r="B38" s="212" t="s">
        <v>1342</v>
      </c>
      <c r="C38" s="212"/>
      <c r="D38" s="70">
        <f>DatosDelitos!C312+DatosDelitos!C318+DatosDelitos!C320</f>
        <v>7</v>
      </c>
      <c r="E38" s="71">
        <f>DatosDelitos!H312+DatosDelitos!H318+DatosDelitos!H320</f>
        <v>4</v>
      </c>
      <c r="F38" s="71">
        <f>DatosDelitos!I312+DatosDelitos!I318+DatosDelitos!I320</f>
        <v>2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3</v>
      </c>
    </row>
    <row r="39" spans="2:13" ht="13.2" customHeight="1" x14ac:dyDescent="0.25">
      <c r="B39" s="212" t="s">
        <v>1343</v>
      </c>
      <c r="C39" s="212"/>
      <c r="D39" s="70">
        <f>DatosDelitos!C323</f>
        <v>11156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2" customHeight="1" x14ac:dyDescent="0.25">
      <c r="B40" s="212" t="s">
        <v>1344</v>
      </c>
      <c r="C40" s="212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2" customHeight="1" x14ac:dyDescent="0.25">
      <c r="B41" s="212" t="s">
        <v>952</v>
      </c>
      <c r="C41" s="212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2" customHeight="1" x14ac:dyDescent="0.25">
      <c r="B42" s="212" t="s">
        <v>1345</v>
      </c>
      <c r="C42" s="212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5" customHeight="1" thickBot="1" x14ac:dyDescent="0.3">
      <c r="B43" s="215" t="s">
        <v>956</v>
      </c>
      <c r="C43" s="215"/>
      <c r="D43" s="73">
        <f>SUM(D11:D42)</f>
        <v>27249</v>
      </c>
      <c r="E43" s="73">
        <f t="shared" ref="E43:L43" si="0">SUM(E11:E42)</f>
        <v>2412</v>
      </c>
      <c r="F43" s="73">
        <f t="shared" si="0"/>
        <v>2077</v>
      </c>
      <c r="G43" s="73">
        <f t="shared" si="0"/>
        <v>27</v>
      </c>
      <c r="H43" s="73">
        <f t="shared" si="0"/>
        <v>35</v>
      </c>
      <c r="I43" s="73">
        <f t="shared" si="0"/>
        <v>6</v>
      </c>
      <c r="J43" s="73">
        <f t="shared" si="0"/>
        <v>14</v>
      </c>
      <c r="K43" s="73">
        <f t="shared" si="0"/>
        <v>136</v>
      </c>
      <c r="L43" s="73">
        <f t="shared" si="0"/>
        <v>3362</v>
      </c>
    </row>
    <row r="46" spans="2:13" ht="15.6" x14ac:dyDescent="0.3">
      <c r="B46" s="74" t="s">
        <v>1346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40.200000000000003" thickBot="1" x14ac:dyDescent="0.3">
      <c r="D48" s="50" t="s">
        <v>1309</v>
      </c>
      <c r="E48" s="52" t="s">
        <v>1310</v>
      </c>
    </row>
    <row r="49" spans="2:5" ht="13.2" customHeight="1" x14ac:dyDescent="0.3">
      <c r="B49" s="214" t="s">
        <v>1347</v>
      </c>
      <c r="C49" s="214"/>
      <c r="D49" s="76">
        <f>DatosDelitos!F5</f>
        <v>0</v>
      </c>
      <c r="E49" s="76">
        <f>DatosDelitos!G5</f>
        <v>0</v>
      </c>
    </row>
    <row r="50" spans="2:5" ht="13.2" customHeight="1" x14ac:dyDescent="0.3">
      <c r="B50" s="214" t="s">
        <v>1348</v>
      </c>
      <c r="C50" s="214"/>
      <c r="D50" s="76">
        <f>DatosDelitos!F13-DatosDelitos!F17</f>
        <v>24</v>
      </c>
      <c r="E50" s="76">
        <f>DatosDelitos!G13-DatosDelitos!G17</f>
        <v>46</v>
      </c>
    </row>
    <row r="51" spans="2:5" ht="13.2" customHeight="1" x14ac:dyDescent="0.3">
      <c r="B51" s="214" t="s">
        <v>329</v>
      </c>
      <c r="C51" s="214"/>
      <c r="D51" s="76">
        <f>DatosDelitos!F10</f>
        <v>0</v>
      </c>
      <c r="E51" s="76">
        <f>DatosDelitos!G10</f>
        <v>0</v>
      </c>
    </row>
    <row r="52" spans="2:5" ht="13.2" customHeight="1" x14ac:dyDescent="0.3">
      <c r="B52" s="214" t="s">
        <v>347</v>
      </c>
      <c r="C52" s="214"/>
      <c r="D52" s="76">
        <f>DatosDelitos!F20</f>
        <v>0</v>
      </c>
      <c r="E52" s="76">
        <f>DatosDelitos!G20</f>
        <v>0</v>
      </c>
    </row>
    <row r="53" spans="2:5" ht="13.2" customHeight="1" x14ac:dyDescent="0.3">
      <c r="B53" s="214" t="s">
        <v>352</v>
      </c>
      <c r="C53" s="214"/>
      <c r="D53" s="76">
        <f>DatosDelitos!F23</f>
        <v>0</v>
      </c>
      <c r="E53" s="76">
        <f>DatosDelitos!G23</f>
        <v>0</v>
      </c>
    </row>
    <row r="54" spans="2:5" ht="13.2" customHeight="1" x14ac:dyDescent="0.3">
      <c r="B54" s="214" t="s">
        <v>1320</v>
      </c>
      <c r="C54" s="214"/>
      <c r="D54" s="76">
        <f>DatosDelitos!F17+DatosDelitos!F44</f>
        <v>491</v>
      </c>
      <c r="E54" s="76">
        <f>DatosDelitos!G17+DatosDelitos!G44</f>
        <v>201</v>
      </c>
    </row>
    <row r="55" spans="2:5" ht="13.2" customHeight="1" x14ac:dyDescent="0.3">
      <c r="B55" s="214" t="s">
        <v>1321</v>
      </c>
      <c r="C55" s="214"/>
      <c r="D55" s="76">
        <f>DatosDelitos!F30</f>
        <v>90</v>
      </c>
      <c r="E55" s="76">
        <f>DatosDelitos!G30</f>
        <v>127</v>
      </c>
    </row>
    <row r="56" spans="2:5" ht="13.2" customHeight="1" x14ac:dyDescent="0.3">
      <c r="B56" s="214" t="s">
        <v>1322</v>
      </c>
      <c r="C56" s="214"/>
      <c r="D56" s="76">
        <f>DatosDelitos!F42-DatosDelitos!F44</f>
        <v>0</v>
      </c>
      <c r="E56" s="76">
        <f>DatosDelitos!G42-DatosDelitos!G44</f>
        <v>0</v>
      </c>
    </row>
    <row r="57" spans="2:5" ht="13.2" customHeight="1" x14ac:dyDescent="0.3">
      <c r="B57" s="214" t="s">
        <v>1323</v>
      </c>
      <c r="C57" s="214"/>
      <c r="D57" s="76">
        <f>DatosDelitos!F50</f>
        <v>1</v>
      </c>
      <c r="E57" s="76">
        <f>DatosDelitos!G50</f>
        <v>1</v>
      </c>
    </row>
    <row r="58" spans="2:5" ht="13.2" customHeight="1" x14ac:dyDescent="0.3">
      <c r="B58" s="214" t="s">
        <v>1324</v>
      </c>
      <c r="C58" s="214"/>
      <c r="D58" s="76">
        <f>DatosDelitos!F72</f>
        <v>0</v>
      </c>
      <c r="E58" s="76">
        <f>DatosDelitos!G72</f>
        <v>0</v>
      </c>
    </row>
    <row r="59" spans="2:5" ht="27" customHeight="1" x14ac:dyDescent="0.3">
      <c r="B59" s="214" t="s">
        <v>1349</v>
      </c>
      <c r="C59" s="214"/>
      <c r="D59" s="76">
        <f>DatosDelitos!F74</f>
        <v>0</v>
      </c>
      <c r="E59" s="76">
        <f>DatosDelitos!G74</f>
        <v>0</v>
      </c>
    </row>
    <row r="60" spans="2:5" ht="13.2" customHeight="1" x14ac:dyDescent="0.3">
      <c r="B60" s="214" t="s">
        <v>1326</v>
      </c>
      <c r="C60" s="214"/>
      <c r="D60" s="76">
        <f>DatosDelitos!F82</f>
        <v>0</v>
      </c>
      <c r="E60" s="76">
        <f>DatosDelitos!G82</f>
        <v>0</v>
      </c>
    </row>
    <row r="61" spans="2:5" ht="13.2" customHeight="1" x14ac:dyDescent="0.3">
      <c r="B61" s="214" t="s">
        <v>1327</v>
      </c>
      <c r="C61" s="214"/>
      <c r="D61" s="76">
        <f>DatosDelitos!F85</f>
        <v>0</v>
      </c>
      <c r="E61" s="76">
        <f>DatosDelitos!G85</f>
        <v>0</v>
      </c>
    </row>
    <row r="62" spans="2:5" ht="13.2" customHeight="1" x14ac:dyDescent="0.3">
      <c r="B62" s="214" t="s">
        <v>975</v>
      </c>
      <c r="C62" s="214"/>
      <c r="D62" s="76">
        <f>DatosDelitos!F97</f>
        <v>129</v>
      </c>
      <c r="E62" s="76">
        <f>DatosDelitos!G97</f>
        <v>97</v>
      </c>
    </row>
    <row r="63" spans="2:5" ht="27" customHeight="1" x14ac:dyDescent="0.3">
      <c r="B63" s="214" t="s">
        <v>1350</v>
      </c>
      <c r="C63" s="214"/>
      <c r="D63" s="76">
        <f>DatosDelitos!F131</f>
        <v>0</v>
      </c>
      <c r="E63" s="76">
        <f>DatosDelitos!G131</f>
        <v>0</v>
      </c>
    </row>
    <row r="64" spans="2:5" ht="13.2" customHeight="1" x14ac:dyDescent="0.3">
      <c r="B64" s="214" t="s">
        <v>1329</v>
      </c>
      <c r="C64" s="214"/>
      <c r="D64" s="76">
        <f>DatosDelitos!F137</f>
        <v>0</v>
      </c>
      <c r="E64" s="76">
        <f>DatosDelitos!G137</f>
        <v>0</v>
      </c>
    </row>
    <row r="65" spans="2:5" ht="13.2" customHeight="1" x14ac:dyDescent="0.3">
      <c r="B65" s="214" t="s">
        <v>1330</v>
      </c>
      <c r="C65" s="214"/>
      <c r="D65" s="76">
        <f>DatosDelitos!F144</f>
        <v>0</v>
      </c>
      <c r="E65" s="76">
        <f>DatosDelitos!G144</f>
        <v>0</v>
      </c>
    </row>
    <row r="66" spans="2:5" ht="40.5" customHeight="1" x14ac:dyDescent="0.3">
      <c r="B66" s="214" t="s">
        <v>1331</v>
      </c>
      <c r="C66" s="214"/>
      <c r="D66" s="76">
        <f>DatosDelitos!F147</f>
        <v>1</v>
      </c>
      <c r="E66" s="76">
        <f>DatosDelitos!G147</f>
        <v>1</v>
      </c>
    </row>
    <row r="67" spans="2:5" ht="13.2" customHeight="1" x14ac:dyDescent="0.3">
      <c r="B67" s="214" t="s">
        <v>1332</v>
      </c>
      <c r="C67" s="214"/>
      <c r="D67" s="76">
        <f>DatosDelitos!F156+SUM(DatosDelitos!F167:G172)</f>
        <v>0</v>
      </c>
      <c r="E67" s="76">
        <f>DatosDelitos!G156+SUM(DatosDelitos!G167:H172)</f>
        <v>0</v>
      </c>
    </row>
    <row r="68" spans="2:5" ht="13.2" customHeight="1" x14ac:dyDescent="0.3">
      <c r="B68" s="214" t="s">
        <v>1333</v>
      </c>
      <c r="C68" s="214"/>
      <c r="D68" s="76">
        <f>SUM(DatosDelitos!F173:G177)</f>
        <v>12</v>
      </c>
      <c r="E68" s="76">
        <f>SUM(DatosDelitos!G173:H177)</f>
        <v>123</v>
      </c>
    </row>
    <row r="69" spans="2:5" ht="13.2" customHeight="1" x14ac:dyDescent="0.3">
      <c r="B69" s="214" t="s">
        <v>1334</v>
      </c>
      <c r="C69" s="214"/>
      <c r="D69" s="76">
        <f>DatosDelitos!F178</f>
        <v>726</v>
      </c>
      <c r="E69" s="76">
        <f>DatosDelitos!G178</f>
        <v>699</v>
      </c>
    </row>
    <row r="70" spans="2:5" ht="13.2" customHeight="1" x14ac:dyDescent="0.3">
      <c r="B70" s="214" t="s">
        <v>1335</v>
      </c>
      <c r="C70" s="214"/>
      <c r="D70" s="76">
        <f>DatosDelitos!F186</f>
        <v>0</v>
      </c>
      <c r="E70" s="76">
        <f>DatosDelitos!G186</f>
        <v>0</v>
      </c>
    </row>
    <row r="71" spans="2:5" ht="13.2" customHeight="1" x14ac:dyDescent="0.3">
      <c r="B71" s="214" t="s">
        <v>1336</v>
      </c>
      <c r="C71" s="214"/>
      <c r="D71" s="76">
        <f>DatosDelitos!F201</f>
        <v>0</v>
      </c>
      <c r="E71" s="76">
        <f>DatosDelitos!G201</f>
        <v>0</v>
      </c>
    </row>
    <row r="72" spans="2:5" ht="13.2" customHeight="1" x14ac:dyDescent="0.3">
      <c r="B72" s="214" t="s">
        <v>1337</v>
      </c>
      <c r="C72" s="214"/>
      <c r="D72" s="76">
        <f>DatosDelitos!F223</f>
        <v>218</v>
      </c>
      <c r="E72" s="76">
        <f>DatosDelitos!G223</f>
        <v>166</v>
      </c>
    </row>
    <row r="73" spans="2:5" ht="13.2" customHeight="1" x14ac:dyDescent="0.3">
      <c r="B73" s="214" t="s">
        <v>1338</v>
      </c>
      <c r="C73" s="214"/>
      <c r="D73" s="76">
        <f>DatosDelitos!F244</f>
        <v>0</v>
      </c>
      <c r="E73" s="76">
        <f>DatosDelitos!G244</f>
        <v>0</v>
      </c>
    </row>
    <row r="74" spans="2:5" ht="13.2" customHeight="1" x14ac:dyDescent="0.3">
      <c r="B74" s="214" t="s">
        <v>1339</v>
      </c>
      <c r="C74" s="214"/>
      <c r="D74" s="76">
        <f>DatosDelitos!F271</f>
        <v>71</v>
      </c>
      <c r="E74" s="76">
        <f>DatosDelitos!G271</f>
        <v>74</v>
      </c>
    </row>
    <row r="75" spans="2:5" ht="38.25" customHeight="1" x14ac:dyDescent="0.3">
      <c r="B75" s="214" t="s">
        <v>1340</v>
      </c>
      <c r="C75" s="214"/>
      <c r="D75" s="76">
        <f>DatosDelitos!F301</f>
        <v>0</v>
      </c>
      <c r="E75" s="76">
        <f>DatosDelitos!G301</f>
        <v>0</v>
      </c>
    </row>
    <row r="76" spans="2:5" ht="13.2" customHeight="1" x14ac:dyDescent="0.3">
      <c r="B76" s="214" t="s">
        <v>1341</v>
      </c>
      <c r="C76" s="214"/>
      <c r="D76" s="76">
        <f>DatosDelitos!F305</f>
        <v>0</v>
      </c>
      <c r="E76" s="76">
        <f>DatosDelitos!G305</f>
        <v>0</v>
      </c>
    </row>
    <row r="77" spans="2:5" ht="13.2" customHeight="1" x14ac:dyDescent="0.3">
      <c r="B77" s="214" t="s">
        <v>1342</v>
      </c>
      <c r="C77" s="214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5" customHeight="1" x14ac:dyDescent="0.3">
      <c r="B78" s="214" t="s">
        <v>1343</v>
      </c>
      <c r="C78" s="214"/>
      <c r="D78" s="76">
        <f>DatosDelitos!F323</f>
        <v>0</v>
      </c>
      <c r="E78" s="76">
        <f>DatosDelitos!G323</f>
        <v>0</v>
      </c>
    </row>
    <row r="79" spans="2:5" ht="15" customHeight="1" x14ac:dyDescent="0.3">
      <c r="B79" s="216" t="s">
        <v>1344</v>
      </c>
      <c r="C79" s="216"/>
      <c r="D79" s="76">
        <f>DatosDelitos!F325</f>
        <v>0</v>
      </c>
      <c r="E79" s="76">
        <f>DatosDelitos!G325</f>
        <v>0</v>
      </c>
    </row>
    <row r="80" spans="2:5" ht="15" customHeight="1" x14ac:dyDescent="0.3">
      <c r="B80" s="216" t="s">
        <v>952</v>
      </c>
      <c r="C80" s="216"/>
      <c r="D80" s="76">
        <f>DatosDelitos!F337</f>
        <v>0</v>
      </c>
      <c r="E80" s="76">
        <f>DatosDelitos!G337</f>
        <v>0</v>
      </c>
    </row>
    <row r="81" spans="2:13" ht="15" customHeight="1" x14ac:dyDescent="0.3">
      <c r="B81" s="216" t="s">
        <v>1345</v>
      </c>
      <c r="C81" s="216"/>
      <c r="D81" s="76">
        <f>DatosDelitos!F339</f>
        <v>0</v>
      </c>
      <c r="E81" s="76">
        <f>DatosDelitos!G339</f>
        <v>0</v>
      </c>
    </row>
    <row r="82" spans="2:13" ht="15" customHeight="1" x14ac:dyDescent="0.3">
      <c r="B82" s="216" t="s">
        <v>1351</v>
      </c>
      <c r="C82" s="216"/>
      <c r="D82" s="76">
        <f>SUM(D49:D81)</f>
        <v>1763</v>
      </c>
      <c r="E82" s="76">
        <f>SUM(E49:E81)</f>
        <v>1535</v>
      </c>
    </row>
    <row r="84" spans="2:13" s="79" customFormat="1" ht="15.6" x14ac:dyDescent="0.3">
      <c r="B84" s="77" t="s">
        <v>1352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6.4" x14ac:dyDescent="0.25">
      <c r="D86" s="80" t="s">
        <v>315</v>
      </c>
    </row>
    <row r="87" spans="2:13" ht="13.2" customHeight="1" x14ac:dyDescent="0.3">
      <c r="B87" s="214" t="s">
        <v>1319</v>
      </c>
      <c r="C87" s="214"/>
      <c r="D87" s="76">
        <f>DatosDelitos!N5+DatosDelitos!N13-DatosDelitos!N17</f>
        <v>113</v>
      </c>
    </row>
    <row r="88" spans="2:13" ht="13.2" customHeight="1" x14ac:dyDescent="0.3">
      <c r="B88" s="214" t="s">
        <v>329</v>
      </c>
      <c r="C88" s="214"/>
      <c r="D88" s="76">
        <f>DatosDelitos!N10</f>
        <v>0</v>
      </c>
    </row>
    <row r="89" spans="2:13" ht="13.2" customHeight="1" x14ac:dyDescent="0.3">
      <c r="B89" s="214" t="s">
        <v>347</v>
      </c>
      <c r="C89" s="214"/>
      <c r="D89" s="76">
        <f>DatosDelitos!N20</f>
        <v>0</v>
      </c>
    </row>
    <row r="90" spans="2:13" ht="13.2" customHeight="1" x14ac:dyDescent="0.3">
      <c r="B90" s="214" t="s">
        <v>352</v>
      </c>
      <c r="C90" s="214"/>
      <c r="D90" s="76">
        <f>DatosDelitos!N23</f>
        <v>0</v>
      </c>
    </row>
    <row r="91" spans="2:13" ht="13.2" customHeight="1" x14ac:dyDescent="0.3">
      <c r="B91" s="214" t="s">
        <v>1353</v>
      </c>
      <c r="C91" s="214"/>
      <c r="D91" s="76">
        <f>SUM(DatosDelitos!N17,DatosDelitos!N44)</f>
        <v>58</v>
      </c>
    </row>
    <row r="92" spans="2:13" ht="13.2" customHeight="1" x14ac:dyDescent="0.3">
      <c r="B92" s="214" t="s">
        <v>1321</v>
      </c>
      <c r="C92" s="214"/>
      <c r="D92" s="76">
        <f>DatosDelitos!N30</f>
        <v>3</v>
      </c>
    </row>
    <row r="93" spans="2:13" ht="13.2" customHeight="1" x14ac:dyDescent="0.3">
      <c r="B93" s="214" t="s">
        <v>1322</v>
      </c>
      <c r="C93" s="214"/>
      <c r="D93" s="76">
        <f>DatosDelitos!N42-DatosDelitos!N44</f>
        <v>0</v>
      </c>
    </row>
    <row r="94" spans="2:13" ht="13.2" customHeight="1" x14ac:dyDescent="0.3">
      <c r="B94" s="214" t="s">
        <v>1323</v>
      </c>
      <c r="C94" s="214"/>
      <c r="D94" s="76">
        <f>DatosDelitos!N50</f>
        <v>4</v>
      </c>
    </row>
    <row r="95" spans="2:13" ht="13.2" customHeight="1" x14ac:dyDescent="0.3">
      <c r="B95" s="214" t="s">
        <v>1324</v>
      </c>
      <c r="C95" s="214"/>
      <c r="D95" s="76">
        <f>DatosDelitos!N72</f>
        <v>0</v>
      </c>
    </row>
    <row r="96" spans="2:13" ht="27" customHeight="1" x14ac:dyDescent="0.3">
      <c r="B96" s="214" t="s">
        <v>1349</v>
      </c>
      <c r="C96" s="214"/>
      <c r="D96" s="76">
        <f>DatosDelitos!N74</f>
        <v>0</v>
      </c>
    </row>
    <row r="97" spans="2:4" ht="13.2" customHeight="1" x14ac:dyDescent="0.3">
      <c r="B97" s="214" t="s">
        <v>1326</v>
      </c>
      <c r="C97" s="214"/>
      <c r="D97" s="76">
        <f>DatosDelitos!N82</f>
        <v>0</v>
      </c>
    </row>
    <row r="98" spans="2:4" ht="13.2" customHeight="1" x14ac:dyDescent="0.3">
      <c r="B98" s="214" t="s">
        <v>1327</v>
      </c>
      <c r="C98" s="214"/>
      <c r="D98" s="76">
        <f>DatosDelitos!N85</f>
        <v>0</v>
      </c>
    </row>
    <row r="99" spans="2:4" ht="13.2" customHeight="1" x14ac:dyDescent="0.3">
      <c r="B99" s="214" t="s">
        <v>975</v>
      </c>
      <c r="C99" s="214"/>
      <c r="D99" s="76">
        <f>DatosDelitos!N97</f>
        <v>9</v>
      </c>
    </row>
    <row r="100" spans="2:4" ht="27" customHeight="1" x14ac:dyDescent="0.3">
      <c r="B100" s="214" t="s">
        <v>1350</v>
      </c>
      <c r="C100" s="214"/>
      <c r="D100" s="76">
        <f>DatosDelitos!N131</f>
        <v>4</v>
      </c>
    </row>
    <row r="101" spans="2:4" ht="13.2" customHeight="1" x14ac:dyDescent="0.3">
      <c r="B101" s="214" t="s">
        <v>1329</v>
      </c>
      <c r="C101" s="214"/>
      <c r="D101" s="76">
        <f>DatosDelitos!N137</f>
        <v>5</v>
      </c>
    </row>
    <row r="102" spans="2:4" ht="13.2" customHeight="1" x14ac:dyDescent="0.3">
      <c r="B102" s="214" t="s">
        <v>1330</v>
      </c>
      <c r="C102" s="214"/>
      <c r="D102" s="76">
        <f>DatosDelitos!N144</f>
        <v>0</v>
      </c>
    </row>
    <row r="103" spans="2:4" ht="13.2" customHeight="1" x14ac:dyDescent="0.3">
      <c r="B103" s="214" t="s">
        <v>1354</v>
      </c>
      <c r="C103" s="214"/>
      <c r="D103" s="76">
        <f>DatosDelitos!N148</f>
        <v>22</v>
      </c>
    </row>
    <row r="104" spans="2:4" ht="13.2" customHeight="1" x14ac:dyDescent="0.3">
      <c r="B104" s="214" t="s">
        <v>1186</v>
      </c>
      <c r="C104" s="214"/>
      <c r="D104" s="76">
        <f>SUM(DatosDelitos!N149,DatosDelitos!N150)</f>
        <v>0</v>
      </c>
    </row>
    <row r="105" spans="2:4" ht="13.2" customHeight="1" x14ac:dyDescent="0.3">
      <c r="B105" s="214" t="s">
        <v>1184</v>
      </c>
      <c r="C105" s="214"/>
      <c r="D105" s="76">
        <f>SUM(DatosDelitos!N151:N155)</f>
        <v>6</v>
      </c>
    </row>
    <row r="106" spans="2:4" ht="13.2" customHeight="1" x14ac:dyDescent="0.3">
      <c r="B106" s="214" t="s">
        <v>1332</v>
      </c>
      <c r="C106" s="214"/>
      <c r="D106" s="76">
        <f>SUM(SUM(DatosDelitos!N157:N160),SUM(DatosDelitos!N167:N172))</f>
        <v>0</v>
      </c>
    </row>
    <row r="107" spans="2:4" ht="13.2" customHeight="1" x14ac:dyDescent="0.3">
      <c r="B107" s="214" t="s">
        <v>1355</v>
      </c>
      <c r="C107" s="214"/>
      <c r="D107" s="76">
        <f>SUM(DatosDelitos!N161:N165)</f>
        <v>1</v>
      </c>
    </row>
    <row r="108" spans="2:4" ht="13.2" customHeight="1" x14ac:dyDescent="0.3">
      <c r="B108" s="214" t="s">
        <v>1333</v>
      </c>
      <c r="C108" s="214"/>
      <c r="D108" s="76">
        <f>SUM(DatosDelitos!N173:N177)</f>
        <v>1</v>
      </c>
    </row>
    <row r="109" spans="2:4" ht="13.2" customHeight="1" x14ac:dyDescent="0.3">
      <c r="B109" s="214" t="s">
        <v>1334</v>
      </c>
      <c r="C109" s="214"/>
      <c r="D109" s="76">
        <f>DatosDelitos!N178</f>
        <v>1</v>
      </c>
    </row>
    <row r="110" spans="2:4" ht="13.2" customHeight="1" x14ac:dyDescent="0.3">
      <c r="B110" s="214" t="s">
        <v>1335</v>
      </c>
      <c r="C110" s="214"/>
      <c r="D110" s="76">
        <f>DatosDelitos!N186</f>
        <v>5</v>
      </c>
    </row>
    <row r="111" spans="2:4" ht="13.2" customHeight="1" x14ac:dyDescent="0.3">
      <c r="B111" s="214" t="s">
        <v>1336</v>
      </c>
      <c r="C111" s="214"/>
      <c r="D111" s="76">
        <f>DatosDelitos!N201</f>
        <v>5</v>
      </c>
    </row>
    <row r="112" spans="2:4" ht="13.2" customHeight="1" x14ac:dyDescent="0.3">
      <c r="B112" s="214" t="s">
        <v>1337</v>
      </c>
      <c r="C112" s="214"/>
      <c r="D112" s="76">
        <f>DatosDelitos!N223</f>
        <v>4</v>
      </c>
    </row>
    <row r="113" spans="2:4" ht="13.2" customHeight="1" x14ac:dyDescent="0.3">
      <c r="B113" s="214" t="s">
        <v>1338</v>
      </c>
      <c r="C113" s="214"/>
      <c r="D113" s="76">
        <f>DatosDelitos!N244</f>
        <v>0</v>
      </c>
    </row>
    <row r="114" spans="2:4" ht="13.2" customHeight="1" x14ac:dyDescent="0.3">
      <c r="B114" s="214" t="s">
        <v>1339</v>
      </c>
      <c r="C114" s="214"/>
      <c r="D114" s="76">
        <f>DatosDelitos!N271</f>
        <v>2</v>
      </c>
    </row>
    <row r="115" spans="2:4" ht="38.25" customHeight="1" x14ac:dyDescent="0.3">
      <c r="B115" s="214" t="s">
        <v>1340</v>
      </c>
      <c r="C115" s="214"/>
      <c r="D115" s="76">
        <f>DatosDelitos!N301</f>
        <v>0</v>
      </c>
    </row>
    <row r="116" spans="2:4" ht="13.2" customHeight="1" x14ac:dyDescent="0.3">
      <c r="B116" s="214" t="s">
        <v>1341</v>
      </c>
      <c r="C116" s="214"/>
      <c r="D116" s="76">
        <f>DatosDelitos!N305</f>
        <v>0</v>
      </c>
    </row>
    <row r="117" spans="2:4" ht="13.2" customHeight="1" x14ac:dyDescent="0.3">
      <c r="B117" s="214" t="s">
        <v>1342</v>
      </c>
      <c r="C117" s="214"/>
      <c r="D117" s="76">
        <f>DatosDelitos!N312+DatosDelitos!N320</f>
        <v>0</v>
      </c>
    </row>
    <row r="118" spans="2:4" ht="13.2" customHeight="1" x14ac:dyDescent="0.3">
      <c r="B118" s="214" t="s">
        <v>918</v>
      </c>
      <c r="C118" s="214"/>
      <c r="D118" s="76">
        <f>DatosDelitos!N318</f>
        <v>0</v>
      </c>
    </row>
    <row r="119" spans="2:4" ht="13.95" customHeight="1" x14ac:dyDescent="0.3">
      <c r="B119" s="214" t="s">
        <v>1343</v>
      </c>
      <c r="C119" s="214"/>
      <c r="D119" s="76">
        <f>DatosDelitos!N323</f>
        <v>29</v>
      </c>
    </row>
    <row r="120" spans="2:4" ht="12.75" customHeight="1" x14ac:dyDescent="0.3">
      <c r="B120" s="216" t="s">
        <v>1344</v>
      </c>
      <c r="C120" s="216"/>
      <c r="D120" s="76">
        <f>DatosDelitos!N325</f>
        <v>0</v>
      </c>
    </row>
    <row r="121" spans="2:4" ht="15" customHeight="1" x14ac:dyDescent="0.3">
      <c r="B121" s="216" t="s">
        <v>952</v>
      </c>
      <c r="C121" s="216"/>
      <c r="D121" s="76">
        <f>DatosDelitos!N337</f>
        <v>0</v>
      </c>
    </row>
    <row r="122" spans="2:4" ht="15" customHeight="1" x14ac:dyDescent="0.3">
      <c r="B122" s="216" t="s">
        <v>1345</v>
      </c>
      <c r="C122" s="216"/>
      <c r="D122" s="76">
        <f>DatosDelitos!N339</f>
        <v>0</v>
      </c>
    </row>
    <row r="123" spans="2:4" ht="15" customHeight="1" x14ac:dyDescent="0.3">
      <c r="B123" s="214" t="s">
        <v>1351</v>
      </c>
      <c r="C123" s="214"/>
      <c r="D123" s="76">
        <f>SUM(D87:D122)</f>
        <v>272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">
      <c r="A5" s="178" t="s">
        <v>318</v>
      </c>
      <c r="B5" s="179"/>
      <c r="C5" s="23">
        <v>23</v>
      </c>
      <c r="D5" s="23">
        <v>31</v>
      </c>
      <c r="E5" s="24">
        <v>-0.25806451612903197</v>
      </c>
      <c r="F5" s="23">
        <v>0</v>
      </c>
      <c r="G5" s="23">
        <v>0</v>
      </c>
      <c r="H5" s="23">
        <v>7</v>
      </c>
      <c r="I5" s="23">
        <v>4</v>
      </c>
      <c r="J5" s="23">
        <v>4</v>
      </c>
      <c r="K5" s="23">
        <v>2</v>
      </c>
      <c r="L5" s="23">
        <v>3</v>
      </c>
      <c r="M5" s="23">
        <v>5</v>
      </c>
      <c r="N5" s="23">
        <v>0</v>
      </c>
      <c r="O5" s="23">
        <v>4</v>
      </c>
      <c r="P5" s="25">
        <v>7</v>
      </c>
    </row>
    <row r="6" spans="1:16" x14ac:dyDescent="0.3">
      <c r="A6" s="26" t="s">
        <v>319</v>
      </c>
      <c r="B6" s="26" t="s">
        <v>320</v>
      </c>
      <c r="C6" s="14">
        <v>13</v>
      </c>
      <c r="D6" s="14">
        <v>19</v>
      </c>
      <c r="E6" s="27">
        <v>-0.31578947368421101</v>
      </c>
      <c r="F6" s="14">
        <v>0</v>
      </c>
      <c r="G6" s="14">
        <v>0</v>
      </c>
      <c r="H6" s="14">
        <v>0</v>
      </c>
      <c r="I6" s="14">
        <v>0</v>
      </c>
      <c r="J6" s="14">
        <v>4</v>
      </c>
      <c r="K6" s="14">
        <v>2</v>
      </c>
      <c r="L6" s="14">
        <v>3</v>
      </c>
      <c r="M6" s="14">
        <v>2</v>
      </c>
      <c r="N6" s="14">
        <v>0</v>
      </c>
      <c r="O6" s="14">
        <v>4</v>
      </c>
      <c r="P6" s="21">
        <v>3</v>
      </c>
    </row>
    <row r="7" spans="1:16" x14ac:dyDescent="0.3">
      <c r="A7" s="26" t="s">
        <v>321</v>
      </c>
      <c r="B7" s="26" t="s">
        <v>322</v>
      </c>
      <c r="C7" s="14">
        <v>1</v>
      </c>
      <c r="D7" s="14">
        <v>1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3</v>
      </c>
      <c r="N7" s="14">
        <v>0</v>
      </c>
      <c r="O7" s="14">
        <v>0</v>
      </c>
      <c r="P7" s="21">
        <v>0</v>
      </c>
    </row>
    <row r="8" spans="1:16" x14ac:dyDescent="0.3">
      <c r="A8" s="26" t="s">
        <v>323</v>
      </c>
      <c r="B8" s="26" t="s">
        <v>324</v>
      </c>
      <c r="C8" s="14">
        <v>9</v>
      </c>
      <c r="D8" s="14">
        <v>9</v>
      </c>
      <c r="E8" s="27">
        <v>0</v>
      </c>
      <c r="F8" s="14">
        <v>0</v>
      </c>
      <c r="G8" s="14">
        <v>0</v>
      </c>
      <c r="H8" s="14">
        <v>7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4</v>
      </c>
    </row>
    <row r="9" spans="1:16" x14ac:dyDescent="0.3">
      <c r="A9" s="26" t="s">
        <v>325</v>
      </c>
      <c r="B9" s="26" t="s">
        <v>326</v>
      </c>
      <c r="C9" s="14">
        <v>0</v>
      </c>
      <c r="D9" s="14">
        <v>2</v>
      </c>
      <c r="E9" s="27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3">
      <c r="A10" s="178" t="s">
        <v>327</v>
      </c>
      <c r="B10" s="179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3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3">
      <c r="A13" s="178" t="s">
        <v>332</v>
      </c>
      <c r="B13" s="179"/>
      <c r="C13" s="23">
        <v>8664</v>
      </c>
      <c r="D13" s="23">
        <v>8516</v>
      </c>
      <c r="E13" s="24">
        <v>1.7379051197745399E-2</v>
      </c>
      <c r="F13" s="23">
        <v>393</v>
      </c>
      <c r="G13" s="23">
        <v>236</v>
      </c>
      <c r="H13" s="23">
        <v>399</v>
      </c>
      <c r="I13" s="23">
        <v>345</v>
      </c>
      <c r="J13" s="23">
        <v>0</v>
      </c>
      <c r="K13" s="23">
        <v>5</v>
      </c>
      <c r="L13" s="23">
        <v>1</v>
      </c>
      <c r="M13" s="23">
        <v>3</v>
      </c>
      <c r="N13" s="23">
        <v>146</v>
      </c>
      <c r="O13" s="23">
        <v>9</v>
      </c>
      <c r="P13" s="25">
        <v>634</v>
      </c>
    </row>
    <row r="14" spans="1:16" x14ac:dyDescent="0.3">
      <c r="A14" s="26" t="s">
        <v>333</v>
      </c>
      <c r="B14" s="26" t="s">
        <v>334</v>
      </c>
      <c r="C14" s="14">
        <v>3595</v>
      </c>
      <c r="D14" s="14">
        <v>3554</v>
      </c>
      <c r="E14" s="27">
        <v>1.15362971299944E-2</v>
      </c>
      <c r="F14" s="14">
        <v>24</v>
      </c>
      <c r="G14" s="14">
        <v>44</v>
      </c>
      <c r="H14" s="14">
        <v>125</v>
      </c>
      <c r="I14" s="14">
        <v>164</v>
      </c>
      <c r="J14" s="14">
        <v>0</v>
      </c>
      <c r="K14" s="14">
        <v>2</v>
      </c>
      <c r="L14" s="14">
        <v>0</v>
      </c>
      <c r="M14" s="14">
        <v>1</v>
      </c>
      <c r="N14" s="14">
        <v>1</v>
      </c>
      <c r="O14" s="14">
        <v>1</v>
      </c>
      <c r="P14" s="21">
        <v>262</v>
      </c>
    </row>
    <row r="15" spans="1:16" x14ac:dyDescent="0.3">
      <c r="A15" s="26" t="s">
        <v>335</v>
      </c>
      <c r="B15" s="26" t="s">
        <v>336</v>
      </c>
      <c r="C15" s="14">
        <v>5</v>
      </c>
      <c r="D15" s="14">
        <v>7</v>
      </c>
      <c r="E15" s="27">
        <v>-0.28571428571428598</v>
      </c>
      <c r="F15" s="14">
        <v>0</v>
      </c>
      <c r="G15" s="14">
        <v>0</v>
      </c>
      <c r="H15" s="14">
        <v>0</v>
      </c>
      <c r="I15" s="14">
        <v>12</v>
      </c>
      <c r="J15" s="14">
        <v>0</v>
      </c>
      <c r="K15" s="14">
        <v>0</v>
      </c>
      <c r="L15" s="14">
        <v>0</v>
      </c>
      <c r="M15" s="14">
        <v>0</v>
      </c>
      <c r="N15" s="14">
        <v>1</v>
      </c>
      <c r="O15" s="14">
        <v>0</v>
      </c>
      <c r="P15" s="21">
        <v>0</v>
      </c>
    </row>
    <row r="16" spans="1:16" x14ac:dyDescent="0.3">
      <c r="A16" s="26" t="s">
        <v>337</v>
      </c>
      <c r="B16" s="26" t="s">
        <v>338</v>
      </c>
      <c r="C16" s="14">
        <v>3853</v>
      </c>
      <c r="D16" s="14">
        <v>3734</v>
      </c>
      <c r="E16" s="27">
        <v>3.1869309051955001E-2</v>
      </c>
      <c r="F16" s="14">
        <v>0</v>
      </c>
      <c r="G16" s="14">
        <v>2</v>
      </c>
      <c r="H16" s="14">
        <v>10</v>
      </c>
      <c r="I16" s="14">
        <v>8</v>
      </c>
      <c r="J16" s="14">
        <v>0</v>
      </c>
      <c r="K16" s="14">
        <v>0</v>
      </c>
      <c r="L16" s="14">
        <v>0</v>
      </c>
      <c r="M16" s="14">
        <v>1</v>
      </c>
      <c r="N16" s="14">
        <v>111</v>
      </c>
      <c r="O16" s="14">
        <v>0</v>
      </c>
      <c r="P16" s="21">
        <v>9</v>
      </c>
    </row>
    <row r="17" spans="1:16" ht="20.399999999999999" x14ac:dyDescent="0.3">
      <c r="A17" s="26" t="s">
        <v>339</v>
      </c>
      <c r="B17" s="26" t="s">
        <v>340</v>
      </c>
      <c r="C17" s="14">
        <v>1211</v>
      </c>
      <c r="D17" s="14">
        <v>1218</v>
      </c>
      <c r="E17" s="27">
        <v>-5.74712643678161E-3</v>
      </c>
      <c r="F17" s="14">
        <v>369</v>
      </c>
      <c r="G17" s="14">
        <v>190</v>
      </c>
      <c r="H17" s="14">
        <v>264</v>
      </c>
      <c r="I17" s="14">
        <v>161</v>
      </c>
      <c r="J17" s="14">
        <v>0</v>
      </c>
      <c r="K17" s="14">
        <v>3</v>
      </c>
      <c r="L17" s="14">
        <v>1</v>
      </c>
      <c r="M17" s="14">
        <v>1</v>
      </c>
      <c r="N17" s="14">
        <v>33</v>
      </c>
      <c r="O17" s="14">
        <v>8</v>
      </c>
      <c r="P17" s="21">
        <v>363</v>
      </c>
    </row>
    <row r="18" spans="1:16" x14ac:dyDescent="0.3">
      <c r="A18" s="26" t="s">
        <v>341</v>
      </c>
      <c r="B18" s="26" t="s">
        <v>342</v>
      </c>
      <c r="C18" s="14">
        <v>0</v>
      </c>
      <c r="D18" s="14">
        <v>3</v>
      </c>
      <c r="E18" s="27">
        <v>-1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3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3">
      <c r="A20" s="178" t="s">
        <v>345</v>
      </c>
      <c r="B20" s="179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x14ac:dyDescent="0.3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3">
      <c r="A23" s="178" t="s">
        <v>350</v>
      </c>
      <c r="B23" s="179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0.399999999999999" x14ac:dyDescent="0.3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x14ac:dyDescent="0.3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3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3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0.399999999999999" x14ac:dyDescent="0.3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3">
      <c r="A30" s="178" t="s">
        <v>363</v>
      </c>
      <c r="B30" s="179"/>
      <c r="C30" s="23">
        <v>1044</v>
      </c>
      <c r="D30" s="23">
        <v>877</v>
      </c>
      <c r="E30" s="24">
        <v>0.19042189281642</v>
      </c>
      <c r="F30" s="23">
        <v>90</v>
      </c>
      <c r="G30" s="23">
        <v>127</v>
      </c>
      <c r="H30" s="23">
        <v>88</v>
      </c>
      <c r="I30" s="23">
        <v>253</v>
      </c>
      <c r="J30" s="23">
        <v>0</v>
      </c>
      <c r="K30" s="23">
        <v>3</v>
      </c>
      <c r="L30" s="23">
        <v>0</v>
      </c>
      <c r="M30" s="23">
        <v>2</v>
      </c>
      <c r="N30" s="23">
        <v>3</v>
      </c>
      <c r="O30" s="23">
        <v>1</v>
      </c>
      <c r="P30" s="25">
        <v>352</v>
      </c>
    </row>
    <row r="31" spans="1:16" x14ac:dyDescent="0.3">
      <c r="A31" s="26" t="s">
        <v>364</v>
      </c>
      <c r="B31" s="26" t="s">
        <v>365</v>
      </c>
      <c r="C31" s="14">
        <v>11</v>
      </c>
      <c r="D31" s="14">
        <v>8</v>
      </c>
      <c r="E31" s="27">
        <v>0.375</v>
      </c>
      <c r="F31" s="14">
        <v>0</v>
      </c>
      <c r="G31" s="14">
        <v>0</v>
      </c>
      <c r="H31" s="14">
        <v>1</v>
      </c>
      <c r="I31" s="14">
        <v>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1">
        <v>6</v>
      </c>
    </row>
    <row r="32" spans="1:16" x14ac:dyDescent="0.3">
      <c r="A32" s="26" t="s">
        <v>366</v>
      </c>
      <c r="B32" s="26" t="s">
        <v>367</v>
      </c>
      <c r="C32" s="14">
        <v>2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0.399999999999999" x14ac:dyDescent="0.3">
      <c r="A33" s="26" t="s">
        <v>368</v>
      </c>
      <c r="B33" s="26" t="s">
        <v>369</v>
      </c>
      <c r="C33" s="14">
        <v>703</v>
      </c>
      <c r="D33" s="14">
        <v>612</v>
      </c>
      <c r="E33" s="27">
        <v>0.14869281045751601</v>
      </c>
      <c r="F33" s="14">
        <v>12</v>
      </c>
      <c r="G33" s="14">
        <v>13</v>
      </c>
      <c r="H33" s="14">
        <v>44</v>
      </c>
      <c r="I33" s="14">
        <v>88</v>
      </c>
      <c r="J33" s="14">
        <v>0</v>
      </c>
      <c r="K33" s="14">
        <v>2</v>
      </c>
      <c r="L33" s="14">
        <v>0</v>
      </c>
      <c r="M33" s="14">
        <v>0</v>
      </c>
      <c r="N33" s="14">
        <v>0</v>
      </c>
      <c r="O33" s="14">
        <v>1</v>
      </c>
      <c r="P33" s="21">
        <v>79</v>
      </c>
    </row>
    <row r="34" spans="1:16" x14ac:dyDescent="0.3">
      <c r="A34" s="26" t="s">
        <v>370</v>
      </c>
      <c r="B34" s="26" t="s">
        <v>371</v>
      </c>
      <c r="C34" s="14">
        <v>17</v>
      </c>
      <c r="D34" s="14">
        <v>4</v>
      </c>
      <c r="E34" s="27">
        <v>3.25</v>
      </c>
      <c r="F34" s="14">
        <v>0</v>
      </c>
      <c r="G34" s="14">
        <v>0</v>
      </c>
      <c r="H34" s="14">
        <v>1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1">
        <v>4</v>
      </c>
    </row>
    <row r="35" spans="1:16" x14ac:dyDescent="0.3">
      <c r="A35" s="26" t="s">
        <v>372</v>
      </c>
      <c r="B35" s="26" t="s">
        <v>373</v>
      </c>
      <c r="C35" s="14">
        <v>115</v>
      </c>
      <c r="D35" s="14">
        <v>91</v>
      </c>
      <c r="E35" s="27">
        <v>0.26373626373626402</v>
      </c>
      <c r="F35" s="14">
        <v>2</v>
      </c>
      <c r="G35" s="14">
        <v>3</v>
      </c>
      <c r="H35" s="14">
        <v>9</v>
      </c>
      <c r="I35" s="14">
        <v>14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1">
        <v>13</v>
      </c>
    </row>
    <row r="36" spans="1:16" ht="20.399999999999999" x14ac:dyDescent="0.3">
      <c r="A36" s="26" t="s">
        <v>374</v>
      </c>
      <c r="B36" s="26" t="s">
        <v>375</v>
      </c>
      <c r="C36" s="14">
        <v>79</v>
      </c>
      <c r="D36" s="14">
        <v>63</v>
      </c>
      <c r="E36" s="27">
        <v>0.25396825396825401</v>
      </c>
      <c r="F36" s="14">
        <v>61</v>
      </c>
      <c r="G36" s="14">
        <v>78</v>
      </c>
      <c r="H36" s="14">
        <v>11</v>
      </c>
      <c r="I36" s="14">
        <v>101</v>
      </c>
      <c r="J36" s="14">
        <v>0</v>
      </c>
      <c r="K36" s="14">
        <v>0</v>
      </c>
      <c r="L36" s="14">
        <v>0</v>
      </c>
      <c r="M36" s="14">
        <v>1</v>
      </c>
      <c r="N36" s="14">
        <v>0</v>
      </c>
      <c r="O36" s="14">
        <v>0</v>
      </c>
      <c r="P36" s="21">
        <v>183</v>
      </c>
    </row>
    <row r="37" spans="1:16" ht="20.399999999999999" x14ac:dyDescent="0.3">
      <c r="A37" s="26" t="s">
        <v>376</v>
      </c>
      <c r="B37" s="26" t="s">
        <v>377</v>
      </c>
      <c r="C37" s="14">
        <v>14</v>
      </c>
      <c r="D37" s="14">
        <v>19</v>
      </c>
      <c r="E37" s="27">
        <v>-0.26315789473684198</v>
      </c>
      <c r="F37" s="14">
        <v>14</v>
      </c>
      <c r="G37" s="14">
        <v>32</v>
      </c>
      <c r="H37" s="14">
        <v>4</v>
      </c>
      <c r="I37" s="14">
        <v>34</v>
      </c>
      <c r="J37" s="14">
        <v>0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21">
        <v>60</v>
      </c>
    </row>
    <row r="38" spans="1:16" ht="20.399999999999999" x14ac:dyDescent="0.3">
      <c r="A38" s="26" t="s">
        <v>378</v>
      </c>
      <c r="B38" s="26" t="s">
        <v>379</v>
      </c>
      <c r="C38" s="14">
        <v>81</v>
      </c>
      <c r="D38" s="14">
        <v>42</v>
      </c>
      <c r="E38" s="27">
        <v>0.92857142857142805</v>
      </c>
      <c r="F38" s="14">
        <v>1</v>
      </c>
      <c r="G38" s="14">
        <v>1</v>
      </c>
      <c r="H38" s="14">
        <v>10</v>
      </c>
      <c r="I38" s="14">
        <v>3</v>
      </c>
      <c r="J38" s="14">
        <v>0</v>
      </c>
      <c r="K38" s="14">
        <v>1</v>
      </c>
      <c r="L38" s="14">
        <v>0</v>
      </c>
      <c r="M38" s="14">
        <v>0</v>
      </c>
      <c r="N38" s="14">
        <v>1</v>
      </c>
      <c r="O38" s="14">
        <v>0</v>
      </c>
      <c r="P38" s="21">
        <v>3</v>
      </c>
    </row>
    <row r="39" spans="1:16" ht="30.6" x14ac:dyDescent="0.3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x14ac:dyDescent="0.3">
      <c r="A40" s="26" t="s">
        <v>382</v>
      </c>
      <c r="B40" s="26" t="s">
        <v>383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3">
      <c r="A41" s="26" t="s">
        <v>384</v>
      </c>
      <c r="B41" s="26" t="s">
        <v>385</v>
      </c>
      <c r="C41" s="14">
        <v>22</v>
      </c>
      <c r="D41" s="14">
        <v>38</v>
      </c>
      <c r="E41" s="27">
        <v>-0.42105263157894701</v>
      </c>
      <c r="F41" s="14">
        <v>0</v>
      </c>
      <c r="G41" s="14">
        <v>0</v>
      </c>
      <c r="H41" s="14">
        <v>8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1">
        <v>4</v>
      </c>
    </row>
    <row r="42" spans="1:16" x14ac:dyDescent="0.3">
      <c r="A42" s="178" t="s">
        <v>386</v>
      </c>
      <c r="B42" s="179"/>
      <c r="C42" s="23">
        <v>420</v>
      </c>
      <c r="D42" s="23">
        <v>349</v>
      </c>
      <c r="E42" s="24">
        <v>0.20343839541547301</v>
      </c>
      <c r="F42" s="23">
        <v>122</v>
      </c>
      <c r="G42" s="23">
        <v>11</v>
      </c>
      <c r="H42" s="23">
        <v>76</v>
      </c>
      <c r="I42" s="23">
        <v>32</v>
      </c>
      <c r="J42" s="23">
        <v>0</v>
      </c>
      <c r="K42" s="23">
        <v>1</v>
      </c>
      <c r="L42" s="23">
        <v>0</v>
      </c>
      <c r="M42" s="23">
        <v>0</v>
      </c>
      <c r="N42" s="23">
        <v>25</v>
      </c>
      <c r="O42" s="23">
        <v>3</v>
      </c>
      <c r="P42" s="25">
        <v>36</v>
      </c>
    </row>
    <row r="43" spans="1:16" x14ac:dyDescent="0.3">
      <c r="A43" s="26" t="s">
        <v>387</v>
      </c>
      <c r="B43" s="26" t="s">
        <v>388</v>
      </c>
      <c r="C43" s="14">
        <v>5</v>
      </c>
      <c r="D43" s="14">
        <v>11</v>
      </c>
      <c r="E43" s="27">
        <v>-0.54545454545454497</v>
      </c>
      <c r="F43" s="14">
        <v>0</v>
      </c>
      <c r="G43" s="14">
        <v>0</v>
      </c>
      <c r="H43" s="14">
        <v>1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1">
        <v>0</v>
      </c>
    </row>
    <row r="44" spans="1:16" ht="20.399999999999999" x14ac:dyDescent="0.3">
      <c r="A44" s="26" t="s">
        <v>389</v>
      </c>
      <c r="B44" s="26" t="s">
        <v>390</v>
      </c>
      <c r="C44" s="14">
        <v>402</v>
      </c>
      <c r="D44" s="14">
        <v>332</v>
      </c>
      <c r="E44" s="27">
        <v>0.210843373493976</v>
      </c>
      <c r="F44" s="14">
        <v>122</v>
      </c>
      <c r="G44" s="14">
        <v>11</v>
      </c>
      <c r="H44" s="14">
        <v>73</v>
      </c>
      <c r="I44" s="14">
        <v>29</v>
      </c>
      <c r="J44" s="14">
        <v>0</v>
      </c>
      <c r="K44" s="14">
        <v>1</v>
      </c>
      <c r="L44" s="14">
        <v>0</v>
      </c>
      <c r="M44" s="14">
        <v>0</v>
      </c>
      <c r="N44" s="14">
        <v>25</v>
      </c>
      <c r="O44" s="14">
        <v>3</v>
      </c>
      <c r="P44" s="21">
        <v>36</v>
      </c>
    </row>
    <row r="45" spans="1:16" x14ac:dyDescent="0.3">
      <c r="A45" s="26" t="s">
        <v>391</v>
      </c>
      <c r="B45" s="26" t="s">
        <v>392</v>
      </c>
      <c r="C45" s="14">
        <v>1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0.399999999999999" x14ac:dyDescent="0.3">
      <c r="A46" s="26" t="s">
        <v>393</v>
      </c>
      <c r="B46" s="26" t="s">
        <v>394</v>
      </c>
      <c r="C46" s="14">
        <v>0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0.399999999999999" x14ac:dyDescent="0.3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3">
      <c r="A48" s="26" t="s">
        <v>397</v>
      </c>
      <c r="B48" s="26" t="s">
        <v>398</v>
      </c>
      <c r="C48" s="14">
        <v>12</v>
      </c>
      <c r="D48" s="14">
        <v>6</v>
      </c>
      <c r="E48" s="27">
        <v>1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1">
        <v>0</v>
      </c>
    </row>
    <row r="49" spans="1:16" x14ac:dyDescent="0.3">
      <c r="A49" s="26" t="s">
        <v>399</v>
      </c>
      <c r="B49" s="26" t="s">
        <v>400</v>
      </c>
      <c r="C49" s="14">
        <v>0</v>
      </c>
      <c r="D49" s="14">
        <v>0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3">
      <c r="A50" s="178" t="s">
        <v>401</v>
      </c>
      <c r="B50" s="179"/>
      <c r="C50" s="23">
        <v>258</v>
      </c>
      <c r="D50" s="23">
        <v>247</v>
      </c>
      <c r="E50" s="24">
        <v>4.4534412955465598E-2</v>
      </c>
      <c r="F50" s="23">
        <v>1</v>
      </c>
      <c r="G50" s="23">
        <v>1</v>
      </c>
      <c r="H50" s="23">
        <v>30</v>
      </c>
      <c r="I50" s="23">
        <v>22</v>
      </c>
      <c r="J50" s="23">
        <v>22</v>
      </c>
      <c r="K50" s="23">
        <v>20</v>
      </c>
      <c r="L50" s="23">
        <v>0</v>
      </c>
      <c r="M50" s="23">
        <v>1</v>
      </c>
      <c r="N50" s="23">
        <v>4</v>
      </c>
      <c r="O50" s="23">
        <v>8</v>
      </c>
      <c r="P50" s="25">
        <v>42</v>
      </c>
    </row>
    <row r="51" spans="1:16" x14ac:dyDescent="0.3">
      <c r="A51" s="26" t="s">
        <v>402</v>
      </c>
      <c r="B51" s="26" t="s">
        <v>403</v>
      </c>
      <c r="C51" s="14">
        <v>182</v>
      </c>
      <c r="D51" s="14">
        <v>121</v>
      </c>
      <c r="E51" s="27">
        <v>0.504132231404959</v>
      </c>
      <c r="F51" s="14">
        <v>0</v>
      </c>
      <c r="G51" s="14">
        <v>0</v>
      </c>
      <c r="H51" s="14">
        <v>12</v>
      </c>
      <c r="I51" s="14">
        <v>9</v>
      </c>
      <c r="J51" s="14">
        <v>16</v>
      </c>
      <c r="K51" s="14">
        <v>6</v>
      </c>
      <c r="L51" s="14">
        <v>0</v>
      </c>
      <c r="M51" s="14">
        <v>0</v>
      </c>
      <c r="N51" s="14">
        <v>0</v>
      </c>
      <c r="O51" s="14">
        <v>4</v>
      </c>
      <c r="P51" s="21">
        <v>8</v>
      </c>
    </row>
    <row r="52" spans="1:16" x14ac:dyDescent="0.3">
      <c r="A52" s="26" t="s">
        <v>404</v>
      </c>
      <c r="B52" s="26" t="s">
        <v>405</v>
      </c>
      <c r="C52" s="14">
        <v>0</v>
      </c>
      <c r="D52" s="14">
        <v>0</v>
      </c>
      <c r="E52" s="27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2</v>
      </c>
      <c r="L52" s="14">
        <v>0</v>
      </c>
      <c r="M52" s="14">
        <v>0</v>
      </c>
      <c r="N52" s="14">
        <v>0</v>
      </c>
      <c r="O52" s="14">
        <v>0</v>
      </c>
      <c r="P52" s="21">
        <v>0</v>
      </c>
    </row>
    <row r="53" spans="1:16" x14ac:dyDescent="0.3">
      <c r="A53" s="26" t="s">
        <v>406</v>
      </c>
      <c r="B53" s="26" t="s">
        <v>407</v>
      </c>
      <c r="C53" s="14">
        <v>0</v>
      </c>
      <c r="D53" s="14">
        <v>66</v>
      </c>
      <c r="E53" s="27">
        <v>-1</v>
      </c>
      <c r="F53" s="14">
        <v>0</v>
      </c>
      <c r="G53" s="14">
        <v>0</v>
      </c>
      <c r="H53" s="14">
        <v>9</v>
      </c>
      <c r="I53" s="14">
        <v>4</v>
      </c>
      <c r="J53" s="14">
        <v>2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1">
        <v>13</v>
      </c>
    </row>
    <row r="54" spans="1:16" x14ac:dyDescent="0.3">
      <c r="A54" s="26" t="s">
        <v>408</v>
      </c>
      <c r="B54" s="26" t="s">
        <v>409</v>
      </c>
      <c r="C54" s="14">
        <v>0</v>
      </c>
      <c r="D54" s="14">
        <v>8</v>
      </c>
      <c r="E54" s="27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3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3">
      <c r="A56" s="26" t="s">
        <v>412</v>
      </c>
      <c r="B56" s="26" t="s">
        <v>413</v>
      </c>
      <c r="C56" s="14">
        <v>13</v>
      </c>
      <c r="D56" s="14">
        <v>9</v>
      </c>
      <c r="E56" s="27">
        <v>0.44444444444444398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1">
        <v>0</v>
      </c>
    </row>
    <row r="57" spans="1:16" ht="20.399999999999999" x14ac:dyDescent="0.3">
      <c r="A57" s="26" t="s">
        <v>414</v>
      </c>
      <c r="B57" s="26" t="s">
        <v>415</v>
      </c>
      <c r="C57" s="14">
        <v>2</v>
      </c>
      <c r="D57" s="14">
        <v>1</v>
      </c>
      <c r="E57" s="27">
        <v>1</v>
      </c>
      <c r="F57" s="14">
        <v>1</v>
      </c>
      <c r="G57" s="14">
        <v>1</v>
      </c>
      <c r="H57" s="14">
        <v>1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3</v>
      </c>
    </row>
    <row r="58" spans="1:16" ht="20.399999999999999" x14ac:dyDescent="0.3">
      <c r="A58" s="26" t="s">
        <v>416</v>
      </c>
      <c r="B58" s="26" t="s">
        <v>417</v>
      </c>
      <c r="C58" s="14">
        <v>1</v>
      </c>
      <c r="D58" s="14">
        <v>2</v>
      </c>
      <c r="E58" s="27">
        <v>-0.5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1</v>
      </c>
    </row>
    <row r="59" spans="1:16" ht="20.399999999999999" x14ac:dyDescent="0.3">
      <c r="A59" s="26" t="s">
        <v>418</v>
      </c>
      <c r="B59" s="26" t="s">
        <v>419</v>
      </c>
      <c r="C59" s="14">
        <v>0</v>
      </c>
      <c r="D59" s="14">
        <v>0</v>
      </c>
      <c r="E59" s="27">
        <v>0</v>
      </c>
      <c r="F59" s="14">
        <v>0</v>
      </c>
      <c r="G59" s="14">
        <v>0</v>
      </c>
      <c r="H59" s="14">
        <v>1</v>
      </c>
      <c r="I59" s="14">
        <v>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0.399999999999999" x14ac:dyDescent="0.3">
      <c r="A60" s="26" t="s">
        <v>420</v>
      </c>
      <c r="B60" s="26" t="s">
        <v>421</v>
      </c>
      <c r="C60" s="14">
        <v>0</v>
      </c>
      <c r="D60" s="14">
        <v>1</v>
      </c>
      <c r="E60" s="27">
        <v>-1</v>
      </c>
      <c r="F60" s="14">
        <v>0</v>
      </c>
      <c r="G60" s="14">
        <v>0</v>
      </c>
      <c r="H60" s="14">
        <v>1</v>
      </c>
      <c r="I60" s="14">
        <v>1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20.399999999999999" x14ac:dyDescent="0.3">
      <c r="A61" s="26" t="s">
        <v>422</v>
      </c>
      <c r="B61" s="26" t="s">
        <v>423</v>
      </c>
      <c r="C61" s="14">
        <v>2</v>
      </c>
      <c r="D61" s="14">
        <v>5</v>
      </c>
      <c r="E61" s="27">
        <v>-0.6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2</v>
      </c>
      <c r="L61" s="14">
        <v>0</v>
      </c>
      <c r="M61" s="14">
        <v>0</v>
      </c>
      <c r="N61" s="14">
        <v>0</v>
      </c>
      <c r="O61" s="14">
        <v>0</v>
      </c>
      <c r="P61" s="21">
        <v>4</v>
      </c>
    </row>
    <row r="62" spans="1:16" x14ac:dyDescent="0.3">
      <c r="A62" s="26" t="s">
        <v>424</v>
      </c>
      <c r="B62" s="26" t="s">
        <v>425</v>
      </c>
      <c r="C62" s="14">
        <v>12</v>
      </c>
      <c r="D62" s="14">
        <v>7</v>
      </c>
      <c r="E62" s="27">
        <v>0.71428571428571397</v>
      </c>
      <c r="F62" s="14">
        <v>0</v>
      </c>
      <c r="G62" s="14">
        <v>0</v>
      </c>
      <c r="H62" s="14">
        <v>4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3</v>
      </c>
    </row>
    <row r="63" spans="1:16" ht="20.399999999999999" x14ac:dyDescent="0.3">
      <c r="A63" s="26" t="s">
        <v>426</v>
      </c>
      <c r="B63" s="26" t="s">
        <v>427</v>
      </c>
      <c r="C63" s="14">
        <v>16</v>
      </c>
      <c r="D63" s="14">
        <v>15</v>
      </c>
      <c r="E63" s="27">
        <v>6.6666666666666693E-2</v>
      </c>
      <c r="F63" s="14">
        <v>0</v>
      </c>
      <c r="G63" s="14">
        <v>0</v>
      </c>
      <c r="H63" s="14">
        <v>0</v>
      </c>
      <c r="I63" s="14">
        <v>2</v>
      </c>
      <c r="J63" s="14">
        <v>2</v>
      </c>
      <c r="K63" s="14">
        <v>3</v>
      </c>
      <c r="L63" s="14">
        <v>0</v>
      </c>
      <c r="M63" s="14">
        <v>0</v>
      </c>
      <c r="N63" s="14">
        <v>1</v>
      </c>
      <c r="O63" s="14">
        <v>0</v>
      </c>
      <c r="P63" s="21">
        <v>5</v>
      </c>
    </row>
    <row r="64" spans="1:16" ht="20.399999999999999" x14ac:dyDescent="0.3">
      <c r="A64" s="26" t="s">
        <v>428</v>
      </c>
      <c r="B64" s="26" t="s">
        <v>429</v>
      </c>
      <c r="C64" s="14">
        <v>28</v>
      </c>
      <c r="D64" s="14">
        <v>5</v>
      </c>
      <c r="E64" s="27">
        <v>4.5999999999999996</v>
      </c>
      <c r="F64" s="14">
        <v>0</v>
      </c>
      <c r="G64" s="14">
        <v>0</v>
      </c>
      <c r="H64" s="14">
        <v>1</v>
      </c>
      <c r="I64" s="14">
        <v>1</v>
      </c>
      <c r="J64" s="14">
        <v>2</v>
      </c>
      <c r="K64" s="14">
        <v>3</v>
      </c>
      <c r="L64" s="14">
        <v>0</v>
      </c>
      <c r="M64" s="14">
        <v>0</v>
      </c>
      <c r="N64" s="14">
        <v>3</v>
      </c>
      <c r="O64" s="14">
        <v>4</v>
      </c>
      <c r="P64" s="21">
        <v>3</v>
      </c>
    </row>
    <row r="65" spans="1:16" ht="20.399999999999999" x14ac:dyDescent="0.3">
      <c r="A65" s="26" t="s">
        <v>430</v>
      </c>
      <c r="B65" s="26" t="s">
        <v>431</v>
      </c>
      <c r="C65" s="14">
        <v>0</v>
      </c>
      <c r="D65" s="14">
        <v>4</v>
      </c>
      <c r="E65" s="27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0.6" x14ac:dyDescent="0.3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0.6" x14ac:dyDescent="0.3">
      <c r="A67" s="26" t="s">
        <v>434</v>
      </c>
      <c r="B67" s="26" t="s">
        <v>435</v>
      </c>
      <c r="C67" s="14">
        <v>2</v>
      </c>
      <c r="D67" s="14">
        <v>3</v>
      </c>
      <c r="E67" s="27">
        <v>-0.33333333333333298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1</v>
      </c>
      <c r="N67" s="14">
        <v>0</v>
      </c>
      <c r="O67" s="14">
        <v>0</v>
      </c>
      <c r="P67" s="21">
        <v>1</v>
      </c>
    </row>
    <row r="68" spans="1:16" ht="30.6" x14ac:dyDescent="0.3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20.399999999999999" x14ac:dyDescent="0.3">
      <c r="A69" s="26" t="s">
        <v>438</v>
      </c>
      <c r="B69" s="26" t="s">
        <v>439</v>
      </c>
      <c r="C69" s="14">
        <v>0</v>
      </c>
      <c r="D69" s="14">
        <v>0</v>
      </c>
      <c r="E69" s="27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1</v>
      </c>
    </row>
    <row r="70" spans="1:16" ht="20.399999999999999" x14ac:dyDescent="0.3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0.399999999999999" x14ac:dyDescent="0.3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3">
      <c r="A72" s="178" t="s">
        <v>444</v>
      </c>
      <c r="B72" s="179"/>
      <c r="C72" s="23">
        <v>6</v>
      </c>
      <c r="D72" s="23">
        <v>5</v>
      </c>
      <c r="E72" s="24">
        <v>0.2</v>
      </c>
      <c r="F72" s="23">
        <v>0</v>
      </c>
      <c r="G72" s="23">
        <v>0</v>
      </c>
      <c r="H72" s="23">
        <v>2</v>
      </c>
      <c r="I72" s="23">
        <v>2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2</v>
      </c>
    </row>
    <row r="73" spans="1:16" x14ac:dyDescent="0.3">
      <c r="A73" s="26" t="s">
        <v>445</v>
      </c>
      <c r="B73" s="26" t="s">
        <v>446</v>
      </c>
      <c r="C73" s="14">
        <v>6</v>
      </c>
      <c r="D73" s="14">
        <v>5</v>
      </c>
      <c r="E73" s="27">
        <v>0.2</v>
      </c>
      <c r="F73" s="14">
        <v>0</v>
      </c>
      <c r="G73" s="14">
        <v>0</v>
      </c>
      <c r="H73" s="14">
        <v>2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2</v>
      </c>
    </row>
    <row r="74" spans="1:16" x14ac:dyDescent="0.3">
      <c r="A74" s="178" t="s">
        <v>447</v>
      </c>
      <c r="B74" s="179"/>
      <c r="C74" s="23">
        <v>37</v>
      </c>
      <c r="D74" s="23">
        <v>46</v>
      </c>
      <c r="E74" s="24">
        <v>-0.19565217391304299</v>
      </c>
      <c r="F74" s="23">
        <v>0</v>
      </c>
      <c r="G74" s="23">
        <v>0</v>
      </c>
      <c r="H74" s="23">
        <v>6</v>
      </c>
      <c r="I74" s="23">
        <v>11</v>
      </c>
      <c r="J74" s="23">
        <v>1</v>
      </c>
      <c r="K74" s="23">
        <v>1</v>
      </c>
      <c r="L74" s="23">
        <v>2</v>
      </c>
      <c r="M74" s="23">
        <v>1</v>
      </c>
      <c r="N74" s="23">
        <v>0</v>
      </c>
      <c r="O74" s="23">
        <v>1</v>
      </c>
      <c r="P74" s="25">
        <v>8</v>
      </c>
    </row>
    <row r="75" spans="1:16" x14ac:dyDescent="0.3">
      <c r="A75" s="26" t="s">
        <v>448</v>
      </c>
      <c r="B75" s="26" t="s">
        <v>449</v>
      </c>
      <c r="C75" s="14">
        <v>18</v>
      </c>
      <c r="D75" s="14">
        <v>15</v>
      </c>
      <c r="E75" s="27">
        <v>0.2</v>
      </c>
      <c r="F75" s="14">
        <v>0</v>
      </c>
      <c r="G75" s="14">
        <v>0</v>
      </c>
      <c r="H75" s="14">
        <v>1</v>
      </c>
      <c r="I75" s="14">
        <v>3</v>
      </c>
      <c r="J75" s="14">
        <v>1</v>
      </c>
      <c r="K75" s="14">
        <v>1</v>
      </c>
      <c r="L75" s="14">
        <v>0</v>
      </c>
      <c r="M75" s="14">
        <v>0</v>
      </c>
      <c r="N75" s="14">
        <v>0</v>
      </c>
      <c r="O75" s="14">
        <v>0</v>
      </c>
      <c r="P75" s="21">
        <v>3</v>
      </c>
    </row>
    <row r="76" spans="1:16" ht="20.399999999999999" x14ac:dyDescent="0.3">
      <c r="A76" s="26" t="s">
        <v>450</v>
      </c>
      <c r="B76" s="26" t="s">
        <v>451</v>
      </c>
      <c r="C76" s="14">
        <v>0</v>
      </c>
      <c r="D76" s="14">
        <v>1</v>
      </c>
      <c r="E76" s="27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3">
      <c r="A77" s="26" t="s">
        <v>452</v>
      </c>
      <c r="B77" s="26" t="s">
        <v>453</v>
      </c>
      <c r="C77" s="14">
        <v>13</v>
      </c>
      <c r="D77" s="14">
        <v>18</v>
      </c>
      <c r="E77" s="27">
        <v>-0.27777777777777801</v>
      </c>
      <c r="F77" s="14">
        <v>0</v>
      </c>
      <c r="G77" s="14">
        <v>0</v>
      </c>
      <c r="H77" s="14">
        <v>1</v>
      </c>
      <c r="I77" s="14">
        <v>1</v>
      </c>
      <c r="J77" s="14">
        <v>0</v>
      </c>
      <c r="K77" s="14">
        <v>0</v>
      </c>
      <c r="L77" s="14">
        <v>2</v>
      </c>
      <c r="M77" s="14">
        <v>1</v>
      </c>
      <c r="N77" s="14">
        <v>0</v>
      </c>
      <c r="O77" s="14">
        <v>1</v>
      </c>
      <c r="P77" s="21">
        <v>1</v>
      </c>
    </row>
    <row r="78" spans="1:16" x14ac:dyDescent="0.3">
      <c r="A78" s="26" t="s">
        <v>454</v>
      </c>
      <c r="B78" s="26" t="s">
        <v>455</v>
      </c>
      <c r="C78" s="14">
        <v>0</v>
      </c>
      <c r="D78" s="14">
        <v>0</v>
      </c>
      <c r="E78" s="27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1</v>
      </c>
    </row>
    <row r="79" spans="1:16" ht="20.399999999999999" x14ac:dyDescent="0.3">
      <c r="A79" s="26" t="s">
        <v>456</v>
      </c>
      <c r="B79" s="26" t="s">
        <v>457</v>
      </c>
      <c r="C79" s="14">
        <v>6</v>
      </c>
      <c r="D79" s="14">
        <v>8</v>
      </c>
      <c r="E79" s="27">
        <v>-0.25</v>
      </c>
      <c r="F79" s="14">
        <v>0</v>
      </c>
      <c r="G79" s="14">
        <v>0</v>
      </c>
      <c r="H79" s="14">
        <v>4</v>
      </c>
      <c r="I79" s="14">
        <v>3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3</v>
      </c>
    </row>
    <row r="80" spans="1:16" ht="30.6" x14ac:dyDescent="0.3">
      <c r="A80" s="26" t="s">
        <v>458</v>
      </c>
      <c r="B80" s="26" t="s">
        <v>459</v>
      </c>
      <c r="C80" s="14">
        <v>0</v>
      </c>
      <c r="D80" s="14">
        <v>1</v>
      </c>
      <c r="E80" s="27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0.399999999999999" x14ac:dyDescent="0.3">
      <c r="A81" s="26" t="s">
        <v>460</v>
      </c>
      <c r="B81" s="26" t="s">
        <v>461</v>
      </c>
      <c r="C81" s="14">
        <v>0</v>
      </c>
      <c r="D81" s="14">
        <v>3</v>
      </c>
      <c r="E81" s="27">
        <v>-1</v>
      </c>
      <c r="F81" s="14">
        <v>0</v>
      </c>
      <c r="G81" s="14">
        <v>0</v>
      </c>
      <c r="H81" s="14">
        <v>0</v>
      </c>
      <c r="I81" s="14">
        <v>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3">
      <c r="A82" s="178" t="s">
        <v>462</v>
      </c>
      <c r="B82" s="179"/>
      <c r="C82" s="23">
        <v>98</v>
      </c>
      <c r="D82" s="23">
        <v>100</v>
      </c>
      <c r="E82" s="24">
        <v>-0.02</v>
      </c>
      <c r="F82" s="23">
        <v>0</v>
      </c>
      <c r="G82" s="23">
        <v>0</v>
      </c>
      <c r="H82" s="23">
        <v>1</v>
      </c>
      <c r="I82" s="23">
        <v>1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3</v>
      </c>
    </row>
    <row r="83" spans="1:16" x14ac:dyDescent="0.3">
      <c r="A83" s="26" t="s">
        <v>463</v>
      </c>
      <c r="B83" s="26" t="s">
        <v>464</v>
      </c>
      <c r="C83" s="14">
        <v>18</v>
      </c>
      <c r="D83" s="14">
        <v>26</v>
      </c>
      <c r="E83" s="27">
        <v>-0.30769230769230799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3">
      <c r="A84" s="26" t="s">
        <v>465</v>
      </c>
      <c r="B84" s="26" t="s">
        <v>466</v>
      </c>
      <c r="C84" s="14">
        <v>80</v>
      </c>
      <c r="D84" s="14">
        <v>74</v>
      </c>
      <c r="E84" s="27">
        <v>8.1081081081081099E-2</v>
      </c>
      <c r="F84" s="14">
        <v>0</v>
      </c>
      <c r="G84" s="14">
        <v>0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3</v>
      </c>
    </row>
    <row r="85" spans="1:16" x14ac:dyDescent="0.3">
      <c r="A85" s="178" t="s">
        <v>467</v>
      </c>
      <c r="B85" s="179"/>
      <c r="C85" s="23">
        <v>357</v>
      </c>
      <c r="D85" s="23">
        <v>419</v>
      </c>
      <c r="E85" s="24">
        <v>-0.14797136038186201</v>
      </c>
      <c r="F85" s="23">
        <v>0</v>
      </c>
      <c r="G85" s="23">
        <v>0</v>
      </c>
      <c r="H85" s="23">
        <v>170</v>
      </c>
      <c r="I85" s="23">
        <v>130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88</v>
      </c>
    </row>
    <row r="86" spans="1:16" x14ac:dyDescent="0.3">
      <c r="A86" s="26" t="s">
        <v>468</v>
      </c>
      <c r="B86" s="26" t="s">
        <v>469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3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0.399999999999999" x14ac:dyDescent="0.3">
      <c r="A88" s="26" t="s">
        <v>472</v>
      </c>
      <c r="B88" s="26" t="s">
        <v>473</v>
      </c>
      <c r="C88" s="14">
        <v>0</v>
      </c>
      <c r="D88" s="14">
        <v>1</v>
      </c>
      <c r="E88" s="27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0.399999999999999" x14ac:dyDescent="0.3">
      <c r="A89" s="26" t="s">
        <v>474</v>
      </c>
      <c r="B89" s="26" t="s">
        <v>475</v>
      </c>
      <c r="C89" s="14">
        <v>33</v>
      </c>
      <c r="D89" s="14">
        <v>12</v>
      </c>
      <c r="E89" s="27">
        <v>1.75</v>
      </c>
      <c r="F89" s="14">
        <v>0</v>
      </c>
      <c r="G89" s="14">
        <v>0</v>
      </c>
      <c r="H89" s="14">
        <v>2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2</v>
      </c>
    </row>
    <row r="90" spans="1:16" ht="20.399999999999999" x14ac:dyDescent="0.3">
      <c r="A90" s="26" t="s">
        <v>476</v>
      </c>
      <c r="B90" s="26" t="s">
        <v>477</v>
      </c>
      <c r="C90" s="14">
        <v>0</v>
      </c>
      <c r="D90" s="14">
        <v>0</v>
      </c>
      <c r="E90" s="27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3">
      <c r="A91" s="26" t="s">
        <v>478</v>
      </c>
      <c r="B91" s="26" t="s">
        <v>479</v>
      </c>
      <c r="C91" s="14">
        <v>0</v>
      </c>
      <c r="D91" s="14">
        <v>0</v>
      </c>
      <c r="E91" s="27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0</v>
      </c>
    </row>
    <row r="92" spans="1:16" x14ac:dyDescent="0.3">
      <c r="A92" s="26" t="s">
        <v>480</v>
      </c>
      <c r="B92" s="26" t="s">
        <v>481</v>
      </c>
      <c r="C92" s="14">
        <v>0</v>
      </c>
      <c r="D92" s="14">
        <v>99</v>
      </c>
      <c r="E92" s="27">
        <v>-1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1">
        <v>0</v>
      </c>
    </row>
    <row r="93" spans="1:16" x14ac:dyDescent="0.3">
      <c r="A93" s="26" t="s">
        <v>482</v>
      </c>
      <c r="B93" s="26" t="s">
        <v>483</v>
      </c>
      <c r="C93" s="14">
        <v>0</v>
      </c>
      <c r="D93" s="14">
        <v>11</v>
      </c>
      <c r="E93" s="27">
        <v>-1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3">
      <c r="A94" s="26" t="s">
        <v>484</v>
      </c>
      <c r="B94" s="26" t="s">
        <v>485</v>
      </c>
      <c r="C94" s="14">
        <v>324</v>
      </c>
      <c r="D94" s="14">
        <v>296</v>
      </c>
      <c r="E94" s="27">
        <v>9.45945945945946E-2</v>
      </c>
      <c r="F94" s="14">
        <v>0</v>
      </c>
      <c r="G94" s="14">
        <v>0</v>
      </c>
      <c r="H94" s="14">
        <v>166</v>
      </c>
      <c r="I94" s="14">
        <v>128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86</v>
      </c>
    </row>
    <row r="95" spans="1:16" ht="20.399999999999999" x14ac:dyDescent="0.3">
      <c r="A95" s="26" t="s">
        <v>486</v>
      </c>
      <c r="B95" s="26" t="s">
        <v>487</v>
      </c>
      <c r="C95" s="14">
        <v>0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0.399999999999999" x14ac:dyDescent="0.3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3">
      <c r="A97" s="178" t="s">
        <v>490</v>
      </c>
      <c r="B97" s="179"/>
      <c r="C97" s="23">
        <v>3517</v>
      </c>
      <c r="D97" s="23">
        <v>3170</v>
      </c>
      <c r="E97" s="24">
        <v>0.109463722397476</v>
      </c>
      <c r="F97" s="23">
        <v>129</v>
      </c>
      <c r="G97" s="23">
        <v>97</v>
      </c>
      <c r="H97" s="23">
        <v>900</v>
      </c>
      <c r="I97" s="23">
        <v>755</v>
      </c>
      <c r="J97" s="23">
        <v>0</v>
      </c>
      <c r="K97" s="23">
        <v>1</v>
      </c>
      <c r="L97" s="23">
        <v>0</v>
      </c>
      <c r="M97" s="23">
        <v>1</v>
      </c>
      <c r="N97" s="23">
        <v>9</v>
      </c>
      <c r="O97" s="23">
        <v>29</v>
      </c>
      <c r="P97" s="25">
        <v>631</v>
      </c>
    </row>
    <row r="98" spans="1:16" x14ac:dyDescent="0.3">
      <c r="A98" s="26" t="s">
        <v>491</v>
      </c>
      <c r="B98" s="26" t="s">
        <v>492</v>
      </c>
      <c r="C98" s="14">
        <v>688</v>
      </c>
      <c r="D98" s="14">
        <v>492</v>
      </c>
      <c r="E98" s="27">
        <v>0.39837398373983701</v>
      </c>
      <c r="F98" s="14">
        <v>35</v>
      </c>
      <c r="G98" s="14">
        <v>25</v>
      </c>
      <c r="H98" s="14">
        <v>188</v>
      </c>
      <c r="I98" s="14">
        <v>102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1">
        <v>88</v>
      </c>
    </row>
    <row r="99" spans="1:16" x14ac:dyDescent="0.3">
      <c r="A99" s="26" t="s">
        <v>493</v>
      </c>
      <c r="B99" s="26" t="s">
        <v>494</v>
      </c>
      <c r="C99" s="14">
        <v>658</v>
      </c>
      <c r="D99" s="14">
        <v>480</v>
      </c>
      <c r="E99" s="27">
        <v>0.37083333333333302</v>
      </c>
      <c r="F99" s="14">
        <v>51</v>
      </c>
      <c r="G99" s="14">
        <v>27</v>
      </c>
      <c r="H99" s="14">
        <v>244</v>
      </c>
      <c r="I99" s="14">
        <v>160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11</v>
      </c>
      <c r="P99" s="21">
        <v>140</v>
      </c>
    </row>
    <row r="100" spans="1:16" ht="20.399999999999999" x14ac:dyDescent="0.3">
      <c r="A100" s="26" t="s">
        <v>495</v>
      </c>
      <c r="B100" s="26" t="s">
        <v>496</v>
      </c>
      <c r="C100" s="14">
        <v>21</v>
      </c>
      <c r="D100" s="14">
        <v>37</v>
      </c>
      <c r="E100" s="27">
        <v>-0.43243243243243201</v>
      </c>
      <c r="F100" s="14">
        <v>2</v>
      </c>
      <c r="G100" s="14">
        <v>8</v>
      </c>
      <c r="H100" s="14">
        <v>16</v>
      </c>
      <c r="I100" s="14">
        <v>71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4</v>
      </c>
      <c r="P100" s="21">
        <v>35</v>
      </c>
    </row>
    <row r="101" spans="1:16" ht="20.399999999999999" x14ac:dyDescent="0.3">
      <c r="A101" s="26" t="s">
        <v>497</v>
      </c>
      <c r="B101" s="26" t="s">
        <v>498</v>
      </c>
      <c r="C101" s="14">
        <v>229</v>
      </c>
      <c r="D101" s="14">
        <v>242</v>
      </c>
      <c r="E101" s="27">
        <v>-5.3719008264462798E-2</v>
      </c>
      <c r="F101" s="14">
        <v>12</v>
      </c>
      <c r="G101" s="14">
        <v>6</v>
      </c>
      <c r="H101" s="14">
        <v>78</v>
      </c>
      <c r="I101" s="14">
        <v>68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13</v>
      </c>
      <c r="P101" s="21">
        <v>66</v>
      </c>
    </row>
    <row r="102" spans="1:16" x14ac:dyDescent="0.3">
      <c r="A102" s="26" t="s">
        <v>499</v>
      </c>
      <c r="B102" s="26" t="s">
        <v>500</v>
      </c>
      <c r="C102" s="14">
        <v>39</v>
      </c>
      <c r="D102" s="14">
        <v>42</v>
      </c>
      <c r="E102" s="27">
        <v>-7.1428571428571397E-2</v>
      </c>
      <c r="F102" s="14">
        <v>2</v>
      </c>
      <c r="G102" s="14">
        <v>0</v>
      </c>
      <c r="H102" s="14">
        <v>17</v>
      </c>
      <c r="I102" s="14">
        <v>8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1</v>
      </c>
    </row>
    <row r="103" spans="1:16" x14ac:dyDescent="0.3">
      <c r="A103" s="26" t="s">
        <v>501</v>
      </c>
      <c r="B103" s="26" t="s">
        <v>502</v>
      </c>
      <c r="C103" s="14">
        <v>40</v>
      </c>
      <c r="D103" s="14">
        <v>40</v>
      </c>
      <c r="E103" s="27">
        <v>0</v>
      </c>
      <c r="F103" s="14">
        <v>7</v>
      </c>
      <c r="G103" s="14">
        <v>2</v>
      </c>
      <c r="H103" s="14">
        <v>7</v>
      </c>
      <c r="I103" s="14">
        <v>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15</v>
      </c>
    </row>
    <row r="104" spans="1:16" x14ac:dyDescent="0.3">
      <c r="A104" s="26" t="s">
        <v>503</v>
      </c>
      <c r="B104" s="26" t="s">
        <v>504</v>
      </c>
      <c r="C104" s="14">
        <v>99</v>
      </c>
      <c r="D104" s="14">
        <v>83</v>
      </c>
      <c r="E104" s="27">
        <v>0.19277108433734899</v>
      </c>
      <c r="F104" s="14">
        <v>0</v>
      </c>
      <c r="G104" s="14">
        <v>1</v>
      </c>
      <c r="H104" s="14">
        <v>9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5</v>
      </c>
    </row>
    <row r="105" spans="1:16" x14ac:dyDescent="0.3">
      <c r="A105" s="26" t="s">
        <v>505</v>
      </c>
      <c r="B105" s="26" t="s">
        <v>506</v>
      </c>
      <c r="C105" s="14">
        <v>1022</v>
      </c>
      <c r="D105" s="14">
        <v>1057</v>
      </c>
      <c r="E105" s="27">
        <v>-3.3112582781456998E-2</v>
      </c>
      <c r="F105" s="14">
        <v>5</v>
      </c>
      <c r="G105" s="14">
        <v>5</v>
      </c>
      <c r="H105" s="14">
        <v>239</v>
      </c>
      <c r="I105" s="14">
        <v>176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0</v>
      </c>
      <c r="P105" s="21">
        <v>126</v>
      </c>
    </row>
    <row r="106" spans="1:16" ht="20.399999999999999" x14ac:dyDescent="0.3">
      <c r="A106" s="26" t="s">
        <v>507</v>
      </c>
      <c r="B106" s="26" t="s">
        <v>508</v>
      </c>
      <c r="C106" s="14">
        <v>203</v>
      </c>
      <c r="D106" s="14">
        <v>166</v>
      </c>
      <c r="E106" s="27">
        <v>0.22289156626505999</v>
      </c>
      <c r="F106" s="14">
        <v>3</v>
      </c>
      <c r="G106" s="14">
        <v>2</v>
      </c>
      <c r="H106" s="14">
        <v>34</v>
      </c>
      <c r="I106" s="14">
        <v>25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1">
        <v>23</v>
      </c>
    </row>
    <row r="107" spans="1:16" ht="20.399999999999999" x14ac:dyDescent="0.3">
      <c r="A107" s="26" t="s">
        <v>509</v>
      </c>
      <c r="B107" s="26" t="s">
        <v>510</v>
      </c>
      <c r="C107" s="14">
        <v>23</v>
      </c>
      <c r="D107" s="14">
        <v>46</v>
      </c>
      <c r="E107" s="27">
        <v>-0.5</v>
      </c>
      <c r="F107" s="14">
        <v>1</v>
      </c>
      <c r="G107" s="14">
        <v>2</v>
      </c>
      <c r="H107" s="14">
        <v>1</v>
      </c>
      <c r="I107" s="14">
        <v>13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23</v>
      </c>
    </row>
    <row r="108" spans="1:16" x14ac:dyDescent="0.3">
      <c r="A108" s="26" t="s">
        <v>511</v>
      </c>
      <c r="B108" s="26" t="s">
        <v>512</v>
      </c>
      <c r="C108" s="14">
        <v>15</v>
      </c>
      <c r="D108" s="14">
        <v>17</v>
      </c>
      <c r="E108" s="27">
        <v>-0.11764705882352899</v>
      </c>
      <c r="F108" s="14">
        <v>0</v>
      </c>
      <c r="G108" s="14">
        <v>0</v>
      </c>
      <c r="H108" s="14">
        <v>7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1">
        <v>2</v>
      </c>
    </row>
    <row r="109" spans="1:16" x14ac:dyDescent="0.3">
      <c r="A109" s="26" t="s">
        <v>513</v>
      </c>
      <c r="B109" s="26" t="s">
        <v>514</v>
      </c>
      <c r="C109" s="14">
        <v>1</v>
      </c>
      <c r="D109" s="14">
        <v>6</v>
      </c>
      <c r="E109" s="27">
        <v>-0.83333333333333304</v>
      </c>
      <c r="F109" s="14">
        <v>0</v>
      </c>
      <c r="G109" s="14">
        <v>0</v>
      </c>
      <c r="H109" s="14">
        <v>5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7</v>
      </c>
    </row>
    <row r="110" spans="1:16" ht="20.399999999999999" x14ac:dyDescent="0.3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3">
      <c r="A111" s="26" t="s">
        <v>517</v>
      </c>
      <c r="B111" s="26" t="s">
        <v>518</v>
      </c>
      <c r="C111" s="14">
        <v>401</v>
      </c>
      <c r="D111" s="14">
        <v>399</v>
      </c>
      <c r="E111" s="27">
        <v>5.0125313283208E-3</v>
      </c>
      <c r="F111" s="14">
        <v>8</v>
      </c>
      <c r="G111" s="14">
        <v>16</v>
      </c>
      <c r="H111" s="14">
        <v>42</v>
      </c>
      <c r="I111" s="14">
        <v>64</v>
      </c>
      <c r="J111" s="14">
        <v>0</v>
      </c>
      <c r="K111" s="14">
        <v>0</v>
      </c>
      <c r="L111" s="14">
        <v>0</v>
      </c>
      <c r="M111" s="14">
        <v>1</v>
      </c>
      <c r="N111" s="14">
        <v>1</v>
      </c>
      <c r="O111" s="14">
        <v>0</v>
      </c>
      <c r="P111" s="21">
        <v>72</v>
      </c>
    </row>
    <row r="112" spans="1:16" ht="20.399999999999999" x14ac:dyDescent="0.3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x14ac:dyDescent="0.3">
      <c r="A113" s="26" t="s">
        <v>521</v>
      </c>
      <c r="B113" s="26" t="s">
        <v>522</v>
      </c>
      <c r="C113" s="14">
        <v>0</v>
      </c>
      <c r="D113" s="14">
        <v>1</v>
      </c>
      <c r="E113" s="27">
        <v>-1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1</v>
      </c>
    </row>
    <row r="114" spans="1:16" x14ac:dyDescent="0.3">
      <c r="A114" s="26" t="s">
        <v>523</v>
      </c>
      <c r="B114" s="26" t="s">
        <v>524</v>
      </c>
      <c r="C114" s="14">
        <v>23</v>
      </c>
      <c r="D114" s="14">
        <v>14</v>
      </c>
      <c r="E114" s="27">
        <v>0.64285714285714302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0.399999999999999" x14ac:dyDescent="0.3">
      <c r="A115" s="26" t="s">
        <v>525</v>
      </c>
      <c r="B115" s="26" t="s">
        <v>526</v>
      </c>
      <c r="C115" s="14">
        <v>1</v>
      </c>
      <c r="D115" s="14">
        <v>3</v>
      </c>
      <c r="E115" s="27">
        <v>-0.66666666666666696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1</v>
      </c>
    </row>
    <row r="116" spans="1:16" ht="20.399999999999999" x14ac:dyDescent="0.3">
      <c r="A116" s="26" t="s">
        <v>527</v>
      </c>
      <c r="B116" s="26" t="s">
        <v>528</v>
      </c>
      <c r="C116" s="14">
        <v>7</v>
      </c>
      <c r="D116" s="14">
        <v>1</v>
      </c>
      <c r="E116" s="27">
        <v>6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0.399999999999999" x14ac:dyDescent="0.3">
      <c r="A117" s="26" t="s">
        <v>529</v>
      </c>
      <c r="B117" s="26" t="s">
        <v>530</v>
      </c>
      <c r="C117" s="14">
        <v>2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0.399999999999999" x14ac:dyDescent="0.3">
      <c r="A118" s="26" t="s">
        <v>531</v>
      </c>
      <c r="B118" s="26" t="s">
        <v>532</v>
      </c>
      <c r="C118" s="14">
        <v>0</v>
      </c>
      <c r="D118" s="14">
        <v>1</v>
      </c>
      <c r="E118" s="27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0.399999999999999" x14ac:dyDescent="0.3">
      <c r="A119" s="26" t="s">
        <v>533</v>
      </c>
      <c r="B119" s="26" t="s">
        <v>534</v>
      </c>
      <c r="C119" s="14">
        <v>1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3">
      <c r="A120" s="26" t="s">
        <v>535</v>
      </c>
      <c r="B120" s="26" t="s">
        <v>536</v>
      </c>
      <c r="C120" s="14">
        <v>6</v>
      </c>
      <c r="D120" s="14">
        <v>4</v>
      </c>
      <c r="E120" s="27">
        <v>0.5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x14ac:dyDescent="0.3">
      <c r="A121" s="26" t="s">
        <v>537</v>
      </c>
      <c r="B121" s="26" t="s">
        <v>538</v>
      </c>
      <c r="C121" s="14">
        <v>24</v>
      </c>
      <c r="D121" s="14">
        <v>24</v>
      </c>
      <c r="E121" s="27">
        <v>0</v>
      </c>
      <c r="F121" s="14">
        <v>2</v>
      </c>
      <c r="G121" s="14">
        <v>3</v>
      </c>
      <c r="H121" s="14">
        <v>7</v>
      </c>
      <c r="I121" s="14">
        <v>20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17</v>
      </c>
    </row>
    <row r="122" spans="1:16" x14ac:dyDescent="0.3">
      <c r="A122" s="26" t="s">
        <v>539</v>
      </c>
      <c r="B122" s="26" t="s">
        <v>540</v>
      </c>
      <c r="C122" s="14">
        <v>5</v>
      </c>
      <c r="D122" s="14">
        <v>8</v>
      </c>
      <c r="E122" s="27">
        <v>-0.375</v>
      </c>
      <c r="F122" s="14">
        <v>0</v>
      </c>
      <c r="G122" s="14">
        <v>0</v>
      </c>
      <c r="H122" s="14">
        <v>3</v>
      </c>
      <c r="I122" s="14">
        <v>30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7</v>
      </c>
    </row>
    <row r="123" spans="1:16" x14ac:dyDescent="0.3">
      <c r="A123" s="26" t="s">
        <v>541</v>
      </c>
      <c r="B123" s="26" t="s">
        <v>542</v>
      </c>
      <c r="C123" s="14">
        <v>3</v>
      </c>
      <c r="D123" s="14">
        <v>1</v>
      </c>
      <c r="E123" s="27">
        <v>2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x14ac:dyDescent="0.3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3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3">
      <c r="A126" s="26" t="s">
        <v>547</v>
      </c>
      <c r="B126" s="26" t="s">
        <v>548</v>
      </c>
      <c r="C126" s="14">
        <v>5</v>
      </c>
      <c r="D126" s="14">
        <v>4</v>
      </c>
      <c r="E126" s="27">
        <v>0.25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0.399999999999999" x14ac:dyDescent="0.3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0.399999999999999" x14ac:dyDescent="0.3">
      <c r="A128" s="26" t="s">
        <v>551</v>
      </c>
      <c r="B128" s="26" t="s">
        <v>552</v>
      </c>
      <c r="C128" s="14">
        <v>0</v>
      </c>
      <c r="D128" s="14">
        <v>2</v>
      </c>
      <c r="E128" s="27">
        <v>-1</v>
      </c>
      <c r="F128" s="14">
        <v>0</v>
      </c>
      <c r="G128" s="14">
        <v>0</v>
      </c>
      <c r="H128" s="14">
        <v>1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2</v>
      </c>
    </row>
    <row r="129" spans="1:16" ht="20.399999999999999" x14ac:dyDescent="0.3">
      <c r="A129" s="26" t="s">
        <v>553</v>
      </c>
      <c r="B129" s="26" t="s">
        <v>554</v>
      </c>
      <c r="C129" s="14">
        <v>1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0.399999999999999" x14ac:dyDescent="0.3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3">
      <c r="A131" s="178" t="s">
        <v>557</v>
      </c>
      <c r="B131" s="179"/>
      <c r="C131" s="23">
        <v>4</v>
      </c>
      <c r="D131" s="23">
        <v>12</v>
      </c>
      <c r="E131" s="24">
        <v>-0.66666666666666696</v>
      </c>
      <c r="F131" s="23">
        <v>0</v>
      </c>
      <c r="G131" s="23">
        <v>0</v>
      </c>
      <c r="H131" s="23">
        <v>4</v>
      </c>
      <c r="I131" s="23">
        <v>4</v>
      </c>
      <c r="J131" s="23">
        <v>0</v>
      </c>
      <c r="K131" s="23">
        <v>0</v>
      </c>
      <c r="L131" s="23">
        <v>0</v>
      </c>
      <c r="M131" s="23">
        <v>0</v>
      </c>
      <c r="N131" s="23">
        <v>4</v>
      </c>
      <c r="O131" s="23">
        <v>0</v>
      </c>
      <c r="P131" s="25">
        <v>9</v>
      </c>
    </row>
    <row r="132" spans="1:16" x14ac:dyDescent="0.3">
      <c r="A132" s="26" t="s">
        <v>558</v>
      </c>
      <c r="B132" s="26" t="s">
        <v>559</v>
      </c>
      <c r="C132" s="14">
        <v>2</v>
      </c>
      <c r="D132" s="14">
        <v>2</v>
      </c>
      <c r="E132" s="27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1">
        <v>1</v>
      </c>
    </row>
    <row r="133" spans="1:16" x14ac:dyDescent="0.3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3">
      <c r="A134" s="26" t="s">
        <v>562</v>
      </c>
      <c r="B134" s="26" t="s">
        <v>563</v>
      </c>
      <c r="C134" s="14">
        <v>2</v>
      </c>
      <c r="D134" s="14">
        <v>8</v>
      </c>
      <c r="E134" s="27">
        <v>-0.75</v>
      </c>
      <c r="F134" s="14">
        <v>0</v>
      </c>
      <c r="G134" s="14">
        <v>0</v>
      </c>
      <c r="H134" s="14">
        <v>4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7</v>
      </c>
    </row>
    <row r="135" spans="1:16" x14ac:dyDescent="0.3">
      <c r="A135" s="26" t="s">
        <v>564</v>
      </c>
      <c r="B135" s="26" t="s">
        <v>565</v>
      </c>
      <c r="C135" s="14">
        <v>0</v>
      </c>
      <c r="D135" s="14">
        <v>2</v>
      </c>
      <c r="E135" s="27">
        <v>-1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1">
        <v>1</v>
      </c>
    </row>
    <row r="136" spans="1:16" x14ac:dyDescent="0.3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3">
      <c r="A137" s="178" t="s">
        <v>568</v>
      </c>
      <c r="B137" s="179"/>
      <c r="C137" s="23">
        <v>2</v>
      </c>
      <c r="D137" s="23">
        <v>1</v>
      </c>
      <c r="E137" s="24">
        <v>1</v>
      </c>
      <c r="F137" s="23">
        <v>0</v>
      </c>
      <c r="G137" s="23">
        <v>0</v>
      </c>
      <c r="H137" s="23">
        <v>0</v>
      </c>
      <c r="I137" s="23">
        <v>4</v>
      </c>
      <c r="J137" s="23">
        <v>0</v>
      </c>
      <c r="K137" s="23">
        <v>0</v>
      </c>
      <c r="L137" s="23">
        <v>0</v>
      </c>
      <c r="M137" s="23">
        <v>0</v>
      </c>
      <c r="N137" s="23">
        <v>5</v>
      </c>
      <c r="O137" s="23">
        <v>0</v>
      </c>
      <c r="P137" s="25">
        <v>2</v>
      </c>
    </row>
    <row r="138" spans="1:16" ht="20.399999999999999" x14ac:dyDescent="0.3">
      <c r="A138" s="26" t="s">
        <v>569</v>
      </c>
      <c r="B138" s="26" t="s">
        <v>570</v>
      </c>
      <c r="C138" s="14">
        <v>0</v>
      </c>
      <c r="D138" s="14">
        <v>0</v>
      </c>
      <c r="E138" s="27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0</v>
      </c>
    </row>
    <row r="139" spans="1:16" x14ac:dyDescent="0.3">
      <c r="A139" s="26" t="s">
        <v>571</v>
      </c>
      <c r="B139" s="26" t="s">
        <v>572</v>
      </c>
      <c r="C139" s="14">
        <v>0</v>
      </c>
      <c r="D139" s="14">
        <v>0</v>
      </c>
      <c r="E139" s="27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3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0.399999999999999" x14ac:dyDescent="0.3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0.399999999999999" x14ac:dyDescent="0.3">
      <c r="A142" s="26" t="s">
        <v>577</v>
      </c>
      <c r="B142" s="26" t="s">
        <v>578</v>
      </c>
      <c r="C142" s="14">
        <v>2</v>
      </c>
      <c r="D142" s="14">
        <v>1</v>
      </c>
      <c r="E142" s="27">
        <v>1</v>
      </c>
      <c r="F142" s="14">
        <v>0</v>
      </c>
      <c r="G142" s="14">
        <v>0</v>
      </c>
      <c r="H142" s="14">
        <v>0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5</v>
      </c>
      <c r="O142" s="14">
        <v>0</v>
      </c>
      <c r="P142" s="21">
        <v>1</v>
      </c>
    </row>
    <row r="143" spans="1:16" ht="20.399999999999999" x14ac:dyDescent="0.3">
      <c r="A143" s="26" t="s">
        <v>579</v>
      </c>
      <c r="B143" s="26" t="s">
        <v>580</v>
      </c>
      <c r="C143" s="14">
        <v>0</v>
      </c>
      <c r="D143" s="14">
        <v>0</v>
      </c>
      <c r="E143" s="27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1</v>
      </c>
    </row>
    <row r="144" spans="1:16" x14ac:dyDescent="0.3">
      <c r="A144" s="178" t="s">
        <v>581</v>
      </c>
      <c r="B144" s="179"/>
      <c r="C144" s="23">
        <v>1</v>
      </c>
      <c r="D144" s="23">
        <v>0</v>
      </c>
      <c r="E144" s="24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0.399999999999999" x14ac:dyDescent="0.3">
      <c r="A145" s="26" t="s">
        <v>582</v>
      </c>
      <c r="B145" s="26" t="s">
        <v>583</v>
      </c>
      <c r="C145" s="14">
        <v>1</v>
      </c>
      <c r="D145" s="14">
        <v>0</v>
      </c>
      <c r="E145" s="27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0.399999999999999" x14ac:dyDescent="0.3">
      <c r="A146" s="26" t="s">
        <v>584</v>
      </c>
      <c r="B146" s="26" t="s">
        <v>585</v>
      </c>
      <c r="C146" s="14">
        <v>0</v>
      </c>
      <c r="D146" s="14">
        <v>0</v>
      </c>
      <c r="E146" s="27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3">
      <c r="A147" s="178" t="s">
        <v>586</v>
      </c>
      <c r="B147" s="179"/>
      <c r="C147" s="23">
        <v>70</v>
      </c>
      <c r="D147" s="23">
        <v>53</v>
      </c>
      <c r="E147" s="24">
        <v>0.320754716981132</v>
      </c>
      <c r="F147" s="23">
        <v>1</v>
      </c>
      <c r="G147" s="23">
        <v>1</v>
      </c>
      <c r="H147" s="23">
        <v>29</v>
      </c>
      <c r="I147" s="23">
        <v>18</v>
      </c>
      <c r="J147" s="23">
        <v>0</v>
      </c>
      <c r="K147" s="23">
        <v>0</v>
      </c>
      <c r="L147" s="23">
        <v>0</v>
      </c>
      <c r="M147" s="23">
        <v>0</v>
      </c>
      <c r="N147" s="23">
        <v>28</v>
      </c>
      <c r="O147" s="23">
        <v>0</v>
      </c>
      <c r="P147" s="25">
        <v>10</v>
      </c>
    </row>
    <row r="148" spans="1:16" ht="20.399999999999999" x14ac:dyDescent="0.3">
      <c r="A148" s="26" t="s">
        <v>587</v>
      </c>
      <c r="B148" s="26" t="s">
        <v>588</v>
      </c>
      <c r="C148" s="14">
        <v>25</v>
      </c>
      <c r="D148" s="14">
        <v>19</v>
      </c>
      <c r="E148" s="27">
        <v>0.31578947368421101</v>
      </c>
      <c r="F148" s="14">
        <v>0</v>
      </c>
      <c r="G148" s="14">
        <v>0</v>
      </c>
      <c r="H148" s="14">
        <v>18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22</v>
      </c>
      <c r="O148" s="14">
        <v>0</v>
      </c>
      <c r="P148" s="21">
        <v>4</v>
      </c>
    </row>
    <row r="149" spans="1:16" x14ac:dyDescent="0.3">
      <c r="A149" s="26" t="s">
        <v>589</v>
      </c>
      <c r="B149" s="26" t="s">
        <v>590</v>
      </c>
      <c r="C149" s="14">
        <v>5</v>
      </c>
      <c r="D149" s="14">
        <v>3</v>
      </c>
      <c r="E149" s="27">
        <v>0.66666666666666696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1">
        <v>0</v>
      </c>
    </row>
    <row r="150" spans="1:16" ht="20.399999999999999" x14ac:dyDescent="0.3">
      <c r="A150" s="26" t="s">
        <v>591</v>
      </c>
      <c r="B150" s="26" t="s">
        <v>592</v>
      </c>
      <c r="C150" s="14">
        <v>0</v>
      </c>
      <c r="D150" s="14">
        <v>1</v>
      </c>
      <c r="E150" s="27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0.399999999999999" x14ac:dyDescent="0.3">
      <c r="A151" s="26" t="s">
        <v>593</v>
      </c>
      <c r="B151" s="26" t="s">
        <v>594</v>
      </c>
      <c r="C151" s="14">
        <v>6</v>
      </c>
      <c r="D151" s="14">
        <v>10</v>
      </c>
      <c r="E151" s="27">
        <v>-0.4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1">
        <v>0</v>
      </c>
    </row>
    <row r="152" spans="1:16" ht="20.399999999999999" x14ac:dyDescent="0.3">
      <c r="A152" s="26" t="s">
        <v>595</v>
      </c>
      <c r="B152" s="26" t="s">
        <v>596</v>
      </c>
      <c r="C152" s="14">
        <v>1</v>
      </c>
      <c r="D152" s="14">
        <v>1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3">
      <c r="A153" s="26" t="s">
        <v>597</v>
      </c>
      <c r="B153" s="26" t="s">
        <v>598</v>
      </c>
      <c r="C153" s="14">
        <v>5</v>
      </c>
      <c r="D153" s="14">
        <v>1</v>
      </c>
      <c r="E153" s="27">
        <v>4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3">
      <c r="A154" s="26" t="s">
        <v>599</v>
      </c>
      <c r="B154" s="26" t="s">
        <v>600</v>
      </c>
      <c r="C154" s="14">
        <v>13</v>
      </c>
      <c r="D154" s="14">
        <v>6</v>
      </c>
      <c r="E154" s="27">
        <v>1.1666666666666701</v>
      </c>
      <c r="F154" s="14">
        <v>1</v>
      </c>
      <c r="G154" s="14">
        <v>1</v>
      </c>
      <c r="H154" s="14">
        <v>7</v>
      </c>
      <c r="I154" s="14">
        <v>7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1">
        <v>5</v>
      </c>
    </row>
    <row r="155" spans="1:16" x14ac:dyDescent="0.3">
      <c r="A155" s="26" t="s">
        <v>601</v>
      </c>
      <c r="B155" s="26" t="s">
        <v>602</v>
      </c>
      <c r="C155" s="14">
        <v>15</v>
      </c>
      <c r="D155" s="14">
        <v>12</v>
      </c>
      <c r="E155" s="27">
        <v>0.25</v>
      </c>
      <c r="F155" s="14">
        <v>0</v>
      </c>
      <c r="G155" s="14">
        <v>0</v>
      </c>
      <c r="H155" s="14">
        <v>3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1">
        <v>1</v>
      </c>
    </row>
    <row r="156" spans="1:16" x14ac:dyDescent="0.3">
      <c r="A156" s="178" t="s">
        <v>603</v>
      </c>
      <c r="B156" s="179"/>
      <c r="C156" s="23">
        <v>40</v>
      </c>
      <c r="D156" s="23">
        <v>42</v>
      </c>
      <c r="E156" s="24">
        <v>-4.7619047619047603E-2</v>
      </c>
      <c r="F156" s="23">
        <v>0</v>
      </c>
      <c r="G156" s="23">
        <v>0</v>
      </c>
      <c r="H156" s="23">
        <v>7</v>
      </c>
      <c r="I156" s="23">
        <v>5</v>
      </c>
      <c r="J156" s="23">
        <v>0</v>
      </c>
      <c r="K156" s="23">
        <v>1</v>
      </c>
      <c r="L156" s="23">
        <v>0</v>
      </c>
      <c r="M156" s="23">
        <v>0</v>
      </c>
      <c r="N156" s="23">
        <v>1</v>
      </c>
      <c r="O156" s="23">
        <v>0</v>
      </c>
      <c r="P156" s="25">
        <v>5</v>
      </c>
    </row>
    <row r="157" spans="1:16" ht="20.399999999999999" x14ac:dyDescent="0.3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3">
      <c r="A158" s="26" t="s">
        <v>606</v>
      </c>
      <c r="B158" s="26" t="s">
        <v>607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3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0.399999999999999" x14ac:dyDescent="0.3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0.399999999999999" x14ac:dyDescent="0.3">
      <c r="A161" s="26" t="s">
        <v>612</v>
      </c>
      <c r="B161" s="26" t="s">
        <v>613</v>
      </c>
      <c r="C161" s="14">
        <v>0</v>
      </c>
      <c r="D161" s="14">
        <v>3</v>
      </c>
      <c r="E161" s="27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1">
        <v>1</v>
      </c>
    </row>
    <row r="162" spans="1:16" x14ac:dyDescent="0.3">
      <c r="A162" s="26" t="s">
        <v>614</v>
      </c>
      <c r="B162" s="26" t="s">
        <v>615</v>
      </c>
      <c r="C162" s="14">
        <v>33</v>
      </c>
      <c r="D162" s="14">
        <v>30</v>
      </c>
      <c r="E162" s="27">
        <v>0.1</v>
      </c>
      <c r="F162" s="14">
        <v>0</v>
      </c>
      <c r="G162" s="14">
        <v>0</v>
      </c>
      <c r="H162" s="14">
        <v>6</v>
      </c>
      <c r="I162" s="14">
        <v>4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1">
        <v>3</v>
      </c>
    </row>
    <row r="163" spans="1:16" ht="20.399999999999999" x14ac:dyDescent="0.3">
      <c r="A163" s="26" t="s">
        <v>616</v>
      </c>
      <c r="B163" s="26" t="s">
        <v>617</v>
      </c>
      <c r="C163" s="14">
        <v>0</v>
      </c>
      <c r="D163" s="14">
        <v>0</v>
      </c>
      <c r="E163" s="27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3">
      <c r="A164" s="26" t="s">
        <v>618</v>
      </c>
      <c r="B164" s="26" t="s">
        <v>619</v>
      </c>
      <c r="C164" s="14">
        <v>3</v>
      </c>
      <c r="D164" s="14">
        <v>4</v>
      </c>
      <c r="E164" s="27">
        <v>-0.25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3">
      <c r="A165" s="26" t="s">
        <v>620</v>
      </c>
      <c r="B165" s="26" t="s">
        <v>621</v>
      </c>
      <c r="C165" s="14">
        <v>4</v>
      </c>
      <c r="D165" s="14">
        <v>5</v>
      </c>
      <c r="E165" s="27">
        <v>-0.2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1</v>
      </c>
    </row>
    <row r="166" spans="1:16" x14ac:dyDescent="0.3">
      <c r="A166" s="178" t="s">
        <v>622</v>
      </c>
      <c r="B166" s="179"/>
      <c r="C166" s="23">
        <v>151</v>
      </c>
      <c r="D166" s="23">
        <v>208</v>
      </c>
      <c r="E166" s="24">
        <v>-0.27403846153846101</v>
      </c>
      <c r="F166" s="23">
        <v>6</v>
      </c>
      <c r="G166" s="23">
        <v>6</v>
      </c>
      <c r="H166" s="23">
        <v>117</v>
      </c>
      <c r="I166" s="23">
        <v>88</v>
      </c>
      <c r="J166" s="23">
        <v>0</v>
      </c>
      <c r="K166" s="23">
        <v>0</v>
      </c>
      <c r="L166" s="23">
        <v>0</v>
      </c>
      <c r="M166" s="23">
        <v>0</v>
      </c>
      <c r="N166" s="23">
        <v>1</v>
      </c>
      <c r="O166" s="23">
        <v>39</v>
      </c>
      <c r="P166" s="25">
        <v>104</v>
      </c>
    </row>
    <row r="167" spans="1:16" ht="20.399999999999999" x14ac:dyDescent="0.3">
      <c r="A167" s="26" t="s">
        <v>623</v>
      </c>
      <c r="B167" s="26" t="s">
        <v>624</v>
      </c>
      <c r="C167" s="14">
        <v>0</v>
      </c>
      <c r="D167" s="14">
        <v>2</v>
      </c>
      <c r="E167" s="27">
        <v>-1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0</v>
      </c>
    </row>
    <row r="168" spans="1:16" ht="20.399999999999999" x14ac:dyDescent="0.3">
      <c r="A168" s="26" t="s">
        <v>625</v>
      </c>
      <c r="B168" s="26" t="s">
        <v>626</v>
      </c>
      <c r="C168" s="14">
        <v>0</v>
      </c>
      <c r="D168" s="14">
        <v>1</v>
      </c>
      <c r="E168" s="27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3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0.399999999999999" x14ac:dyDescent="0.3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3">
      <c r="A171" s="26" t="s">
        <v>631</v>
      </c>
      <c r="B171" s="26" t="s">
        <v>632</v>
      </c>
      <c r="C171" s="14">
        <v>0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x14ac:dyDescent="0.3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0.399999999999999" x14ac:dyDescent="0.3">
      <c r="A173" s="26" t="s">
        <v>635</v>
      </c>
      <c r="B173" s="26" t="s">
        <v>636</v>
      </c>
      <c r="C173" s="14">
        <v>45</v>
      </c>
      <c r="D173" s="14">
        <v>59</v>
      </c>
      <c r="E173" s="27">
        <v>-0.23728813559322001</v>
      </c>
      <c r="F173" s="14">
        <v>1</v>
      </c>
      <c r="G173" s="14">
        <v>1</v>
      </c>
      <c r="H173" s="14">
        <v>44</v>
      </c>
      <c r="I173" s="14">
        <v>41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29</v>
      </c>
      <c r="P173" s="21">
        <v>49</v>
      </c>
    </row>
    <row r="174" spans="1:16" ht="20.399999999999999" x14ac:dyDescent="0.3">
      <c r="A174" s="26" t="s">
        <v>637</v>
      </c>
      <c r="B174" s="26" t="s">
        <v>638</v>
      </c>
      <c r="C174" s="14">
        <v>85</v>
      </c>
      <c r="D174" s="14">
        <v>125</v>
      </c>
      <c r="E174" s="27">
        <v>-0.32</v>
      </c>
      <c r="F174" s="14">
        <v>5</v>
      </c>
      <c r="G174" s="14">
        <v>5</v>
      </c>
      <c r="H174" s="14">
        <v>67</v>
      </c>
      <c r="I174" s="14">
        <v>45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10</v>
      </c>
      <c r="P174" s="21">
        <v>51</v>
      </c>
    </row>
    <row r="175" spans="1:16" x14ac:dyDescent="0.3">
      <c r="A175" s="26" t="s">
        <v>639</v>
      </c>
      <c r="B175" s="26" t="s">
        <v>640</v>
      </c>
      <c r="C175" s="14">
        <v>21</v>
      </c>
      <c r="D175" s="14">
        <v>21</v>
      </c>
      <c r="E175" s="27">
        <v>0</v>
      </c>
      <c r="F175" s="14">
        <v>0</v>
      </c>
      <c r="G175" s="14">
        <v>0</v>
      </c>
      <c r="H175" s="14">
        <v>6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4</v>
      </c>
    </row>
    <row r="176" spans="1:16" ht="20.399999999999999" x14ac:dyDescent="0.3">
      <c r="A176" s="26" t="s">
        <v>641</v>
      </c>
      <c r="B176" s="26" t="s">
        <v>642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3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3">
      <c r="A178" s="178" t="s">
        <v>645</v>
      </c>
      <c r="B178" s="179"/>
      <c r="C178" s="23">
        <v>179</v>
      </c>
      <c r="D178" s="23">
        <v>199</v>
      </c>
      <c r="E178" s="24">
        <v>-0.10050251256281401</v>
      </c>
      <c r="F178" s="23">
        <v>726</v>
      </c>
      <c r="G178" s="23">
        <v>699</v>
      </c>
      <c r="H178" s="23">
        <v>98</v>
      </c>
      <c r="I178" s="23">
        <v>112</v>
      </c>
      <c r="J178" s="23">
        <v>0</v>
      </c>
      <c r="K178" s="23">
        <v>0</v>
      </c>
      <c r="L178" s="23">
        <v>0</v>
      </c>
      <c r="M178" s="23">
        <v>0</v>
      </c>
      <c r="N178" s="23">
        <v>1</v>
      </c>
      <c r="O178" s="23">
        <v>0</v>
      </c>
      <c r="P178" s="25">
        <v>826</v>
      </c>
    </row>
    <row r="179" spans="1:16" ht="20.399999999999999" x14ac:dyDescent="0.3">
      <c r="A179" s="26" t="s">
        <v>646</v>
      </c>
      <c r="B179" s="26" t="s">
        <v>647</v>
      </c>
      <c r="C179" s="14">
        <v>2</v>
      </c>
      <c r="D179" s="14">
        <v>2</v>
      </c>
      <c r="E179" s="27">
        <v>0</v>
      </c>
      <c r="F179" s="14">
        <v>6</v>
      </c>
      <c r="G179" s="14">
        <v>5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1">
        <v>7</v>
      </c>
    </row>
    <row r="180" spans="1:16" ht="20.399999999999999" x14ac:dyDescent="0.3">
      <c r="A180" s="26" t="s">
        <v>648</v>
      </c>
      <c r="B180" s="26" t="s">
        <v>649</v>
      </c>
      <c r="C180" s="14">
        <v>90</v>
      </c>
      <c r="D180" s="14">
        <v>97</v>
      </c>
      <c r="E180" s="27">
        <v>-7.2164948453608199E-2</v>
      </c>
      <c r="F180" s="14">
        <v>402</v>
      </c>
      <c r="G180" s="14">
        <v>369</v>
      </c>
      <c r="H180" s="14">
        <v>50</v>
      </c>
      <c r="I180" s="14">
        <v>42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411</v>
      </c>
    </row>
    <row r="181" spans="1:16" x14ac:dyDescent="0.3">
      <c r="A181" s="26" t="s">
        <v>650</v>
      </c>
      <c r="B181" s="26" t="s">
        <v>651</v>
      </c>
      <c r="C181" s="14">
        <v>16</v>
      </c>
      <c r="D181" s="14">
        <v>19</v>
      </c>
      <c r="E181" s="27">
        <v>-0.157894736842105</v>
      </c>
      <c r="F181" s="14">
        <v>8</v>
      </c>
      <c r="G181" s="14">
        <v>15</v>
      </c>
      <c r="H181" s="14">
        <v>4</v>
      </c>
      <c r="I181" s="14">
        <v>7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1">
        <v>23</v>
      </c>
    </row>
    <row r="182" spans="1:16" ht="20.399999999999999" x14ac:dyDescent="0.3">
      <c r="A182" s="26" t="s">
        <v>652</v>
      </c>
      <c r="B182" s="26" t="s">
        <v>653</v>
      </c>
      <c r="C182" s="14">
        <v>1</v>
      </c>
      <c r="D182" s="14">
        <v>0</v>
      </c>
      <c r="E182" s="27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3</v>
      </c>
    </row>
    <row r="183" spans="1:16" ht="20.399999999999999" x14ac:dyDescent="0.3">
      <c r="A183" s="26" t="s">
        <v>654</v>
      </c>
      <c r="B183" s="26" t="s">
        <v>655</v>
      </c>
      <c r="C183" s="14">
        <v>3</v>
      </c>
      <c r="D183" s="14">
        <v>6</v>
      </c>
      <c r="E183" s="27">
        <v>-0.5</v>
      </c>
      <c r="F183" s="14">
        <v>9</v>
      </c>
      <c r="G183" s="14">
        <v>24</v>
      </c>
      <c r="H183" s="14">
        <v>4</v>
      </c>
      <c r="I183" s="14">
        <v>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33</v>
      </c>
    </row>
    <row r="184" spans="1:16" x14ac:dyDescent="0.3">
      <c r="A184" s="26" t="s">
        <v>656</v>
      </c>
      <c r="B184" s="26" t="s">
        <v>657</v>
      </c>
      <c r="C184" s="14">
        <v>67</v>
      </c>
      <c r="D184" s="14">
        <v>74</v>
      </c>
      <c r="E184" s="27">
        <v>-9.45945945945946E-2</v>
      </c>
      <c r="F184" s="14">
        <v>300</v>
      </c>
      <c r="G184" s="14">
        <v>285</v>
      </c>
      <c r="H184" s="14">
        <v>40</v>
      </c>
      <c r="I184" s="14">
        <v>56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348</v>
      </c>
    </row>
    <row r="185" spans="1:16" ht="20.399999999999999" x14ac:dyDescent="0.3">
      <c r="A185" s="26" t="s">
        <v>658</v>
      </c>
      <c r="B185" s="26" t="s">
        <v>659</v>
      </c>
      <c r="C185" s="14">
        <v>0</v>
      </c>
      <c r="D185" s="14">
        <v>1</v>
      </c>
      <c r="E185" s="27">
        <v>-1</v>
      </c>
      <c r="F185" s="14">
        <v>1</v>
      </c>
      <c r="G185" s="14">
        <v>1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1</v>
      </c>
    </row>
    <row r="186" spans="1:16" x14ac:dyDescent="0.3">
      <c r="A186" s="178" t="s">
        <v>660</v>
      </c>
      <c r="B186" s="179"/>
      <c r="C186" s="23">
        <v>159</v>
      </c>
      <c r="D186" s="23">
        <v>141</v>
      </c>
      <c r="E186" s="24">
        <v>0.12765957446808501</v>
      </c>
      <c r="F186" s="23">
        <v>0</v>
      </c>
      <c r="G186" s="23">
        <v>0</v>
      </c>
      <c r="H186" s="23">
        <v>63</v>
      </c>
      <c r="I186" s="23">
        <v>44</v>
      </c>
      <c r="J186" s="23">
        <v>0</v>
      </c>
      <c r="K186" s="23">
        <v>0</v>
      </c>
      <c r="L186" s="23">
        <v>0</v>
      </c>
      <c r="M186" s="23">
        <v>0</v>
      </c>
      <c r="N186" s="23">
        <v>5</v>
      </c>
      <c r="O186" s="23">
        <v>0</v>
      </c>
      <c r="P186" s="25">
        <v>37</v>
      </c>
    </row>
    <row r="187" spans="1:16" x14ac:dyDescent="0.3">
      <c r="A187" s="26" t="s">
        <v>661</v>
      </c>
      <c r="B187" s="26" t="s">
        <v>662</v>
      </c>
      <c r="C187" s="14">
        <v>12</v>
      </c>
      <c r="D187" s="14">
        <v>4</v>
      </c>
      <c r="E187" s="27">
        <v>2</v>
      </c>
      <c r="F187" s="14">
        <v>0</v>
      </c>
      <c r="G187" s="14">
        <v>0</v>
      </c>
      <c r="H187" s="14">
        <v>3</v>
      </c>
      <c r="I187" s="14">
        <v>4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0.399999999999999" x14ac:dyDescent="0.3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0.399999999999999" x14ac:dyDescent="0.3">
      <c r="A189" s="26" t="s">
        <v>665</v>
      </c>
      <c r="B189" s="26" t="s">
        <v>666</v>
      </c>
      <c r="C189" s="14">
        <v>65</v>
      </c>
      <c r="D189" s="14">
        <v>21</v>
      </c>
      <c r="E189" s="27">
        <v>2.0952380952380998</v>
      </c>
      <c r="F189" s="14">
        <v>0</v>
      </c>
      <c r="G189" s="14">
        <v>0</v>
      </c>
      <c r="H189" s="14">
        <v>12</v>
      </c>
      <c r="I189" s="14">
        <v>8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1">
        <v>15</v>
      </c>
    </row>
    <row r="190" spans="1:16" ht="20.399999999999999" x14ac:dyDescent="0.3">
      <c r="A190" s="26" t="s">
        <v>667</v>
      </c>
      <c r="B190" s="26" t="s">
        <v>668</v>
      </c>
      <c r="C190" s="14">
        <v>0</v>
      </c>
      <c r="D190" s="14">
        <v>0</v>
      </c>
      <c r="E190" s="27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0.6" x14ac:dyDescent="0.3">
      <c r="A191" s="26" t="s">
        <v>669</v>
      </c>
      <c r="B191" s="26" t="s">
        <v>670</v>
      </c>
      <c r="C191" s="14">
        <v>12</v>
      </c>
      <c r="D191" s="14">
        <v>24</v>
      </c>
      <c r="E191" s="27">
        <v>-0.5</v>
      </c>
      <c r="F191" s="14">
        <v>0</v>
      </c>
      <c r="G191" s="14">
        <v>0</v>
      </c>
      <c r="H191" s="14">
        <v>10</v>
      </c>
      <c r="I191" s="14">
        <v>16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9</v>
      </c>
    </row>
    <row r="192" spans="1:16" ht="20.399999999999999" x14ac:dyDescent="0.3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0.399999999999999" x14ac:dyDescent="0.3">
      <c r="A193" s="26" t="s">
        <v>673</v>
      </c>
      <c r="B193" s="26" t="s">
        <v>674</v>
      </c>
      <c r="C193" s="14">
        <v>23</v>
      </c>
      <c r="D193" s="14">
        <v>18</v>
      </c>
      <c r="E193" s="27">
        <v>0.27777777777777801</v>
      </c>
      <c r="F193" s="14">
        <v>0</v>
      </c>
      <c r="G193" s="14">
        <v>0</v>
      </c>
      <c r="H193" s="14">
        <v>15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1">
        <v>4</v>
      </c>
    </row>
    <row r="194" spans="1:16" x14ac:dyDescent="0.3">
      <c r="A194" s="26" t="s">
        <v>675</v>
      </c>
      <c r="B194" s="26" t="s">
        <v>676</v>
      </c>
      <c r="C194" s="14">
        <v>4</v>
      </c>
      <c r="D194" s="14">
        <v>4</v>
      </c>
      <c r="E194" s="27">
        <v>0</v>
      </c>
      <c r="F194" s="14">
        <v>0</v>
      </c>
      <c r="G194" s="14">
        <v>0</v>
      </c>
      <c r="H194" s="14">
        <v>2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1">
        <v>3</v>
      </c>
    </row>
    <row r="195" spans="1:16" ht="20.399999999999999" x14ac:dyDescent="0.3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0.399999999999999" x14ac:dyDescent="0.3">
      <c r="A196" s="26" t="s">
        <v>679</v>
      </c>
      <c r="B196" s="26" t="s">
        <v>680</v>
      </c>
      <c r="C196" s="14">
        <v>3</v>
      </c>
      <c r="D196" s="14">
        <v>1</v>
      </c>
      <c r="E196" s="27">
        <v>2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3">
      <c r="A197" s="26" t="s">
        <v>681</v>
      </c>
      <c r="B197" s="26" t="s">
        <v>682</v>
      </c>
      <c r="C197" s="14">
        <v>34</v>
      </c>
      <c r="D197" s="14">
        <v>66</v>
      </c>
      <c r="E197" s="27">
        <v>-0.48484848484848497</v>
      </c>
      <c r="F197" s="14">
        <v>0</v>
      </c>
      <c r="G197" s="14">
        <v>0</v>
      </c>
      <c r="H197" s="14">
        <v>20</v>
      </c>
      <c r="I197" s="14">
        <v>9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4</v>
      </c>
    </row>
    <row r="198" spans="1:16" ht="20.399999999999999" x14ac:dyDescent="0.3">
      <c r="A198" s="26" t="s">
        <v>683</v>
      </c>
      <c r="B198" s="26" t="s">
        <v>684</v>
      </c>
      <c r="C198" s="14">
        <v>0</v>
      </c>
      <c r="D198" s="14">
        <v>1</v>
      </c>
      <c r="E198" s="27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1</v>
      </c>
    </row>
    <row r="199" spans="1:16" x14ac:dyDescent="0.3">
      <c r="A199" s="26" t="s">
        <v>685</v>
      </c>
      <c r="B199" s="26" t="s">
        <v>686</v>
      </c>
      <c r="C199" s="14">
        <v>6</v>
      </c>
      <c r="D199" s="14">
        <v>1</v>
      </c>
      <c r="E199" s="27">
        <v>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1</v>
      </c>
    </row>
    <row r="200" spans="1:16" ht="20.399999999999999" x14ac:dyDescent="0.3">
      <c r="A200" s="26" t="s">
        <v>687</v>
      </c>
      <c r="B200" s="26" t="s">
        <v>688</v>
      </c>
      <c r="C200" s="14">
        <v>0</v>
      </c>
      <c r="D200" s="14">
        <v>1</v>
      </c>
      <c r="E200" s="27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3">
      <c r="A201" s="178" t="s">
        <v>689</v>
      </c>
      <c r="B201" s="179"/>
      <c r="C201" s="23">
        <v>15</v>
      </c>
      <c r="D201" s="23">
        <v>11</v>
      </c>
      <c r="E201" s="24">
        <v>0.36363636363636398</v>
      </c>
      <c r="F201" s="23">
        <v>0</v>
      </c>
      <c r="G201" s="23">
        <v>0</v>
      </c>
      <c r="H201" s="23">
        <v>1</v>
      </c>
      <c r="I201" s="23">
        <v>3</v>
      </c>
      <c r="J201" s="23">
        <v>0</v>
      </c>
      <c r="K201" s="23">
        <v>0</v>
      </c>
      <c r="L201" s="23">
        <v>0</v>
      </c>
      <c r="M201" s="23">
        <v>0</v>
      </c>
      <c r="N201" s="23">
        <v>5</v>
      </c>
      <c r="O201" s="23">
        <v>0</v>
      </c>
      <c r="P201" s="25">
        <v>5</v>
      </c>
    </row>
    <row r="202" spans="1:16" x14ac:dyDescent="0.3">
      <c r="A202" s="26" t="s">
        <v>690</v>
      </c>
      <c r="B202" s="26" t="s">
        <v>691</v>
      </c>
      <c r="C202" s="14">
        <v>11</v>
      </c>
      <c r="D202" s="14">
        <v>9</v>
      </c>
      <c r="E202" s="27">
        <v>0.22222222222222199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1">
        <v>5</v>
      </c>
    </row>
    <row r="203" spans="1:16" x14ac:dyDescent="0.3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3">
      <c r="A204" s="26" t="s">
        <v>694</v>
      </c>
      <c r="B204" s="26" t="s">
        <v>695</v>
      </c>
      <c r="C204" s="14">
        <v>0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0.399999999999999" x14ac:dyDescent="0.3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0.399999999999999" x14ac:dyDescent="0.3">
      <c r="A206" s="26" t="s">
        <v>698</v>
      </c>
      <c r="B206" s="26" t="s">
        <v>699</v>
      </c>
      <c r="C206" s="14">
        <v>0</v>
      </c>
      <c r="D206" s="14">
        <v>0</v>
      </c>
      <c r="E206" s="27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1">
        <v>0</v>
      </c>
    </row>
    <row r="207" spans="1:16" ht="20.399999999999999" x14ac:dyDescent="0.3">
      <c r="A207" s="26" t="s">
        <v>700</v>
      </c>
      <c r="B207" s="26" t="s">
        <v>701</v>
      </c>
      <c r="C207" s="14">
        <v>0</v>
      </c>
      <c r="D207" s="14">
        <v>1</v>
      </c>
      <c r="E207" s="27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0.399999999999999" x14ac:dyDescent="0.3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0.399999999999999" x14ac:dyDescent="0.3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0.399999999999999" x14ac:dyDescent="0.3">
      <c r="A210" s="26" t="s">
        <v>706</v>
      </c>
      <c r="B210" s="26" t="s">
        <v>707</v>
      </c>
      <c r="C210" s="14">
        <v>0</v>
      </c>
      <c r="D210" s="14">
        <v>0</v>
      </c>
      <c r="E210" s="27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0.399999999999999" x14ac:dyDescent="0.3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3">
      <c r="A212" s="26" t="s">
        <v>710</v>
      </c>
      <c r="B212" s="26" t="s">
        <v>711</v>
      </c>
      <c r="C212" s="14">
        <v>2</v>
      </c>
      <c r="D212" s="14">
        <v>0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3">
      <c r="A213" s="26" t="s">
        <v>712</v>
      </c>
      <c r="B213" s="26" t="s">
        <v>713</v>
      </c>
      <c r="C213" s="14">
        <v>0</v>
      </c>
      <c r="D213" s="14">
        <v>1</v>
      </c>
      <c r="E213" s="27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3">
      <c r="A214" s="26" t="s">
        <v>714</v>
      </c>
      <c r="B214" s="26" t="s">
        <v>715</v>
      </c>
      <c r="C214" s="14">
        <v>2</v>
      </c>
      <c r="D214" s="14">
        <v>0</v>
      </c>
      <c r="E214" s="27">
        <v>0</v>
      </c>
      <c r="F214" s="14">
        <v>0</v>
      </c>
      <c r="G214" s="14">
        <v>0</v>
      </c>
      <c r="H214" s="14">
        <v>0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1">
        <v>0</v>
      </c>
    </row>
    <row r="215" spans="1:16" ht="20.399999999999999" x14ac:dyDescent="0.3">
      <c r="A215" s="26" t="s">
        <v>716</v>
      </c>
      <c r="B215" s="26" t="s">
        <v>717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3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0.399999999999999" x14ac:dyDescent="0.3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0.6" x14ac:dyDescent="0.3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0.399999999999999" x14ac:dyDescent="0.3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20.399999999999999" x14ac:dyDescent="0.3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30.6" x14ac:dyDescent="0.3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30.6" x14ac:dyDescent="0.3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3">
      <c r="A223" s="178" t="s">
        <v>732</v>
      </c>
      <c r="B223" s="179"/>
      <c r="C223" s="23">
        <v>883</v>
      </c>
      <c r="D223" s="23">
        <v>675</v>
      </c>
      <c r="E223" s="24">
        <v>0.308148148148148</v>
      </c>
      <c r="F223" s="23">
        <v>218</v>
      </c>
      <c r="G223" s="23">
        <v>166</v>
      </c>
      <c r="H223" s="23">
        <v>307</v>
      </c>
      <c r="I223" s="23">
        <v>252</v>
      </c>
      <c r="J223" s="23">
        <v>0</v>
      </c>
      <c r="K223" s="23">
        <v>0</v>
      </c>
      <c r="L223" s="23">
        <v>0</v>
      </c>
      <c r="M223" s="23">
        <v>1</v>
      </c>
      <c r="N223" s="23">
        <v>4</v>
      </c>
      <c r="O223" s="23">
        <v>25</v>
      </c>
      <c r="P223" s="25">
        <v>357</v>
      </c>
    </row>
    <row r="224" spans="1:16" x14ac:dyDescent="0.3">
      <c r="A224" s="26" t="s">
        <v>733</v>
      </c>
      <c r="B224" s="26" t="s">
        <v>734</v>
      </c>
      <c r="C224" s="14">
        <v>0</v>
      </c>
      <c r="D224" s="14">
        <v>0</v>
      </c>
      <c r="E224" s="27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0.399999999999999" x14ac:dyDescent="0.3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3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0.399999999999999" x14ac:dyDescent="0.3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0.399999999999999" x14ac:dyDescent="0.3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3">
      <c r="A229" s="26" t="s">
        <v>743</v>
      </c>
      <c r="B229" s="26" t="s">
        <v>744</v>
      </c>
      <c r="C229" s="14">
        <v>1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0.399999999999999" x14ac:dyDescent="0.3">
      <c r="A230" s="26" t="s">
        <v>745</v>
      </c>
      <c r="B230" s="26" t="s">
        <v>746</v>
      </c>
      <c r="C230" s="14">
        <v>1</v>
      </c>
      <c r="D230" s="14">
        <v>0</v>
      </c>
      <c r="E230" s="27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3">
      <c r="A231" s="26" t="s">
        <v>747</v>
      </c>
      <c r="B231" s="26" t="s">
        <v>748</v>
      </c>
      <c r="C231" s="14">
        <v>20</v>
      </c>
      <c r="D231" s="14">
        <v>23</v>
      </c>
      <c r="E231" s="27">
        <v>-0.13043478260869601</v>
      </c>
      <c r="F231" s="14">
        <v>2</v>
      </c>
      <c r="G231" s="14">
        <v>1</v>
      </c>
      <c r="H231" s="14">
        <v>2</v>
      </c>
      <c r="I231" s="14">
        <v>4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3</v>
      </c>
    </row>
    <row r="232" spans="1:16" x14ac:dyDescent="0.3">
      <c r="A232" s="26" t="s">
        <v>749</v>
      </c>
      <c r="B232" s="26" t="s">
        <v>750</v>
      </c>
      <c r="C232" s="14">
        <v>19</v>
      </c>
      <c r="D232" s="14">
        <v>26</v>
      </c>
      <c r="E232" s="27">
        <v>-0.269230769230769</v>
      </c>
      <c r="F232" s="14">
        <v>1</v>
      </c>
      <c r="G232" s="14">
        <v>1</v>
      </c>
      <c r="H232" s="14">
        <v>7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2</v>
      </c>
    </row>
    <row r="233" spans="1:16" x14ac:dyDescent="0.3">
      <c r="A233" s="26" t="s">
        <v>751</v>
      </c>
      <c r="B233" s="26" t="s">
        <v>752</v>
      </c>
      <c r="C233" s="14">
        <v>14</v>
      </c>
      <c r="D233" s="14">
        <v>21</v>
      </c>
      <c r="E233" s="27">
        <v>-0.33333333333333298</v>
      </c>
      <c r="F233" s="14">
        <v>1</v>
      </c>
      <c r="G233" s="14">
        <v>1</v>
      </c>
      <c r="H233" s="14">
        <v>6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4</v>
      </c>
    </row>
    <row r="234" spans="1:16" ht="20.399999999999999" x14ac:dyDescent="0.3">
      <c r="A234" s="26" t="s">
        <v>753</v>
      </c>
      <c r="B234" s="26" t="s">
        <v>754</v>
      </c>
      <c r="C234" s="14">
        <v>5</v>
      </c>
      <c r="D234" s="14">
        <v>1</v>
      </c>
      <c r="E234" s="27">
        <v>4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1">
        <v>1</v>
      </c>
    </row>
    <row r="235" spans="1:16" ht="20.399999999999999" x14ac:dyDescent="0.3">
      <c r="A235" s="26" t="s">
        <v>755</v>
      </c>
      <c r="B235" s="26" t="s">
        <v>756</v>
      </c>
      <c r="C235" s="14">
        <v>1</v>
      </c>
      <c r="D235" s="14">
        <v>2</v>
      </c>
      <c r="E235" s="27">
        <v>-0.5</v>
      </c>
      <c r="F235" s="14">
        <v>0</v>
      </c>
      <c r="G235" s="14">
        <v>0</v>
      </c>
      <c r="H235" s="14">
        <v>0</v>
      </c>
      <c r="I235" s="14">
        <v>3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4</v>
      </c>
    </row>
    <row r="236" spans="1:16" x14ac:dyDescent="0.3">
      <c r="A236" s="26" t="s">
        <v>757</v>
      </c>
      <c r="B236" s="26" t="s">
        <v>758</v>
      </c>
      <c r="C236" s="14">
        <v>0</v>
      </c>
      <c r="D236" s="14">
        <v>0</v>
      </c>
      <c r="E236" s="27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0.399999999999999" x14ac:dyDescent="0.3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0.6" x14ac:dyDescent="0.3">
      <c r="A238" s="26" t="s">
        <v>761</v>
      </c>
      <c r="B238" s="26" t="s">
        <v>762</v>
      </c>
      <c r="C238" s="14">
        <v>822</v>
      </c>
      <c r="D238" s="14">
        <v>601</v>
      </c>
      <c r="E238" s="27">
        <v>0.36772046589018298</v>
      </c>
      <c r="F238" s="14">
        <v>214</v>
      </c>
      <c r="G238" s="14">
        <v>163</v>
      </c>
      <c r="H238" s="14">
        <v>291</v>
      </c>
      <c r="I238" s="14">
        <v>234</v>
      </c>
      <c r="J238" s="14">
        <v>0</v>
      </c>
      <c r="K238" s="14">
        <v>0</v>
      </c>
      <c r="L238" s="14">
        <v>0</v>
      </c>
      <c r="M238" s="14">
        <v>1</v>
      </c>
      <c r="N238" s="14">
        <v>3</v>
      </c>
      <c r="O238" s="14">
        <v>25</v>
      </c>
      <c r="P238" s="21">
        <v>343</v>
      </c>
    </row>
    <row r="239" spans="1:16" x14ac:dyDescent="0.3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0.399999999999999" x14ac:dyDescent="0.3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30.6" x14ac:dyDescent="0.3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30.6" x14ac:dyDescent="0.3">
      <c r="A242" s="26" t="s">
        <v>769</v>
      </c>
      <c r="B242" s="26" t="s">
        <v>770</v>
      </c>
      <c r="C242" s="14">
        <v>0</v>
      </c>
      <c r="D242" s="14">
        <v>1</v>
      </c>
      <c r="E242" s="27">
        <v>-1</v>
      </c>
      <c r="F242" s="14">
        <v>0</v>
      </c>
      <c r="G242" s="14">
        <v>0</v>
      </c>
      <c r="H242" s="14">
        <v>0</v>
      </c>
      <c r="I242" s="14">
        <v>3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0.6" x14ac:dyDescent="0.3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3">
      <c r="A244" s="178" t="s">
        <v>773</v>
      </c>
      <c r="B244" s="179"/>
      <c r="C244" s="23">
        <v>4</v>
      </c>
      <c r="D244" s="23">
        <v>0</v>
      </c>
      <c r="E244" s="24">
        <v>0</v>
      </c>
      <c r="F244" s="23">
        <v>0</v>
      </c>
      <c r="G244" s="23">
        <v>0</v>
      </c>
      <c r="H244" s="23">
        <v>0</v>
      </c>
      <c r="I244" s="23">
        <v>2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5">
        <v>2</v>
      </c>
    </row>
    <row r="245" spans="1:16" x14ac:dyDescent="0.3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3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0.399999999999999" x14ac:dyDescent="0.3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3">
      <c r="A248" s="26" t="s">
        <v>780</v>
      </c>
      <c r="B248" s="26" t="s">
        <v>781</v>
      </c>
      <c r="C248" s="14">
        <v>1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3">
      <c r="A249" s="26" t="s">
        <v>782</v>
      </c>
      <c r="B249" s="26" t="s">
        <v>783</v>
      </c>
      <c r="C249" s="14">
        <v>3</v>
      </c>
      <c r="D249" s="14">
        <v>0</v>
      </c>
      <c r="E249" s="27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1">
        <v>0</v>
      </c>
    </row>
    <row r="250" spans="1:16" x14ac:dyDescent="0.3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0.399999999999999" x14ac:dyDescent="0.3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3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0.399999999999999" x14ac:dyDescent="0.3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1</v>
      </c>
    </row>
    <row r="254" spans="1:16" x14ac:dyDescent="0.3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x14ac:dyDescent="0.3">
      <c r="A255" s="26" t="s">
        <v>794</v>
      </c>
      <c r="B255" s="26" t="s">
        <v>795</v>
      </c>
      <c r="C255" s="14">
        <v>0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1</v>
      </c>
    </row>
    <row r="256" spans="1:16" x14ac:dyDescent="0.3">
      <c r="A256" s="26" t="s">
        <v>796</v>
      </c>
      <c r="B256" s="26" t="s">
        <v>797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1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0.399999999999999" x14ac:dyDescent="0.3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0.399999999999999" x14ac:dyDescent="0.3">
      <c r="A258" s="26" t="s">
        <v>800</v>
      </c>
      <c r="B258" s="26" t="s">
        <v>801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20.399999999999999" x14ac:dyDescent="0.3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0.399999999999999" x14ac:dyDescent="0.3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0.6" x14ac:dyDescent="0.3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0.6" x14ac:dyDescent="0.3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0.6" x14ac:dyDescent="0.3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0.399999999999999" x14ac:dyDescent="0.3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3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0.399999999999999" x14ac:dyDescent="0.3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0.399999999999999" x14ac:dyDescent="0.3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3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0.6" x14ac:dyDescent="0.3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0.399999999999999" x14ac:dyDescent="0.3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3">
      <c r="A271" s="178" t="s">
        <v>826</v>
      </c>
      <c r="B271" s="179"/>
      <c r="C271" s="23">
        <v>154</v>
      </c>
      <c r="D271" s="23">
        <v>164</v>
      </c>
      <c r="E271" s="24">
        <v>-6.0975609756097601E-2</v>
      </c>
      <c r="F271" s="23">
        <v>71</v>
      </c>
      <c r="G271" s="23">
        <v>74</v>
      </c>
      <c r="H271" s="23">
        <v>103</v>
      </c>
      <c r="I271" s="23">
        <v>141</v>
      </c>
      <c r="J271" s="23">
        <v>0</v>
      </c>
      <c r="K271" s="23">
        <v>1</v>
      </c>
      <c r="L271" s="23">
        <v>0</v>
      </c>
      <c r="M271" s="23">
        <v>0</v>
      </c>
      <c r="N271" s="23">
        <v>2</v>
      </c>
      <c r="O271" s="23">
        <v>17</v>
      </c>
      <c r="P271" s="25">
        <v>199</v>
      </c>
    </row>
    <row r="272" spans="1:16" x14ac:dyDescent="0.3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3">
      <c r="A273" s="26" t="s">
        <v>829</v>
      </c>
      <c r="B273" s="26" t="s">
        <v>830</v>
      </c>
      <c r="C273" s="14">
        <v>47</v>
      </c>
      <c r="D273" s="14">
        <v>63</v>
      </c>
      <c r="E273" s="27">
        <v>-0.25396825396825401</v>
      </c>
      <c r="F273" s="14">
        <v>28</v>
      </c>
      <c r="G273" s="14">
        <v>29</v>
      </c>
      <c r="H273" s="14">
        <v>33</v>
      </c>
      <c r="I273" s="14">
        <v>65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3</v>
      </c>
      <c r="P273" s="21">
        <v>75</v>
      </c>
    </row>
    <row r="274" spans="1:16" ht="30.6" x14ac:dyDescent="0.3">
      <c r="A274" s="26" t="s">
        <v>831</v>
      </c>
      <c r="B274" s="26" t="s">
        <v>832</v>
      </c>
      <c r="C274" s="14">
        <v>85</v>
      </c>
      <c r="D274" s="14">
        <v>86</v>
      </c>
      <c r="E274" s="27">
        <v>-1.16279069767442E-2</v>
      </c>
      <c r="F274" s="14">
        <v>38</v>
      </c>
      <c r="G274" s="14">
        <v>37</v>
      </c>
      <c r="H274" s="14">
        <v>62</v>
      </c>
      <c r="I274" s="14">
        <v>61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9</v>
      </c>
      <c r="P274" s="21">
        <v>97</v>
      </c>
    </row>
    <row r="275" spans="1:16" ht="20.399999999999999" x14ac:dyDescent="0.3">
      <c r="A275" s="26" t="s">
        <v>833</v>
      </c>
      <c r="B275" s="26" t="s">
        <v>834</v>
      </c>
      <c r="C275" s="14">
        <v>1</v>
      </c>
      <c r="D275" s="14">
        <v>1</v>
      </c>
      <c r="E275" s="27">
        <v>0</v>
      </c>
      <c r="F275" s="14">
        <v>0</v>
      </c>
      <c r="G275" s="14">
        <v>1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2</v>
      </c>
    </row>
    <row r="276" spans="1:16" x14ac:dyDescent="0.3">
      <c r="A276" s="26" t="s">
        <v>835</v>
      </c>
      <c r="B276" s="26" t="s">
        <v>836</v>
      </c>
      <c r="C276" s="14">
        <v>1</v>
      </c>
      <c r="D276" s="14">
        <v>3</v>
      </c>
      <c r="E276" s="27">
        <v>-0.66666666666666696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3</v>
      </c>
    </row>
    <row r="277" spans="1:16" x14ac:dyDescent="0.3">
      <c r="A277" s="26" t="s">
        <v>837</v>
      </c>
      <c r="B277" s="26" t="s">
        <v>838</v>
      </c>
      <c r="C277" s="14">
        <v>10</v>
      </c>
      <c r="D277" s="14">
        <v>4</v>
      </c>
      <c r="E277" s="27">
        <v>1.5</v>
      </c>
      <c r="F277" s="14">
        <v>3</v>
      </c>
      <c r="G277" s="14">
        <v>3</v>
      </c>
      <c r="H277" s="14">
        <v>1</v>
      </c>
      <c r="I277" s="14">
        <v>4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1</v>
      </c>
      <c r="P277" s="21">
        <v>6</v>
      </c>
    </row>
    <row r="278" spans="1:16" ht="20.399999999999999" x14ac:dyDescent="0.3">
      <c r="A278" s="26" t="s">
        <v>839</v>
      </c>
      <c r="B278" s="26" t="s">
        <v>840</v>
      </c>
      <c r="C278" s="14">
        <v>7</v>
      </c>
      <c r="D278" s="14">
        <v>7</v>
      </c>
      <c r="E278" s="27">
        <v>0</v>
      </c>
      <c r="F278" s="14">
        <v>2</v>
      </c>
      <c r="G278" s="14">
        <v>4</v>
      </c>
      <c r="H278" s="14">
        <v>7</v>
      </c>
      <c r="I278" s="14">
        <v>11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2</v>
      </c>
      <c r="P278" s="21">
        <v>15</v>
      </c>
    </row>
    <row r="279" spans="1:16" x14ac:dyDescent="0.3">
      <c r="A279" s="26" t="s">
        <v>841</v>
      </c>
      <c r="B279" s="26" t="s">
        <v>842</v>
      </c>
      <c r="C279" s="14">
        <v>2</v>
      </c>
      <c r="D279" s="14">
        <v>0</v>
      </c>
      <c r="E279" s="27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2</v>
      </c>
      <c r="P279" s="21">
        <v>1</v>
      </c>
    </row>
    <row r="280" spans="1:16" ht="20.399999999999999" x14ac:dyDescent="0.3">
      <c r="A280" s="26" t="s">
        <v>843</v>
      </c>
      <c r="B280" s="26" t="s">
        <v>844</v>
      </c>
      <c r="C280" s="14">
        <v>1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x14ac:dyDescent="0.3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0.399999999999999" x14ac:dyDescent="0.3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0.6" x14ac:dyDescent="0.3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3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0.399999999999999" x14ac:dyDescent="0.3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3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20.399999999999999" x14ac:dyDescent="0.3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3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0.399999999999999" x14ac:dyDescent="0.3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0.399999999999999" x14ac:dyDescent="0.3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0.399999999999999" x14ac:dyDescent="0.3">
      <c r="A291" s="26" t="s">
        <v>865</v>
      </c>
      <c r="B291" s="26" t="s">
        <v>866</v>
      </c>
      <c r="C291" s="14">
        <v>0</v>
      </c>
      <c r="D291" s="14">
        <v>0</v>
      </c>
      <c r="E291" s="27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1">
        <v>0</v>
      </c>
    </row>
    <row r="292" spans="1:16" ht="20.399999999999999" x14ac:dyDescent="0.3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3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20.399999999999999" x14ac:dyDescent="0.3">
      <c r="A294" s="26" t="s">
        <v>871</v>
      </c>
      <c r="B294" s="26" t="s">
        <v>872</v>
      </c>
      <c r="C294" s="14">
        <v>0</v>
      </c>
      <c r="D294" s="14">
        <v>0</v>
      </c>
      <c r="E294" s="27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3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x14ac:dyDescent="0.3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3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3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0.399999999999999" x14ac:dyDescent="0.3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0.399999999999999" x14ac:dyDescent="0.3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3">
      <c r="A301" s="178" t="s">
        <v>885</v>
      </c>
      <c r="B301" s="179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0.399999999999999" x14ac:dyDescent="0.3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0.6" x14ac:dyDescent="0.3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3">
      <c r="A305" s="178" t="s">
        <v>892</v>
      </c>
      <c r="B305" s="179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3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3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0.399999999999999" x14ac:dyDescent="0.3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0.399999999999999" x14ac:dyDescent="0.3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3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3">
      <c r="A312" s="178" t="s">
        <v>905</v>
      </c>
      <c r="B312" s="179"/>
      <c r="C312" s="23">
        <v>3</v>
      </c>
      <c r="D312" s="23">
        <v>6</v>
      </c>
      <c r="E312" s="24">
        <v>-0.5</v>
      </c>
      <c r="F312" s="23">
        <v>0</v>
      </c>
      <c r="G312" s="23">
        <v>0</v>
      </c>
      <c r="H312" s="23">
        <v>2</v>
      </c>
      <c r="I312" s="23">
        <v>1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3</v>
      </c>
    </row>
    <row r="313" spans="1:16" x14ac:dyDescent="0.3">
      <c r="A313" s="26" t="s">
        <v>906</v>
      </c>
      <c r="B313" s="26" t="s">
        <v>907</v>
      </c>
      <c r="C313" s="14">
        <v>3</v>
      </c>
      <c r="D313" s="14">
        <v>5</v>
      </c>
      <c r="E313" s="27">
        <v>-0.4</v>
      </c>
      <c r="F313" s="14">
        <v>0</v>
      </c>
      <c r="G313" s="14">
        <v>0</v>
      </c>
      <c r="H313" s="14">
        <v>2</v>
      </c>
      <c r="I313" s="14">
        <v>1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3</v>
      </c>
    </row>
    <row r="314" spans="1:16" ht="20.399999999999999" x14ac:dyDescent="0.3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0.399999999999999" x14ac:dyDescent="0.3">
      <c r="A315" s="26" t="s">
        <v>910</v>
      </c>
      <c r="B315" s="26" t="s">
        <v>911</v>
      </c>
      <c r="C315" s="14">
        <v>0</v>
      </c>
      <c r="D315" s="14">
        <v>1</v>
      </c>
      <c r="E315" s="27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0.6" x14ac:dyDescent="0.3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3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3">
      <c r="A318" s="178" t="s">
        <v>916</v>
      </c>
      <c r="B318" s="179"/>
      <c r="C318" s="23">
        <v>4</v>
      </c>
      <c r="D318" s="23">
        <v>0</v>
      </c>
      <c r="E318" s="24">
        <v>0</v>
      </c>
      <c r="F318" s="23">
        <v>0</v>
      </c>
      <c r="G318" s="23">
        <v>0</v>
      </c>
      <c r="H318" s="23">
        <v>2</v>
      </c>
      <c r="I318" s="23">
        <v>1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0</v>
      </c>
    </row>
    <row r="319" spans="1:16" x14ac:dyDescent="0.3">
      <c r="A319" s="26" t="s">
        <v>917</v>
      </c>
      <c r="B319" s="26" t="s">
        <v>918</v>
      </c>
      <c r="C319" s="14">
        <v>4</v>
      </c>
      <c r="D319" s="14">
        <v>0</v>
      </c>
      <c r="E319" s="27">
        <v>0</v>
      </c>
      <c r="F319" s="14">
        <v>0</v>
      </c>
      <c r="G319" s="14">
        <v>0</v>
      </c>
      <c r="H319" s="14">
        <v>2</v>
      </c>
      <c r="I319" s="14">
        <v>1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1">
        <v>0</v>
      </c>
    </row>
    <row r="320" spans="1:16" x14ac:dyDescent="0.3">
      <c r="A320" s="178" t="s">
        <v>919</v>
      </c>
      <c r="B320" s="179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0.399999999999999" x14ac:dyDescent="0.3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0.399999999999999" x14ac:dyDescent="0.3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3">
      <c r="A323" s="178" t="s">
        <v>924</v>
      </c>
      <c r="B323" s="179"/>
      <c r="C323" s="23">
        <v>11156</v>
      </c>
      <c r="D323" s="23">
        <v>10895</v>
      </c>
      <c r="E323" s="24">
        <v>2.3955943093161999E-2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29</v>
      </c>
      <c r="O323" s="23">
        <v>0</v>
      </c>
      <c r="P323" s="25">
        <v>0</v>
      </c>
    </row>
    <row r="324" spans="1:16" x14ac:dyDescent="0.3">
      <c r="A324" s="26" t="s">
        <v>925</v>
      </c>
      <c r="B324" s="26" t="s">
        <v>926</v>
      </c>
      <c r="C324" s="14">
        <v>11156</v>
      </c>
      <c r="D324" s="14">
        <v>10895</v>
      </c>
      <c r="E324" s="27">
        <v>2.3955943093161999E-2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29</v>
      </c>
      <c r="O324" s="14">
        <v>0</v>
      </c>
      <c r="P324" s="21">
        <v>0</v>
      </c>
    </row>
    <row r="325" spans="1:16" x14ac:dyDescent="0.3">
      <c r="A325" s="178" t="s">
        <v>927</v>
      </c>
      <c r="B325" s="179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30.6" x14ac:dyDescent="0.3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40.799999999999997" x14ac:dyDescent="0.3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0.399999999999999" x14ac:dyDescent="0.3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0.6" x14ac:dyDescent="0.3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0.6" x14ac:dyDescent="0.3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0.799999999999997" x14ac:dyDescent="0.3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0.6" x14ac:dyDescent="0.3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0.799999999999997" x14ac:dyDescent="0.3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0.6" x14ac:dyDescent="0.3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0.799999999999997" x14ac:dyDescent="0.3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0.399999999999999" x14ac:dyDescent="0.3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3">
      <c r="A337" s="178" t="s">
        <v>950</v>
      </c>
      <c r="B337" s="179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0.399999999999999" x14ac:dyDescent="0.3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3">
      <c r="A339" s="178" t="s">
        <v>953</v>
      </c>
      <c r="B339" s="179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0.6" x14ac:dyDescent="0.3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3">
      <c r="A341" s="180" t="s">
        <v>956</v>
      </c>
      <c r="B341" s="181"/>
      <c r="C341" s="28">
        <v>27249</v>
      </c>
      <c r="D341" s="28">
        <v>26167</v>
      </c>
      <c r="E341" s="29">
        <v>4.1349791722398402E-2</v>
      </c>
      <c r="F341" s="28">
        <v>1757</v>
      </c>
      <c r="G341" s="28">
        <v>1418</v>
      </c>
      <c r="H341" s="28">
        <v>2412</v>
      </c>
      <c r="I341" s="28">
        <v>2230</v>
      </c>
      <c r="J341" s="28">
        <v>27</v>
      </c>
      <c r="K341" s="28">
        <v>35</v>
      </c>
      <c r="L341" s="28">
        <v>6</v>
      </c>
      <c r="M341" s="28">
        <v>14</v>
      </c>
      <c r="N341" s="28">
        <v>272</v>
      </c>
      <c r="O341" s="28">
        <v>136</v>
      </c>
      <c r="P341" s="28">
        <v>3362</v>
      </c>
    </row>
    <row r="342" spans="1:16" x14ac:dyDescent="0.3">
      <c r="A342" s="6"/>
    </row>
  </sheetData>
  <sheetProtection algorithmName="SHA-512" hashValue="Mr/6WI3dnSkkfAz9k13JzDFpBYA/TPCf9u9CIqENj5EYHVujnc8PKNPOsp1bW2dIYU7iy2gR+ESNlBh5+z79bw==" saltValue="BGVL53580ZgLfOIudEBidg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69" t="s">
        <v>959</v>
      </c>
      <c r="B5" s="13" t="s">
        <v>960</v>
      </c>
      <c r="C5" s="21">
        <v>2</v>
      </c>
    </row>
    <row r="6" spans="1:3" x14ac:dyDescent="0.3">
      <c r="A6" s="170"/>
      <c r="B6" s="13" t="s">
        <v>334</v>
      </c>
      <c r="C6" s="21">
        <v>62</v>
      </c>
    </row>
    <row r="7" spans="1:3" x14ac:dyDescent="0.3">
      <c r="A7" s="170"/>
      <c r="B7" s="13" t="s">
        <v>961</v>
      </c>
      <c r="C7" s="21">
        <v>5</v>
      </c>
    </row>
    <row r="8" spans="1:3" x14ac:dyDescent="0.3">
      <c r="A8" s="170"/>
      <c r="B8" s="13" t="s">
        <v>962</v>
      </c>
      <c r="C8" s="21">
        <v>10</v>
      </c>
    </row>
    <row r="9" spans="1:3" x14ac:dyDescent="0.3">
      <c r="A9" s="170"/>
      <c r="B9" s="13" t="s">
        <v>963</v>
      </c>
      <c r="C9" s="21">
        <v>18</v>
      </c>
    </row>
    <row r="10" spans="1:3" x14ac:dyDescent="0.3">
      <c r="A10" s="170"/>
      <c r="B10" s="13" t="s">
        <v>964</v>
      </c>
      <c r="C10" s="21">
        <v>21</v>
      </c>
    </row>
    <row r="11" spans="1:3" x14ac:dyDescent="0.3">
      <c r="A11" s="170"/>
      <c r="B11" s="13" t="s">
        <v>965</v>
      </c>
      <c r="C11" s="21">
        <v>28</v>
      </c>
    </row>
    <row r="12" spans="1:3" x14ac:dyDescent="0.3">
      <c r="A12" s="170"/>
      <c r="B12" s="13" t="s">
        <v>518</v>
      </c>
      <c r="C12" s="21">
        <v>22</v>
      </c>
    </row>
    <row r="13" spans="1:3" x14ac:dyDescent="0.3">
      <c r="A13" s="170"/>
      <c r="B13" s="13" t="s">
        <v>966</v>
      </c>
      <c r="C13" s="21">
        <v>12</v>
      </c>
    </row>
    <row r="14" spans="1:3" x14ac:dyDescent="0.3">
      <c r="A14" s="170"/>
      <c r="B14" s="13" t="s">
        <v>967</v>
      </c>
      <c r="C14" s="21">
        <v>0</v>
      </c>
    </row>
    <row r="15" spans="1:3" x14ac:dyDescent="0.3">
      <c r="A15" s="170"/>
      <c r="B15" s="13" t="s">
        <v>651</v>
      </c>
      <c r="C15" s="21">
        <v>0</v>
      </c>
    </row>
    <row r="16" spans="1:3" x14ac:dyDescent="0.3">
      <c r="A16" s="170"/>
      <c r="B16" s="13" t="s">
        <v>968</v>
      </c>
      <c r="C16" s="21">
        <v>29</v>
      </c>
    </row>
    <row r="17" spans="1:3" x14ac:dyDescent="0.3">
      <c r="A17" s="170"/>
      <c r="B17" s="13" t="s">
        <v>969</v>
      </c>
      <c r="C17" s="21">
        <v>10</v>
      </c>
    </row>
    <row r="18" spans="1:3" x14ac:dyDescent="0.3">
      <c r="A18" s="170"/>
      <c r="B18" s="13" t="s">
        <v>970</v>
      </c>
      <c r="C18" s="21">
        <v>4</v>
      </c>
    </row>
    <row r="19" spans="1:3" x14ac:dyDescent="0.3">
      <c r="A19" s="171"/>
      <c r="B19" s="13" t="s">
        <v>111</v>
      </c>
      <c r="C19" s="21">
        <v>0</v>
      </c>
    </row>
    <row r="20" spans="1:3" x14ac:dyDescent="0.3">
      <c r="A20" s="169" t="s">
        <v>971</v>
      </c>
      <c r="B20" s="13" t="s">
        <v>972</v>
      </c>
      <c r="C20" s="21">
        <v>3</v>
      </c>
    </row>
    <row r="21" spans="1:3" x14ac:dyDescent="0.3">
      <c r="A21" s="171"/>
      <c r="B21" s="13" t="s">
        <v>973</v>
      </c>
      <c r="C21" s="21">
        <v>9</v>
      </c>
    </row>
    <row r="22" spans="1:3" x14ac:dyDescent="0.3">
      <c r="A22" s="169" t="s">
        <v>974</v>
      </c>
      <c r="B22" s="13" t="s">
        <v>975</v>
      </c>
      <c r="C22" s="21">
        <v>23</v>
      </c>
    </row>
    <row r="23" spans="1:3" x14ac:dyDescent="0.3">
      <c r="A23" s="170"/>
      <c r="B23" s="13" t="s">
        <v>976</v>
      </c>
      <c r="C23" s="21">
        <v>0</v>
      </c>
    </row>
    <row r="24" spans="1:3" x14ac:dyDescent="0.3">
      <c r="A24" s="171"/>
      <c r="B24" s="13" t="s">
        <v>977</v>
      </c>
      <c r="C24" s="21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1">
        <v>135</v>
      </c>
    </row>
    <row r="29" spans="1:3" x14ac:dyDescent="0.3">
      <c r="A29" s="169" t="s">
        <v>980</v>
      </c>
      <c r="B29" s="13" t="s">
        <v>981</v>
      </c>
      <c r="C29" s="21">
        <v>5</v>
      </c>
    </row>
    <row r="30" spans="1:3" x14ac:dyDescent="0.3">
      <c r="A30" s="170"/>
      <c r="B30" s="13" t="s">
        <v>982</v>
      </c>
      <c r="C30" s="21">
        <v>13</v>
      </c>
    </row>
    <row r="31" spans="1:3" x14ac:dyDescent="0.3">
      <c r="A31" s="170"/>
      <c r="B31" s="13" t="s">
        <v>983</v>
      </c>
      <c r="C31" s="21">
        <v>0</v>
      </c>
    </row>
    <row r="32" spans="1:3" x14ac:dyDescent="0.3">
      <c r="A32" s="171"/>
      <c r="B32" s="13" t="s">
        <v>984</v>
      </c>
      <c r="C32" s="21">
        <v>1</v>
      </c>
    </row>
    <row r="33" spans="1:3" x14ac:dyDescent="0.3">
      <c r="A33" s="12" t="s">
        <v>985</v>
      </c>
      <c r="B33" s="16"/>
      <c r="C33" s="21">
        <v>4</v>
      </c>
    </row>
    <row r="34" spans="1:3" x14ac:dyDescent="0.3">
      <c r="A34" s="12" t="s">
        <v>986</v>
      </c>
      <c r="B34" s="16"/>
      <c r="C34" s="21">
        <v>40</v>
      </c>
    </row>
    <row r="35" spans="1:3" x14ac:dyDescent="0.3">
      <c r="A35" s="12" t="s">
        <v>987</v>
      </c>
      <c r="B35" s="16"/>
      <c r="C35" s="21">
        <v>37</v>
      </c>
    </row>
    <row r="36" spans="1:3" x14ac:dyDescent="0.3">
      <c r="A36" s="12" t="s">
        <v>988</v>
      </c>
      <c r="B36" s="16"/>
      <c r="C36" s="21">
        <v>0</v>
      </c>
    </row>
    <row r="37" spans="1:3" x14ac:dyDescent="0.3">
      <c r="A37" s="12" t="s">
        <v>989</v>
      </c>
      <c r="B37" s="16"/>
      <c r="C37" s="21">
        <v>0</v>
      </c>
    </row>
    <row r="38" spans="1:3" x14ac:dyDescent="0.3">
      <c r="A38" s="12" t="s">
        <v>990</v>
      </c>
      <c r="B38" s="16"/>
      <c r="C38" s="21">
        <v>8</v>
      </c>
    </row>
    <row r="39" spans="1:3" x14ac:dyDescent="0.3">
      <c r="A39" s="12" t="s">
        <v>977</v>
      </c>
      <c r="B39" s="16"/>
      <c r="C39" s="21">
        <v>24</v>
      </c>
    </row>
    <row r="40" spans="1:3" x14ac:dyDescent="0.3">
      <c r="A40" s="169" t="s">
        <v>991</v>
      </c>
      <c r="B40" s="13" t="s">
        <v>992</v>
      </c>
      <c r="C40" s="21">
        <v>4</v>
      </c>
    </row>
    <row r="41" spans="1:3" x14ac:dyDescent="0.3">
      <c r="A41" s="170"/>
      <c r="B41" s="13" t="s">
        <v>993</v>
      </c>
      <c r="C41" s="21">
        <v>2</v>
      </c>
    </row>
    <row r="42" spans="1:3" x14ac:dyDescent="0.3">
      <c r="A42" s="170"/>
      <c r="B42" s="13" t="s">
        <v>994</v>
      </c>
      <c r="C42" s="21">
        <v>0</v>
      </c>
    </row>
    <row r="43" spans="1:3" x14ac:dyDescent="0.3">
      <c r="A43" s="170"/>
      <c r="B43" s="13" t="s">
        <v>995</v>
      </c>
      <c r="C43" s="21">
        <v>0</v>
      </c>
    </row>
    <row r="44" spans="1:3" x14ac:dyDescent="0.3">
      <c r="A44" s="171"/>
      <c r="B44" s="13" t="s">
        <v>996</v>
      </c>
      <c r="C44" s="21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1">
        <v>4</v>
      </c>
    </row>
    <row r="49" spans="1:3" x14ac:dyDescent="0.3">
      <c r="A49" s="169" t="s">
        <v>81</v>
      </c>
      <c r="B49" s="13" t="s">
        <v>998</v>
      </c>
      <c r="C49" s="21">
        <v>77</v>
      </c>
    </row>
    <row r="50" spans="1:3" x14ac:dyDescent="0.3">
      <c r="A50" s="171"/>
      <c r="B50" s="13" t="s">
        <v>999</v>
      </c>
      <c r="C50" s="21">
        <v>67</v>
      </c>
    </row>
    <row r="51" spans="1:3" x14ac:dyDescent="0.3">
      <c r="A51" s="169" t="s">
        <v>1000</v>
      </c>
      <c r="B51" s="13" t="s">
        <v>1001</v>
      </c>
      <c r="C51" s="21">
        <v>0</v>
      </c>
    </row>
    <row r="52" spans="1:3" x14ac:dyDescent="0.3">
      <c r="A52" s="171"/>
      <c r="B52" s="13" t="s">
        <v>1002</v>
      </c>
      <c r="C52" s="21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69" t="s">
        <v>245</v>
      </c>
      <c r="B56" s="13" t="s">
        <v>20</v>
      </c>
      <c r="C56" s="21">
        <v>796</v>
      </c>
    </row>
    <row r="57" spans="1:3" x14ac:dyDescent="0.3">
      <c r="A57" s="170"/>
      <c r="B57" s="13" t="s">
        <v>1004</v>
      </c>
      <c r="C57" s="21">
        <v>101</v>
      </c>
    </row>
    <row r="58" spans="1:3" x14ac:dyDescent="0.3">
      <c r="A58" s="170"/>
      <c r="B58" s="13" t="s">
        <v>1005</v>
      </c>
      <c r="C58" s="21">
        <v>25</v>
      </c>
    </row>
    <row r="59" spans="1:3" x14ac:dyDescent="0.3">
      <c r="A59" s="170"/>
      <c r="B59" s="13" t="s">
        <v>1006</v>
      </c>
      <c r="C59" s="21">
        <v>379</v>
      </c>
    </row>
    <row r="60" spans="1:3" x14ac:dyDescent="0.3">
      <c r="A60" s="171"/>
      <c r="B60" s="13" t="s">
        <v>1007</v>
      </c>
      <c r="C60" s="21">
        <v>21</v>
      </c>
    </row>
    <row r="61" spans="1:3" x14ac:dyDescent="0.3">
      <c r="A61" s="169" t="s">
        <v>1008</v>
      </c>
      <c r="B61" s="13" t="s">
        <v>1009</v>
      </c>
      <c r="C61" s="21">
        <v>270</v>
      </c>
    </row>
    <row r="62" spans="1:3" x14ac:dyDescent="0.3">
      <c r="A62" s="170"/>
      <c r="B62" s="13" t="s">
        <v>1010</v>
      </c>
      <c r="C62" s="21">
        <v>98</v>
      </c>
    </row>
    <row r="63" spans="1:3" x14ac:dyDescent="0.3">
      <c r="A63" s="170"/>
      <c r="B63" s="13" t="s">
        <v>1011</v>
      </c>
      <c r="C63" s="21">
        <v>41</v>
      </c>
    </row>
    <row r="64" spans="1:3" x14ac:dyDescent="0.3">
      <c r="A64" s="170"/>
      <c r="B64" s="13" t="s">
        <v>1012</v>
      </c>
      <c r="C64" s="21">
        <v>138</v>
      </c>
    </row>
    <row r="65" spans="1:3" x14ac:dyDescent="0.3">
      <c r="A65" s="171"/>
      <c r="B65" s="13" t="s">
        <v>1007</v>
      </c>
      <c r="C65" s="21">
        <v>85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1">
        <v>97</v>
      </c>
    </row>
    <row r="70" spans="1:3" x14ac:dyDescent="0.3">
      <c r="A70" s="12" t="s">
        <v>1015</v>
      </c>
      <c r="B70" s="16"/>
      <c r="C70" s="21">
        <v>1</v>
      </c>
    </row>
    <row r="71" spans="1:3" x14ac:dyDescent="0.3">
      <c r="A71" s="12" t="s">
        <v>1016</v>
      </c>
      <c r="B71" s="16"/>
      <c r="C71" s="21">
        <v>136</v>
      </c>
    </row>
    <row r="72" spans="1:3" x14ac:dyDescent="0.3">
      <c r="A72" s="169" t="s">
        <v>1017</v>
      </c>
      <c r="B72" s="13" t="s">
        <v>1018</v>
      </c>
      <c r="C72" s="21">
        <v>59</v>
      </c>
    </row>
    <row r="73" spans="1:3" x14ac:dyDescent="0.3">
      <c r="A73" s="171"/>
      <c r="B73" s="13" t="s">
        <v>1019</v>
      </c>
      <c r="C73" s="21">
        <v>0</v>
      </c>
    </row>
    <row r="74" spans="1:3" x14ac:dyDescent="0.3">
      <c r="A74" s="12" t="s">
        <v>1020</v>
      </c>
      <c r="B74" s="16"/>
      <c r="C74" s="21">
        <v>0</v>
      </c>
    </row>
    <row r="75" spans="1:3" x14ac:dyDescent="0.3">
      <c r="A75" s="12" t="s">
        <v>1021</v>
      </c>
      <c r="B75" s="16"/>
      <c r="C75" s="21">
        <v>22</v>
      </c>
    </row>
    <row r="76" spans="1:3" x14ac:dyDescent="0.3">
      <c r="A76" s="12" t="s">
        <v>1022</v>
      </c>
      <c r="B76" s="16"/>
      <c r="C76" s="21">
        <v>0</v>
      </c>
    </row>
    <row r="77" spans="1:3" x14ac:dyDescent="0.3">
      <c r="A77" s="12" t="s">
        <v>1023</v>
      </c>
      <c r="B77" s="16"/>
      <c r="C77" s="21">
        <v>29</v>
      </c>
    </row>
    <row r="78" spans="1:3" x14ac:dyDescent="0.3">
      <c r="A78" s="12" t="s">
        <v>1024</v>
      </c>
      <c r="B78" s="16"/>
      <c r="C78" s="21">
        <v>0</v>
      </c>
    </row>
    <row r="79" spans="1:3" x14ac:dyDescent="0.3">
      <c r="A79" s="12" t="s">
        <v>1025</v>
      </c>
      <c r="B79" s="16"/>
      <c r="C79" s="21">
        <v>0</v>
      </c>
    </row>
    <row r="80" spans="1:3" x14ac:dyDescent="0.3">
      <c r="A80" s="6"/>
    </row>
  </sheetData>
  <sheetProtection algorithmName="SHA-512" hashValue="txqQjRk4vjuGEWDSDrpGxzp3U/sY5u8SfQBAITHt8hEsDrQC489/pkSfATiGysbB0Bl3N4KukdeERYrYCyujFw==" saltValue="G6LgGhUj0a4iXQ5fKvrBA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0" t="s">
        <v>1027</v>
      </c>
    </row>
    <row r="4" spans="1:3" x14ac:dyDescent="0.3">
      <c r="A4" s="31" t="s">
        <v>14</v>
      </c>
      <c r="B4" s="31" t="s">
        <v>15</v>
      </c>
      <c r="C4" s="32" t="s">
        <v>3</v>
      </c>
    </row>
    <row r="5" spans="1:3" x14ac:dyDescent="0.3">
      <c r="A5" s="184" t="s">
        <v>1028</v>
      </c>
      <c r="B5" s="34" t="s">
        <v>1029</v>
      </c>
      <c r="C5" s="35">
        <v>17</v>
      </c>
    </row>
    <row r="6" spans="1:3" x14ac:dyDescent="0.3">
      <c r="A6" s="185"/>
      <c r="B6" s="34" t="s">
        <v>304</v>
      </c>
      <c r="C6" s="35">
        <v>251</v>
      </c>
    </row>
    <row r="7" spans="1:3" x14ac:dyDescent="0.3">
      <c r="A7" s="185"/>
      <c r="B7" s="34" t="s">
        <v>1030</v>
      </c>
      <c r="C7" s="35">
        <v>82</v>
      </c>
    </row>
    <row r="8" spans="1:3" x14ac:dyDescent="0.3">
      <c r="A8" s="185"/>
      <c r="B8" s="34" t="s">
        <v>1031</v>
      </c>
      <c r="C8" s="35">
        <v>0</v>
      </c>
    </row>
    <row r="9" spans="1:3" x14ac:dyDescent="0.3">
      <c r="A9" s="185"/>
      <c r="B9" s="34" t="s">
        <v>1032</v>
      </c>
      <c r="C9" s="35">
        <v>1</v>
      </c>
    </row>
    <row r="10" spans="1:3" x14ac:dyDescent="0.3">
      <c r="A10" s="185"/>
      <c r="B10" s="34" t="s">
        <v>1033</v>
      </c>
      <c r="C10" s="35">
        <v>0</v>
      </c>
    </row>
    <row r="11" spans="1:3" x14ac:dyDescent="0.3">
      <c r="A11" s="186"/>
      <c r="B11" s="34" t="s">
        <v>1034</v>
      </c>
      <c r="C11" s="35">
        <v>0</v>
      </c>
    </row>
    <row r="12" spans="1:3" x14ac:dyDescent="0.3">
      <c r="A12" s="184" t="s">
        <v>1035</v>
      </c>
      <c r="B12" s="34" t="s">
        <v>65</v>
      </c>
      <c r="C12" s="35">
        <v>222</v>
      </c>
    </row>
    <row r="13" spans="1:3" x14ac:dyDescent="0.3">
      <c r="A13" s="185"/>
      <c r="B13" s="34" t="s">
        <v>1036</v>
      </c>
      <c r="C13" s="35">
        <v>104</v>
      </c>
    </row>
    <row r="14" spans="1:3" x14ac:dyDescent="0.3">
      <c r="A14" s="185"/>
      <c r="B14" s="34" t="s">
        <v>1037</v>
      </c>
      <c r="C14" s="35">
        <v>20</v>
      </c>
    </row>
    <row r="15" spans="1:3" x14ac:dyDescent="0.3">
      <c r="A15" s="186"/>
      <c r="B15" s="34" t="s">
        <v>1038</v>
      </c>
      <c r="C15" s="35">
        <v>12</v>
      </c>
    </row>
    <row r="16" spans="1:3" x14ac:dyDescent="0.3">
      <c r="A16" s="3"/>
    </row>
    <row r="17" spans="1:3" x14ac:dyDescent="0.3">
      <c r="A17" s="30" t="s">
        <v>1039</v>
      </c>
    </row>
    <row r="18" spans="1:3" x14ac:dyDescent="0.3">
      <c r="A18" s="31" t="s">
        <v>14</v>
      </c>
      <c r="B18" s="31" t="s">
        <v>15</v>
      </c>
      <c r="C18" s="32" t="s">
        <v>3</v>
      </c>
    </row>
    <row r="19" spans="1:3" x14ac:dyDescent="0.3">
      <c r="A19" s="33" t="s">
        <v>1040</v>
      </c>
      <c r="B19" s="36"/>
      <c r="C19" s="35">
        <v>7</v>
      </c>
    </row>
    <row r="20" spans="1:3" x14ac:dyDescent="0.3">
      <c r="A20" s="33" t="s">
        <v>1041</v>
      </c>
      <c r="B20" s="36"/>
      <c r="C20" s="35">
        <v>3</v>
      </c>
    </row>
    <row r="21" spans="1:3" x14ac:dyDescent="0.3">
      <c r="A21" s="33" t="s">
        <v>1042</v>
      </c>
      <c r="B21" s="36"/>
      <c r="C21" s="35">
        <v>14</v>
      </c>
    </row>
    <row r="22" spans="1:3" x14ac:dyDescent="0.3">
      <c r="A22" s="33" t="s">
        <v>1043</v>
      </c>
      <c r="B22" s="36"/>
      <c r="C22" s="35">
        <v>13</v>
      </c>
    </row>
    <row r="23" spans="1:3" x14ac:dyDescent="0.3">
      <c r="A23" s="33" t="s">
        <v>1044</v>
      </c>
      <c r="B23" s="36"/>
      <c r="C23" s="35">
        <v>95</v>
      </c>
    </row>
    <row r="24" spans="1:3" x14ac:dyDescent="0.3">
      <c r="A24" s="33" t="s">
        <v>1045</v>
      </c>
      <c r="B24" s="36"/>
      <c r="C24" s="35">
        <v>139</v>
      </c>
    </row>
    <row r="25" spans="1:3" x14ac:dyDescent="0.3">
      <c r="A25" s="33" t="s">
        <v>1046</v>
      </c>
      <c r="B25" s="36"/>
      <c r="C25" s="35">
        <v>44</v>
      </c>
    </row>
    <row r="26" spans="1:3" x14ac:dyDescent="0.3">
      <c r="A26" s="33" t="s">
        <v>1047</v>
      </c>
      <c r="B26" s="36"/>
      <c r="C26" s="35">
        <v>4</v>
      </c>
    </row>
    <row r="27" spans="1:3" x14ac:dyDescent="0.3">
      <c r="A27" s="33" t="s">
        <v>1048</v>
      </c>
      <c r="B27" s="36"/>
      <c r="C27" s="35">
        <v>1</v>
      </c>
    </row>
    <row r="28" spans="1:3" x14ac:dyDescent="0.3">
      <c r="A28" s="33" t="s">
        <v>1049</v>
      </c>
      <c r="B28" s="36"/>
      <c r="C28" s="35">
        <v>11</v>
      </c>
    </row>
    <row r="29" spans="1:3" x14ac:dyDescent="0.3">
      <c r="A29" s="3"/>
    </row>
    <row r="30" spans="1:3" x14ac:dyDescent="0.3">
      <c r="A30" s="30" t="s">
        <v>1050</v>
      </c>
    </row>
    <row r="31" spans="1:3" x14ac:dyDescent="0.3">
      <c r="A31" s="31" t="s">
        <v>14</v>
      </c>
      <c r="B31" s="31" t="s">
        <v>15</v>
      </c>
      <c r="C31" s="32" t="s">
        <v>3</v>
      </c>
    </row>
    <row r="32" spans="1:3" x14ac:dyDescent="0.3">
      <c r="A32" s="33" t="s">
        <v>1051</v>
      </c>
      <c r="B32" s="36"/>
      <c r="C32" s="35">
        <v>13</v>
      </c>
    </row>
    <row r="33" spans="1:6" x14ac:dyDescent="0.3">
      <c r="A33" s="33" t="s">
        <v>1052</v>
      </c>
      <c r="B33" s="36"/>
      <c r="C33" s="35">
        <v>45</v>
      </c>
    </row>
    <row r="34" spans="1:6" x14ac:dyDescent="0.3">
      <c r="A34" s="33" t="s">
        <v>1053</v>
      </c>
      <c r="B34" s="36"/>
      <c r="C34" s="35">
        <v>18</v>
      </c>
    </row>
    <row r="35" spans="1:6" x14ac:dyDescent="0.3">
      <c r="A35" s="33" t="s">
        <v>1054</v>
      </c>
      <c r="B35" s="36"/>
      <c r="C35" s="35">
        <v>18</v>
      </c>
    </row>
    <row r="36" spans="1:6" x14ac:dyDescent="0.3">
      <c r="A36" s="33" t="s">
        <v>1055</v>
      </c>
      <c r="B36" s="36"/>
      <c r="C36" s="35">
        <v>4</v>
      </c>
    </row>
    <row r="37" spans="1:6" x14ac:dyDescent="0.3">
      <c r="A37" s="33" t="s">
        <v>1056</v>
      </c>
      <c r="B37" s="36"/>
      <c r="C37" s="35">
        <v>9</v>
      </c>
    </row>
    <row r="38" spans="1:6" x14ac:dyDescent="0.3">
      <c r="A38" s="33" t="s">
        <v>1057</v>
      </c>
      <c r="B38" s="36"/>
      <c r="C38" s="35">
        <v>1</v>
      </c>
    </row>
    <row r="39" spans="1:6" x14ac:dyDescent="0.3">
      <c r="A39" s="33" t="s">
        <v>1058</v>
      </c>
      <c r="B39" s="36"/>
      <c r="C39" s="35">
        <v>4</v>
      </c>
    </row>
    <row r="40" spans="1:6" x14ac:dyDescent="0.3">
      <c r="A40" s="3"/>
    </row>
    <row r="41" spans="1:6" x14ac:dyDescent="0.3">
      <c r="A41" s="30" t="s">
        <v>1059</v>
      </c>
    </row>
    <row r="42" spans="1:6" x14ac:dyDescent="0.3">
      <c r="A42" s="31" t="s">
        <v>14</v>
      </c>
      <c r="B42" s="31" t="s">
        <v>15</v>
      </c>
      <c r="C42" s="32" t="s">
        <v>3</v>
      </c>
    </row>
    <row r="43" spans="1:6" x14ac:dyDescent="0.3">
      <c r="A43" s="33" t="s">
        <v>104</v>
      </c>
      <c r="B43" s="36"/>
      <c r="C43" s="35">
        <v>23</v>
      </c>
    </row>
    <row r="44" spans="1:6" x14ac:dyDescent="0.3">
      <c r="A44" s="33" t="s">
        <v>114</v>
      </c>
      <c r="B44" s="36"/>
      <c r="C44" s="35">
        <v>4</v>
      </c>
    </row>
    <row r="45" spans="1:6" x14ac:dyDescent="0.3">
      <c r="A45" s="33" t="s">
        <v>1060</v>
      </c>
      <c r="B45" s="36"/>
      <c r="C45" s="35">
        <v>0</v>
      </c>
    </row>
    <row r="46" spans="1:6" x14ac:dyDescent="0.3">
      <c r="A46" s="30" t="s">
        <v>1061</v>
      </c>
    </row>
    <row r="47" spans="1:6" ht="30.6" x14ac:dyDescent="0.3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3">
      <c r="A48" s="187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3">
      <c r="A49" s="188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3">
      <c r="A50" s="188"/>
      <c r="B50" s="39" t="s">
        <v>1065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3">
      <c r="A51" s="188"/>
      <c r="B51" s="39" t="s">
        <v>1066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3">
      <c r="A52" s="188"/>
      <c r="B52" s="39" t="s">
        <v>334</v>
      </c>
      <c r="C52" s="40">
        <v>1</v>
      </c>
      <c r="D52" s="40">
        <v>6</v>
      </c>
      <c r="E52" s="40">
        <v>0</v>
      </c>
      <c r="F52" s="35">
        <v>6</v>
      </c>
    </row>
    <row r="53" spans="1:6" x14ac:dyDescent="0.3">
      <c r="A53" s="188"/>
      <c r="B53" s="39" t="s">
        <v>1067</v>
      </c>
      <c r="C53" s="40">
        <v>198</v>
      </c>
      <c r="D53" s="40">
        <v>81</v>
      </c>
      <c r="E53" s="40">
        <v>5</v>
      </c>
      <c r="F53" s="35">
        <v>56</v>
      </c>
    </row>
    <row r="54" spans="1:6" x14ac:dyDescent="0.3">
      <c r="A54" s="188"/>
      <c r="B54" s="39" t="s">
        <v>1068</v>
      </c>
      <c r="C54" s="40">
        <v>45</v>
      </c>
      <c r="D54" s="40">
        <v>13</v>
      </c>
      <c r="E54" s="40">
        <v>1</v>
      </c>
      <c r="F54" s="35">
        <v>12</v>
      </c>
    </row>
    <row r="55" spans="1:6" x14ac:dyDescent="0.3">
      <c r="A55" s="188"/>
      <c r="B55" s="39" t="s">
        <v>1069</v>
      </c>
      <c r="C55" s="40">
        <v>0</v>
      </c>
      <c r="D55" s="40">
        <v>1</v>
      </c>
      <c r="E55" s="40">
        <v>1</v>
      </c>
      <c r="F55" s="35">
        <v>0</v>
      </c>
    </row>
    <row r="56" spans="1:6" x14ac:dyDescent="0.3">
      <c r="A56" s="188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3">
      <c r="A57" s="188"/>
      <c r="B57" s="39" t="s">
        <v>1071</v>
      </c>
      <c r="C57" s="40">
        <v>5</v>
      </c>
      <c r="D57" s="40">
        <v>18</v>
      </c>
      <c r="E57" s="40">
        <v>2</v>
      </c>
      <c r="F57" s="35">
        <v>21</v>
      </c>
    </row>
    <row r="58" spans="1:6" x14ac:dyDescent="0.3">
      <c r="A58" s="188"/>
      <c r="B58" s="39" t="s">
        <v>1072</v>
      </c>
      <c r="C58" s="40">
        <v>0</v>
      </c>
      <c r="D58" s="40">
        <v>0</v>
      </c>
      <c r="E58" s="40">
        <v>0</v>
      </c>
      <c r="F58" s="35">
        <v>2</v>
      </c>
    </row>
    <row r="59" spans="1:6" x14ac:dyDescent="0.3">
      <c r="A59" s="188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3">
      <c r="A60" s="188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3">
      <c r="A61" s="188"/>
      <c r="B61" s="39" t="s">
        <v>1074</v>
      </c>
      <c r="C61" s="40">
        <v>0</v>
      </c>
      <c r="D61" s="40">
        <v>0</v>
      </c>
      <c r="E61" s="40">
        <v>1</v>
      </c>
      <c r="F61" s="35">
        <v>0</v>
      </c>
    </row>
    <row r="62" spans="1:6" x14ac:dyDescent="0.3">
      <c r="A62" s="188"/>
      <c r="B62" s="39" t="s">
        <v>1075</v>
      </c>
      <c r="C62" s="40">
        <v>0</v>
      </c>
      <c r="D62" s="40">
        <v>0</v>
      </c>
      <c r="E62" s="40">
        <v>1</v>
      </c>
      <c r="F62" s="35">
        <v>0</v>
      </c>
    </row>
    <row r="63" spans="1:6" x14ac:dyDescent="0.3">
      <c r="A63" s="188"/>
      <c r="B63" s="39" t="s">
        <v>1076</v>
      </c>
      <c r="C63" s="40">
        <v>0</v>
      </c>
      <c r="D63" s="40">
        <v>0</v>
      </c>
      <c r="E63" s="40">
        <v>0</v>
      </c>
      <c r="F63" s="35">
        <v>0</v>
      </c>
    </row>
    <row r="64" spans="1:6" x14ac:dyDescent="0.3">
      <c r="A64" s="188"/>
      <c r="B64" s="39" t="s">
        <v>1077</v>
      </c>
      <c r="C64" s="40">
        <v>57</v>
      </c>
      <c r="D64" s="40">
        <v>57</v>
      </c>
      <c r="E64" s="40">
        <v>12</v>
      </c>
      <c r="F64" s="35">
        <v>31</v>
      </c>
    </row>
    <row r="65" spans="1:6" x14ac:dyDescent="0.3">
      <c r="A65" s="188"/>
      <c r="B65" s="39" t="s">
        <v>1078</v>
      </c>
      <c r="C65" s="40">
        <v>0</v>
      </c>
      <c r="D65" s="40">
        <v>6</v>
      </c>
      <c r="E65" s="40">
        <v>0</v>
      </c>
      <c r="F65" s="35">
        <v>0</v>
      </c>
    </row>
    <row r="66" spans="1:6" x14ac:dyDescent="0.3">
      <c r="A66" s="189"/>
      <c r="B66" s="39" t="s">
        <v>1079</v>
      </c>
      <c r="C66" s="40">
        <v>0</v>
      </c>
      <c r="D66" s="40">
        <v>2</v>
      </c>
      <c r="E66" s="40">
        <v>0</v>
      </c>
      <c r="F66" s="35">
        <v>0</v>
      </c>
    </row>
    <row r="67" spans="1:6" x14ac:dyDescent="0.3">
      <c r="A67" s="182" t="s">
        <v>1080</v>
      </c>
      <c r="B67" s="183"/>
      <c r="C67" s="41">
        <v>306</v>
      </c>
      <c r="D67" s="41">
        <v>184</v>
      </c>
      <c r="E67" s="41">
        <v>23</v>
      </c>
      <c r="F67" s="41">
        <v>128</v>
      </c>
    </row>
    <row r="68" spans="1:6" x14ac:dyDescent="0.3">
      <c r="A68" s="187" t="s">
        <v>974</v>
      </c>
      <c r="B68" s="39" t="s">
        <v>1081</v>
      </c>
      <c r="C68" s="40">
        <v>1</v>
      </c>
      <c r="D68" s="40">
        <v>0</v>
      </c>
      <c r="E68" s="40">
        <v>0</v>
      </c>
      <c r="F68" s="35">
        <v>0</v>
      </c>
    </row>
    <row r="69" spans="1:6" x14ac:dyDescent="0.3">
      <c r="A69" s="188"/>
      <c r="B69" s="39" t="s">
        <v>1082</v>
      </c>
      <c r="C69" s="40">
        <v>0</v>
      </c>
      <c r="D69" s="40">
        <v>0</v>
      </c>
      <c r="E69" s="40">
        <v>0</v>
      </c>
      <c r="F69" s="35">
        <v>0</v>
      </c>
    </row>
    <row r="70" spans="1:6" x14ac:dyDescent="0.3">
      <c r="A70" s="189"/>
      <c r="B70" s="39" t="s">
        <v>111</v>
      </c>
      <c r="C70" s="40">
        <v>0</v>
      </c>
      <c r="D70" s="40">
        <v>0</v>
      </c>
      <c r="E70" s="40">
        <v>0</v>
      </c>
      <c r="F70" s="35">
        <v>0</v>
      </c>
    </row>
    <row r="71" spans="1:6" x14ac:dyDescent="0.3">
      <c r="A71" s="182" t="s">
        <v>1083</v>
      </c>
      <c r="B71" s="183"/>
      <c r="C71" s="41">
        <v>1</v>
      </c>
      <c r="D71" s="41">
        <v>0</v>
      </c>
      <c r="E71" s="41">
        <v>0</v>
      </c>
      <c r="F71" s="41">
        <v>0</v>
      </c>
    </row>
    <row r="72" spans="1:6" x14ac:dyDescent="0.3">
      <c r="A72" s="6"/>
    </row>
  </sheetData>
  <sheetProtection algorithmName="SHA-512" hashValue="sJXdMI/+qHH6sd5eFwokcehVx2wMfyCJoRV+H4eX7FSKf+ea/8hkPCtuqIkmjOs6Zv/ogNkrr6BRpQuBNb1KcQ==" saltValue="eqfo7PRoeDvU2JU/2X28p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2" t="s">
        <v>15</v>
      </c>
      <c r="C4" s="11" t="s">
        <v>3</v>
      </c>
    </row>
    <row r="5" spans="1:3" x14ac:dyDescent="0.3">
      <c r="A5" s="175" t="s">
        <v>1086</v>
      </c>
      <c r="B5" s="13" t="s">
        <v>1087</v>
      </c>
      <c r="C5" s="21">
        <v>614</v>
      </c>
    </row>
    <row r="6" spans="1:3" x14ac:dyDescent="0.3">
      <c r="A6" s="176"/>
      <c r="B6" s="13" t="s">
        <v>1029</v>
      </c>
      <c r="C6" s="21">
        <v>89</v>
      </c>
    </row>
    <row r="7" spans="1:3" x14ac:dyDescent="0.3">
      <c r="A7" s="176"/>
      <c r="B7" s="13" t="s">
        <v>1088</v>
      </c>
      <c r="C7" s="21">
        <v>1566</v>
      </c>
    </row>
    <row r="8" spans="1:3" x14ac:dyDescent="0.3">
      <c r="A8" s="176"/>
      <c r="B8" s="13" t="s">
        <v>1089</v>
      </c>
      <c r="C8" s="21">
        <v>245</v>
      </c>
    </row>
    <row r="9" spans="1:3" x14ac:dyDescent="0.3">
      <c r="A9" s="176"/>
      <c r="B9" s="13" t="s">
        <v>1031</v>
      </c>
      <c r="C9" s="21">
        <v>1</v>
      </c>
    </row>
    <row r="10" spans="1:3" x14ac:dyDescent="0.3">
      <c r="A10" s="176"/>
      <c r="B10" s="13" t="s">
        <v>1032</v>
      </c>
      <c r="C10" s="21">
        <v>1</v>
      </c>
    </row>
    <row r="11" spans="1:3" x14ac:dyDescent="0.3">
      <c r="A11" s="176"/>
      <c r="B11" s="13" t="s">
        <v>1090</v>
      </c>
      <c r="C11" s="21">
        <v>3</v>
      </c>
    </row>
    <row r="12" spans="1:3" x14ac:dyDescent="0.3">
      <c r="A12" s="177"/>
      <c r="B12" s="13" t="s">
        <v>1091</v>
      </c>
      <c r="C12" s="21">
        <v>1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2" t="s">
        <v>15</v>
      </c>
      <c r="C15" s="11" t="s">
        <v>3</v>
      </c>
    </row>
    <row r="16" spans="1:3" x14ac:dyDescent="0.3">
      <c r="A16" s="20" t="s">
        <v>1093</v>
      </c>
      <c r="B16" s="16"/>
      <c r="C16" s="21">
        <v>929</v>
      </c>
    </row>
    <row r="17" spans="1:3" x14ac:dyDescent="0.3">
      <c r="A17" s="20" t="s">
        <v>1094</v>
      </c>
      <c r="B17" s="16"/>
      <c r="C17" s="21">
        <v>25</v>
      </c>
    </row>
    <row r="18" spans="1:3" x14ac:dyDescent="0.3">
      <c r="A18" s="20" t="s">
        <v>1095</v>
      </c>
      <c r="B18" s="16"/>
      <c r="C18" s="21">
        <v>389</v>
      </c>
    </row>
    <row r="19" spans="1:3" x14ac:dyDescent="0.3">
      <c r="A19" s="20" t="s">
        <v>1096</v>
      </c>
      <c r="B19" s="16"/>
      <c r="C19" s="21">
        <v>97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2" t="s">
        <v>15</v>
      </c>
      <c r="C22" s="11" t="s">
        <v>3</v>
      </c>
    </row>
    <row r="23" spans="1:3" x14ac:dyDescent="0.3">
      <c r="A23" s="20" t="s">
        <v>1098</v>
      </c>
      <c r="B23" s="16"/>
      <c r="C23" s="21">
        <v>0</v>
      </c>
    </row>
    <row r="24" spans="1:3" x14ac:dyDescent="0.3">
      <c r="A24" s="20" t="s">
        <v>1099</v>
      </c>
      <c r="B24" s="16"/>
      <c r="C24" s="21">
        <v>7</v>
      </c>
    </row>
    <row r="25" spans="1:3" x14ac:dyDescent="0.3">
      <c r="A25" s="20" t="s">
        <v>1100</v>
      </c>
      <c r="B25" s="16"/>
      <c r="C25" s="21">
        <v>0</v>
      </c>
    </row>
    <row r="26" spans="1:3" x14ac:dyDescent="0.3">
      <c r="A26" s="20" t="s">
        <v>1101</v>
      </c>
      <c r="B26" s="16"/>
      <c r="C26" s="21">
        <v>0</v>
      </c>
    </row>
    <row r="27" spans="1:3" x14ac:dyDescent="0.3">
      <c r="A27" s="20" t="s">
        <v>1102</v>
      </c>
      <c r="B27" s="16"/>
      <c r="C27" s="21">
        <v>0</v>
      </c>
    </row>
    <row r="28" spans="1:3" x14ac:dyDescent="0.3">
      <c r="A28" s="20" t="s">
        <v>1103</v>
      </c>
      <c r="B28" s="16"/>
      <c r="C28" s="21">
        <v>1</v>
      </c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2" t="s">
        <v>15</v>
      </c>
      <c r="C31" s="11" t="s">
        <v>3</v>
      </c>
    </row>
    <row r="32" spans="1:3" x14ac:dyDescent="0.3">
      <c r="A32" s="20" t="s">
        <v>1105</v>
      </c>
      <c r="B32" s="16"/>
      <c r="C32" s="21">
        <v>0</v>
      </c>
    </row>
    <row r="33" spans="1:3" x14ac:dyDescent="0.3">
      <c r="A33" s="20" t="s">
        <v>1106</v>
      </c>
      <c r="B33" s="16"/>
      <c r="C33" s="21">
        <v>0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2" t="s">
        <v>15</v>
      </c>
      <c r="C36" s="11" t="s">
        <v>3</v>
      </c>
    </row>
    <row r="37" spans="1:3" x14ac:dyDescent="0.3">
      <c r="A37" s="20" t="s">
        <v>1107</v>
      </c>
      <c r="B37" s="16"/>
      <c r="C37" s="21">
        <v>28</v>
      </c>
    </row>
    <row r="38" spans="1:3" x14ac:dyDescent="0.3">
      <c r="A38" s="20" t="s">
        <v>1108</v>
      </c>
      <c r="B38" s="16"/>
      <c r="C38" s="21">
        <v>169</v>
      </c>
    </row>
    <row r="39" spans="1:3" x14ac:dyDescent="0.3">
      <c r="A39" s="20" t="s">
        <v>1109</v>
      </c>
      <c r="B39" s="16"/>
      <c r="C39" s="21">
        <v>366</v>
      </c>
    </row>
    <row r="40" spans="1:3" x14ac:dyDescent="0.3">
      <c r="A40" s="20" t="s">
        <v>1110</v>
      </c>
      <c r="B40" s="16"/>
      <c r="C40" s="21">
        <v>77</v>
      </c>
    </row>
    <row r="41" spans="1:3" x14ac:dyDescent="0.3">
      <c r="A41" s="20" t="s">
        <v>1111</v>
      </c>
      <c r="B41" s="16"/>
      <c r="C41" s="21">
        <v>128</v>
      </c>
    </row>
    <row r="42" spans="1:3" x14ac:dyDescent="0.3">
      <c r="A42" s="20" t="s">
        <v>1112</v>
      </c>
      <c r="B42" s="16"/>
      <c r="C42" s="21">
        <v>128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2" t="s">
        <v>15</v>
      </c>
      <c r="C45" s="11" t="s">
        <v>3</v>
      </c>
    </row>
    <row r="46" spans="1:3" x14ac:dyDescent="0.3">
      <c r="A46" s="20" t="s">
        <v>1114</v>
      </c>
      <c r="B46" s="16"/>
      <c r="C46" s="21">
        <v>19</v>
      </c>
    </row>
    <row r="47" spans="1:3" x14ac:dyDescent="0.3">
      <c r="A47" s="20" t="s">
        <v>1115</v>
      </c>
      <c r="B47" s="16"/>
      <c r="C47" s="21">
        <v>40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2" t="s">
        <v>15</v>
      </c>
      <c r="C50" s="11" t="s">
        <v>3</v>
      </c>
    </row>
    <row r="51" spans="1:6" x14ac:dyDescent="0.3">
      <c r="A51" s="175" t="s">
        <v>1117</v>
      </c>
      <c r="B51" s="13" t="s">
        <v>1118</v>
      </c>
      <c r="C51" s="21">
        <v>53</v>
      </c>
    </row>
    <row r="52" spans="1:6" x14ac:dyDescent="0.3">
      <c r="A52" s="176"/>
      <c r="B52" s="13" t="s">
        <v>1119</v>
      </c>
      <c r="C52" s="21">
        <v>29</v>
      </c>
    </row>
    <row r="53" spans="1:6" x14ac:dyDescent="0.3">
      <c r="A53" s="176"/>
      <c r="B53" s="13" t="s">
        <v>1120</v>
      </c>
      <c r="C53" s="21">
        <v>161</v>
      </c>
    </row>
    <row r="54" spans="1:6" x14ac:dyDescent="0.3">
      <c r="A54" s="177"/>
      <c r="B54" s="13" t="s">
        <v>1121</v>
      </c>
      <c r="C54" s="21">
        <v>35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2" t="s">
        <v>15</v>
      </c>
      <c r="C57" s="11" t="s">
        <v>3</v>
      </c>
    </row>
    <row r="58" spans="1:6" x14ac:dyDescent="0.3">
      <c r="A58" s="20" t="s">
        <v>104</v>
      </c>
      <c r="B58" s="16"/>
      <c r="C58" s="21">
        <v>41</v>
      </c>
    </row>
    <row r="59" spans="1:6" x14ac:dyDescent="0.3">
      <c r="A59" s="20" t="s">
        <v>114</v>
      </c>
      <c r="B59" s="16"/>
      <c r="C59" s="21">
        <v>14</v>
      </c>
    </row>
    <row r="60" spans="1:6" x14ac:dyDescent="0.3">
      <c r="A60" s="20" t="s">
        <v>1060</v>
      </c>
      <c r="B60" s="16"/>
      <c r="C60" s="21">
        <v>0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3">
      <c r="A63" s="175" t="s">
        <v>959</v>
      </c>
      <c r="B63" s="13" t="s">
        <v>1063</v>
      </c>
      <c r="C63" s="14">
        <v>0</v>
      </c>
      <c r="D63" s="14">
        <v>0</v>
      </c>
      <c r="E63" s="14">
        <v>1</v>
      </c>
      <c r="F63" s="21">
        <v>0</v>
      </c>
    </row>
    <row r="64" spans="1:6" x14ac:dyDescent="0.3">
      <c r="A64" s="176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3">
      <c r="A65" s="176"/>
      <c r="B65" s="13" t="s">
        <v>1065</v>
      </c>
      <c r="C65" s="14">
        <v>0</v>
      </c>
      <c r="D65" s="14">
        <v>0</v>
      </c>
      <c r="E65" s="14">
        <v>0</v>
      </c>
      <c r="F65" s="21">
        <v>0</v>
      </c>
    </row>
    <row r="66" spans="1:6" x14ac:dyDescent="0.3">
      <c r="A66" s="176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3">
      <c r="A67" s="176"/>
      <c r="B67" s="13" t="s">
        <v>334</v>
      </c>
      <c r="C67" s="14">
        <v>10</v>
      </c>
      <c r="D67" s="14">
        <v>11</v>
      </c>
      <c r="E67" s="14">
        <v>2</v>
      </c>
      <c r="F67" s="21">
        <v>7</v>
      </c>
    </row>
    <row r="68" spans="1:6" x14ac:dyDescent="0.3">
      <c r="A68" s="176"/>
      <c r="B68" s="13" t="s">
        <v>1122</v>
      </c>
      <c r="C68" s="14">
        <v>1001</v>
      </c>
      <c r="D68" s="14">
        <v>281</v>
      </c>
      <c r="E68" s="14">
        <v>12</v>
      </c>
      <c r="F68" s="21">
        <v>201</v>
      </c>
    </row>
    <row r="69" spans="1:6" x14ac:dyDescent="0.3">
      <c r="A69" s="176"/>
      <c r="B69" s="13" t="s">
        <v>1123</v>
      </c>
      <c r="C69" s="14">
        <v>262</v>
      </c>
      <c r="D69" s="14">
        <v>28</v>
      </c>
      <c r="E69" s="14">
        <v>1</v>
      </c>
      <c r="F69" s="21">
        <v>34</v>
      </c>
    </row>
    <row r="70" spans="1:6" x14ac:dyDescent="0.3">
      <c r="A70" s="176"/>
      <c r="B70" s="13" t="s">
        <v>1069</v>
      </c>
      <c r="C70" s="14">
        <v>0</v>
      </c>
      <c r="D70" s="14">
        <v>2</v>
      </c>
      <c r="E70" s="14">
        <v>0</v>
      </c>
      <c r="F70" s="21">
        <v>1</v>
      </c>
    </row>
    <row r="71" spans="1:6" x14ac:dyDescent="0.3">
      <c r="A71" s="176"/>
      <c r="B71" s="13" t="s">
        <v>1124</v>
      </c>
      <c r="C71" s="14">
        <v>0</v>
      </c>
      <c r="D71" s="14">
        <v>0</v>
      </c>
      <c r="E71" s="14">
        <v>0</v>
      </c>
      <c r="F71" s="21">
        <v>2</v>
      </c>
    </row>
    <row r="72" spans="1:6" x14ac:dyDescent="0.3">
      <c r="A72" s="176"/>
      <c r="B72" s="13" t="s">
        <v>1125</v>
      </c>
      <c r="C72" s="14">
        <v>5</v>
      </c>
      <c r="D72" s="14">
        <v>25</v>
      </c>
      <c r="E72" s="14">
        <v>1</v>
      </c>
      <c r="F72" s="21">
        <v>17</v>
      </c>
    </row>
    <row r="73" spans="1:6" x14ac:dyDescent="0.3">
      <c r="A73" s="176"/>
      <c r="B73" s="13" t="s">
        <v>1126</v>
      </c>
      <c r="C73" s="14">
        <v>6</v>
      </c>
      <c r="D73" s="14">
        <v>4</v>
      </c>
      <c r="E73" s="14">
        <v>0</v>
      </c>
      <c r="F73" s="21">
        <v>2</v>
      </c>
    </row>
    <row r="74" spans="1:6" x14ac:dyDescent="0.3">
      <c r="A74" s="176"/>
      <c r="B74" s="13" t="s">
        <v>1073</v>
      </c>
      <c r="C74" s="14">
        <v>2</v>
      </c>
      <c r="D74" s="14">
        <v>0</v>
      </c>
      <c r="E74" s="14">
        <v>0</v>
      </c>
      <c r="F74" s="21">
        <v>1</v>
      </c>
    </row>
    <row r="75" spans="1:6" x14ac:dyDescent="0.3">
      <c r="A75" s="176"/>
      <c r="B75" s="13" t="s">
        <v>405</v>
      </c>
      <c r="C75" s="14">
        <v>0</v>
      </c>
      <c r="D75" s="14">
        <v>1</v>
      </c>
      <c r="E75" s="14">
        <v>0</v>
      </c>
      <c r="F75" s="21">
        <v>0</v>
      </c>
    </row>
    <row r="76" spans="1:6" x14ac:dyDescent="0.3">
      <c r="A76" s="176"/>
      <c r="B76" s="13" t="s">
        <v>1074</v>
      </c>
      <c r="C76" s="14">
        <v>0</v>
      </c>
      <c r="D76" s="14">
        <v>0</v>
      </c>
      <c r="E76" s="14">
        <v>0</v>
      </c>
      <c r="F76" s="21">
        <v>1</v>
      </c>
    </row>
    <row r="77" spans="1:6" x14ac:dyDescent="0.3">
      <c r="A77" s="176"/>
      <c r="B77" s="13" t="s">
        <v>1075</v>
      </c>
      <c r="C77" s="14">
        <v>4</v>
      </c>
      <c r="D77" s="14">
        <v>2</v>
      </c>
      <c r="E77" s="14">
        <v>0</v>
      </c>
      <c r="F77" s="21">
        <v>0</v>
      </c>
    </row>
    <row r="78" spans="1:6" x14ac:dyDescent="0.3">
      <c r="A78" s="176"/>
      <c r="B78" s="13" t="s">
        <v>1076</v>
      </c>
      <c r="C78" s="14">
        <v>0</v>
      </c>
      <c r="D78" s="14">
        <v>2</v>
      </c>
      <c r="E78" s="14">
        <v>0</v>
      </c>
      <c r="F78" s="21">
        <v>1</v>
      </c>
    </row>
    <row r="79" spans="1:6" x14ac:dyDescent="0.3">
      <c r="A79" s="176"/>
      <c r="B79" s="13" t="s">
        <v>1077</v>
      </c>
      <c r="C79" s="14">
        <v>458</v>
      </c>
      <c r="D79" s="14">
        <v>246</v>
      </c>
      <c r="E79" s="14">
        <v>11</v>
      </c>
      <c r="F79" s="21">
        <v>140</v>
      </c>
    </row>
    <row r="80" spans="1:6" x14ac:dyDescent="0.3">
      <c r="A80" s="176"/>
      <c r="B80" s="13" t="s">
        <v>1078</v>
      </c>
      <c r="C80" s="14">
        <v>2</v>
      </c>
      <c r="D80" s="14">
        <v>6</v>
      </c>
      <c r="E80" s="14">
        <v>0</v>
      </c>
      <c r="F80" s="21">
        <v>3</v>
      </c>
    </row>
    <row r="81" spans="1:6" x14ac:dyDescent="0.3">
      <c r="A81" s="177"/>
      <c r="B81" s="13" t="s">
        <v>1079</v>
      </c>
      <c r="C81" s="14">
        <v>0</v>
      </c>
      <c r="D81" s="14">
        <v>2</v>
      </c>
      <c r="E81" s="14">
        <v>0</v>
      </c>
      <c r="F81" s="21">
        <v>0</v>
      </c>
    </row>
    <row r="82" spans="1:6" x14ac:dyDescent="0.3">
      <c r="A82" s="190" t="s">
        <v>1080</v>
      </c>
      <c r="B82" s="191"/>
      <c r="C82" s="28">
        <v>1750</v>
      </c>
      <c r="D82" s="28">
        <v>610</v>
      </c>
      <c r="E82" s="28">
        <v>28</v>
      </c>
      <c r="F82" s="28">
        <v>410</v>
      </c>
    </row>
    <row r="83" spans="1:6" x14ac:dyDescent="0.3">
      <c r="A83" s="175" t="s">
        <v>1127</v>
      </c>
      <c r="B83" s="13" t="s">
        <v>1081</v>
      </c>
      <c r="C83" s="14">
        <v>6</v>
      </c>
      <c r="D83" s="14">
        <v>0</v>
      </c>
      <c r="E83" s="14">
        <v>0</v>
      </c>
      <c r="F83" s="21">
        <v>0</v>
      </c>
    </row>
    <row r="84" spans="1:6" x14ac:dyDescent="0.3">
      <c r="A84" s="176"/>
      <c r="B84" s="13" t="s">
        <v>1082</v>
      </c>
      <c r="C84" s="14">
        <v>2</v>
      </c>
      <c r="D84" s="14">
        <v>0</v>
      </c>
      <c r="E84" s="14">
        <v>0</v>
      </c>
      <c r="F84" s="21">
        <v>0</v>
      </c>
    </row>
    <row r="85" spans="1:6" x14ac:dyDescent="0.3">
      <c r="A85" s="177"/>
      <c r="B85" s="13" t="s">
        <v>111</v>
      </c>
      <c r="C85" s="14">
        <v>8</v>
      </c>
      <c r="D85" s="14">
        <v>0</v>
      </c>
      <c r="E85" s="14">
        <v>0</v>
      </c>
      <c r="F85" s="21">
        <v>0</v>
      </c>
    </row>
    <row r="86" spans="1:6" x14ac:dyDescent="0.3">
      <c r="A86" s="190" t="s">
        <v>1128</v>
      </c>
      <c r="B86" s="191"/>
      <c r="C86" s="28">
        <v>16</v>
      </c>
      <c r="D86" s="28">
        <v>0</v>
      </c>
      <c r="E86" s="28">
        <v>0</v>
      </c>
      <c r="F86" s="28">
        <v>0</v>
      </c>
    </row>
    <row r="87" spans="1:6" x14ac:dyDescent="0.3">
      <c r="A87" s="6"/>
    </row>
  </sheetData>
  <sheetProtection algorithmName="SHA-512" hashValue="2OfFYVsnb97mCWtOCPdTZKfKJHj4Tt+i2BwAJEQ1HUVQsziJg5hAi5xEsCgb/tMQK7lbQYGCx3cIq8t01vBDSg==" saltValue="//Ufn6wWrEd2+KuO6w65U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8867187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1">
        <v>5</v>
      </c>
    </row>
    <row r="6" spans="1:3" x14ac:dyDescent="0.3">
      <c r="A6" s="12" t="s">
        <v>1132</v>
      </c>
      <c r="B6" s="16"/>
      <c r="C6" s="21">
        <v>1626</v>
      </c>
    </row>
    <row r="7" spans="1:3" x14ac:dyDescent="0.3">
      <c r="A7" s="12" t="s">
        <v>1133</v>
      </c>
      <c r="B7" s="16"/>
      <c r="C7" s="21">
        <v>0</v>
      </c>
    </row>
    <row r="8" spans="1:3" x14ac:dyDescent="0.3">
      <c r="A8" s="12" t="s">
        <v>1134</v>
      </c>
      <c r="B8" s="16"/>
      <c r="C8" s="21">
        <v>0</v>
      </c>
    </row>
    <row r="9" spans="1:3" x14ac:dyDescent="0.3">
      <c r="A9" s="12" t="s">
        <v>1135</v>
      </c>
      <c r="B9" s="16"/>
      <c r="C9" s="21">
        <v>0</v>
      </c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1">
        <v>16</v>
      </c>
    </row>
    <row r="14" spans="1:3" x14ac:dyDescent="0.3">
      <c r="A14" s="12" t="s">
        <v>1132</v>
      </c>
      <c r="B14" s="16"/>
      <c r="C14" s="21">
        <v>89</v>
      </c>
    </row>
    <row r="15" spans="1:3" x14ac:dyDescent="0.3">
      <c r="A15" s="12" t="s">
        <v>1137</v>
      </c>
      <c r="B15" s="16"/>
      <c r="C15" s="21">
        <v>10</v>
      </c>
    </row>
    <row r="16" spans="1:3" x14ac:dyDescent="0.3">
      <c r="A16" s="12" t="s">
        <v>1134</v>
      </c>
      <c r="B16" s="16"/>
      <c r="C16" s="21">
        <v>0</v>
      </c>
    </row>
    <row r="17" spans="1:3" x14ac:dyDescent="0.3">
      <c r="A17" s="12" t="s">
        <v>1135</v>
      </c>
      <c r="B17" s="16"/>
      <c r="C17" s="21">
        <v>0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1">
        <v>141</v>
      </c>
    </row>
    <row r="22" spans="1:3" x14ac:dyDescent="0.3">
      <c r="A22" s="12" t="s">
        <v>1139</v>
      </c>
      <c r="B22" s="16"/>
      <c r="C22" s="21">
        <v>85</v>
      </c>
    </row>
    <row r="23" spans="1:3" x14ac:dyDescent="0.3">
      <c r="A23" s="12" t="s">
        <v>1140</v>
      </c>
      <c r="B23" s="16"/>
      <c r="C23" s="21">
        <v>56</v>
      </c>
    </row>
    <row r="24" spans="1:3" x14ac:dyDescent="0.3">
      <c r="A24" s="12" t="s">
        <v>1141</v>
      </c>
      <c r="B24" s="16"/>
      <c r="C24" s="21">
        <v>1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1">
        <v>4</v>
      </c>
    </row>
    <row r="29" spans="1:3" x14ac:dyDescent="0.3">
      <c r="A29" s="12" t="s">
        <v>1144</v>
      </c>
      <c r="B29" s="16"/>
      <c r="C29" s="21">
        <v>0</v>
      </c>
    </row>
    <row r="30" spans="1:3" x14ac:dyDescent="0.3">
      <c r="A30" s="12" t="s">
        <v>1145</v>
      </c>
      <c r="B30" s="16"/>
      <c r="C30" s="21">
        <v>0</v>
      </c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1">
        <v>0</v>
      </c>
    </row>
    <row r="35" spans="1:3" x14ac:dyDescent="0.3">
      <c r="A35" s="12" t="s">
        <v>1148</v>
      </c>
      <c r="B35" s="16"/>
      <c r="C35" s="21">
        <v>5</v>
      </c>
    </row>
    <row r="36" spans="1:3" x14ac:dyDescent="0.3">
      <c r="A36" s="12" t="s">
        <v>1149</v>
      </c>
      <c r="B36" s="16"/>
      <c r="C36" s="21">
        <v>1</v>
      </c>
    </row>
    <row r="37" spans="1:3" x14ac:dyDescent="0.3">
      <c r="A37" s="6"/>
    </row>
  </sheetData>
  <sheetProtection algorithmName="SHA-512" hashValue="yvYB+qyQ8X75YLlAoym2cCp3ii5Up9a8B8W7fMVzXRTNnZznVCntcJQd+GTo3gM3a6B7zNsA22pGebO4Qn2dzA==" saltValue="3NmLJRs/O+TO2GZ3848TQ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1">
        <v>7</v>
      </c>
    </row>
    <row r="6" spans="1:3" x14ac:dyDescent="0.3">
      <c r="A6" s="12" t="s">
        <v>1153</v>
      </c>
      <c r="B6" s="16"/>
      <c r="C6" s="21">
        <v>0</v>
      </c>
    </row>
    <row r="7" spans="1:3" x14ac:dyDescent="0.3">
      <c r="A7" s="12" t="s">
        <v>1154</v>
      </c>
      <c r="B7" s="16"/>
      <c r="C7" s="21">
        <v>0</v>
      </c>
    </row>
    <row r="8" spans="1:3" x14ac:dyDescent="0.3">
      <c r="A8" s="12" t="s">
        <v>1155</v>
      </c>
      <c r="B8" s="16"/>
      <c r="C8" s="21">
        <v>0</v>
      </c>
    </row>
    <row r="9" spans="1:3" x14ac:dyDescent="0.3">
      <c r="A9" s="12" t="s">
        <v>1156</v>
      </c>
      <c r="B9" s="16"/>
      <c r="C9" s="21">
        <v>0</v>
      </c>
    </row>
    <row r="10" spans="1:3" x14ac:dyDescent="0.3">
      <c r="A10" s="12" t="s">
        <v>1157</v>
      </c>
      <c r="B10" s="16"/>
      <c r="C10" s="21">
        <v>0</v>
      </c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1">
        <v>0</v>
      </c>
    </row>
    <row r="15" spans="1:3" x14ac:dyDescent="0.3">
      <c r="A15" s="12" t="s">
        <v>1160</v>
      </c>
      <c r="B15" s="16"/>
      <c r="C15" s="21">
        <v>0</v>
      </c>
    </row>
    <row r="16" spans="1:3" x14ac:dyDescent="0.3">
      <c r="A16" s="12" t="s">
        <v>1161</v>
      </c>
      <c r="B16" s="16"/>
      <c r="C16" s="21">
        <v>0</v>
      </c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1">
        <v>0</v>
      </c>
    </row>
    <row r="21" spans="1:3" x14ac:dyDescent="0.3">
      <c r="A21" s="12" t="s">
        <v>1164</v>
      </c>
      <c r="B21" s="16"/>
      <c r="C21" s="21">
        <v>0</v>
      </c>
    </row>
    <row r="22" spans="1:3" x14ac:dyDescent="0.3">
      <c r="A22" s="12" t="s">
        <v>1165</v>
      </c>
      <c r="B22" s="16"/>
      <c r="C22" s="21">
        <v>0</v>
      </c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1">
        <v>0</v>
      </c>
    </row>
    <row r="27" spans="1:3" x14ac:dyDescent="0.3">
      <c r="A27" s="12" t="s">
        <v>1168</v>
      </c>
      <c r="B27" s="16"/>
      <c r="C27" s="21">
        <v>0</v>
      </c>
    </row>
    <row r="28" spans="1:3" x14ac:dyDescent="0.3">
      <c r="A28" s="12" t="s">
        <v>1169</v>
      </c>
      <c r="B28" s="16"/>
      <c r="C28" s="21">
        <v>0</v>
      </c>
    </row>
    <row r="29" spans="1:3" x14ac:dyDescent="0.3">
      <c r="A29" s="12" t="s">
        <v>1170</v>
      </c>
      <c r="B29" s="16"/>
      <c r="C29" s="21">
        <v>0</v>
      </c>
    </row>
    <row r="30" spans="1:3" x14ac:dyDescent="0.3">
      <c r="A30" s="12" t="s">
        <v>1171</v>
      </c>
      <c r="B30" s="16"/>
      <c r="C30" s="21">
        <v>0</v>
      </c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1">
        <v>0</v>
      </c>
    </row>
    <row r="35" spans="1:3" x14ac:dyDescent="0.3">
      <c r="A35" s="12" t="s">
        <v>1174</v>
      </c>
      <c r="B35" s="16"/>
      <c r="C35" s="21">
        <v>0</v>
      </c>
    </row>
    <row r="36" spans="1:3" x14ac:dyDescent="0.3">
      <c r="A36" s="12" t="s">
        <v>1175</v>
      </c>
      <c r="B36" s="16"/>
      <c r="C36" s="21">
        <v>2</v>
      </c>
    </row>
    <row r="37" spans="1:3" x14ac:dyDescent="0.3">
      <c r="A37" s="12" t="s">
        <v>1093</v>
      </c>
      <c r="B37" s="16"/>
      <c r="C37" s="21">
        <v>1</v>
      </c>
    </row>
    <row r="38" spans="1:3" x14ac:dyDescent="0.3">
      <c r="A38" s="12" t="s">
        <v>1176</v>
      </c>
      <c r="B38" s="16"/>
      <c r="C38" s="21">
        <v>0</v>
      </c>
    </row>
    <row r="39" spans="1:3" x14ac:dyDescent="0.3">
      <c r="A39" s="12" t="s">
        <v>1177</v>
      </c>
      <c r="B39" s="16"/>
      <c r="C39" s="21">
        <v>0</v>
      </c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1">
        <v>0</v>
      </c>
    </row>
    <row r="44" spans="1:3" x14ac:dyDescent="0.3">
      <c r="A44" s="12" t="s">
        <v>1174</v>
      </c>
      <c r="B44" s="16"/>
      <c r="C44" s="21">
        <v>0</v>
      </c>
    </row>
    <row r="45" spans="1:3" x14ac:dyDescent="0.3">
      <c r="A45" s="12" t="s">
        <v>1175</v>
      </c>
      <c r="B45" s="16"/>
      <c r="C45" s="21">
        <v>0</v>
      </c>
    </row>
    <row r="46" spans="1:3" x14ac:dyDescent="0.3">
      <c r="A46" s="12" t="s">
        <v>1093</v>
      </c>
      <c r="B46" s="16"/>
      <c r="C46" s="21">
        <v>0</v>
      </c>
    </row>
    <row r="47" spans="1:3" x14ac:dyDescent="0.3">
      <c r="A47" s="12" t="s">
        <v>1176</v>
      </c>
      <c r="B47" s="16"/>
      <c r="C47" s="21">
        <v>0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1">
        <v>0</v>
      </c>
    </row>
    <row r="52" spans="1:3" x14ac:dyDescent="0.3">
      <c r="A52" s="12" t="s">
        <v>1174</v>
      </c>
      <c r="B52" s="16"/>
      <c r="C52" s="21">
        <v>0</v>
      </c>
    </row>
    <row r="53" spans="1:3" x14ac:dyDescent="0.3">
      <c r="A53" s="12" t="s">
        <v>1175</v>
      </c>
      <c r="B53" s="16"/>
      <c r="C53" s="21">
        <v>1</v>
      </c>
    </row>
    <row r="54" spans="1:3" x14ac:dyDescent="0.3">
      <c r="A54" s="12" t="s">
        <v>1093</v>
      </c>
      <c r="B54" s="16"/>
      <c r="C54" s="21">
        <v>0</v>
      </c>
    </row>
    <row r="55" spans="1:3" x14ac:dyDescent="0.3">
      <c r="A55" s="12" t="s">
        <v>1176</v>
      </c>
      <c r="B55" s="16"/>
      <c r="C55" s="21">
        <v>0</v>
      </c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1">
        <v>0</v>
      </c>
    </row>
    <row r="60" spans="1:3" x14ac:dyDescent="0.3">
      <c r="A60" s="12" t="s">
        <v>1174</v>
      </c>
      <c r="B60" s="16"/>
      <c r="C60" s="21">
        <v>0</v>
      </c>
    </row>
    <row r="61" spans="1:3" x14ac:dyDescent="0.3">
      <c r="A61" s="12" t="s">
        <v>1175</v>
      </c>
      <c r="B61" s="16"/>
      <c r="C61" s="21">
        <v>0</v>
      </c>
    </row>
    <row r="62" spans="1:3" x14ac:dyDescent="0.3">
      <c r="A62" s="12" t="s">
        <v>1093</v>
      </c>
      <c r="B62" s="16"/>
      <c r="C62" s="21">
        <v>0</v>
      </c>
    </row>
    <row r="63" spans="1:3" x14ac:dyDescent="0.3">
      <c r="A63" s="12" t="s">
        <v>1176</v>
      </c>
      <c r="B63" s="16"/>
      <c r="C63" s="21">
        <v>0</v>
      </c>
    </row>
    <row r="64" spans="1:3" x14ac:dyDescent="0.3">
      <c r="A64" s="6"/>
    </row>
  </sheetData>
  <sheetProtection algorithmName="SHA-512" hashValue="8qHdN0wcrZ50ni+P8urdmY70B115+LGjg79ZukKM5LdEp9+XO3Bs6Sm2lNUQkyte+w1cU7CLKHG8vH04eJCWcg==" saltValue="wm5kqPRISPD1cLRw0TxDY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">
      <c r="A4" s="192" t="s">
        <v>645</v>
      </c>
      <c r="B4" s="193"/>
      <c r="C4" s="28">
        <v>179</v>
      </c>
      <c r="D4" s="28">
        <v>199</v>
      </c>
      <c r="E4" s="29">
        <v>-1</v>
      </c>
      <c r="F4" s="28">
        <v>726</v>
      </c>
      <c r="G4" s="28">
        <v>699</v>
      </c>
      <c r="H4" s="28">
        <v>98</v>
      </c>
      <c r="I4" s="28">
        <v>112</v>
      </c>
      <c r="J4" s="28">
        <v>0</v>
      </c>
      <c r="K4" s="28">
        <v>0</v>
      </c>
      <c r="L4" s="28">
        <v>0</v>
      </c>
      <c r="M4" s="28">
        <v>0</v>
      </c>
      <c r="N4" s="28">
        <v>1</v>
      </c>
      <c r="O4" s="28">
        <v>0</v>
      </c>
      <c r="P4" s="28">
        <v>826</v>
      </c>
    </row>
    <row r="5" spans="1:16" ht="40.799999999999997" x14ac:dyDescent="0.3">
      <c r="A5" s="43" t="s">
        <v>646</v>
      </c>
      <c r="B5" s="43" t="s">
        <v>647</v>
      </c>
      <c r="C5" s="14">
        <v>2</v>
      </c>
      <c r="D5" s="14">
        <v>2</v>
      </c>
      <c r="E5" s="27">
        <v>0</v>
      </c>
      <c r="F5" s="14">
        <v>6</v>
      </c>
      <c r="G5" s="14">
        <v>5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1">
        <v>7</v>
      </c>
    </row>
    <row r="6" spans="1:16" ht="30.6" x14ac:dyDescent="0.3">
      <c r="A6" s="43" t="s">
        <v>648</v>
      </c>
      <c r="B6" s="43" t="s">
        <v>649</v>
      </c>
      <c r="C6" s="14">
        <v>90</v>
      </c>
      <c r="D6" s="14">
        <v>97</v>
      </c>
      <c r="E6" s="27">
        <v>-1</v>
      </c>
      <c r="F6" s="14">
        <v>402</v>
      </c>
      <c r="G6" s="14">
        <v>369</v>
      </c>
      <c r="H6" s="14">
        <v>50</v>
      </c>
      <c r="I6" s="14">
        <v>42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411</v>
      </c>
    </row>
    <row r="7" spans="1:16" ht="20.399999999999999" x14ac:dyDescent="0.3">
      <c r="A7" s="43" t="s">
        <v>650</v>
      </c>
      <c r="B7" s="43" t="s">
        <v>651</v>
      </c>
      <c r="C7" s="14">
        <v>16</v>
      </c>
      <c r="D7" s="14">
        <v>19</v>
      </c>
      <c r="E7" s="27">
        <v>-1</v>
      </c>
      <c r="F7" s="14">
        <v>8</v>
      </c>
      <c r="G7" s="14">
        <v>15</v>
      </c>
      <c r="H7" s="14">
        <v>4</v>
      </c>
      <c r="I7" s="14">
        <v>7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23</v>
      </c>
    </row>
    <row r="8" spans="1:16" ht="30.6" x14ac:dyDescent="0.3">
      <c r="A8" s="43" t="s">
        <v>652</v>
      </c>
      <c r="B8" s="43" t="s">
        <v>653</v>
      </c>
      <c r="C8" s="14">
        <v>1</v>
      </c>
      <c r="D8" s="14">
        <v>0</v>
      </c>
      <c r="E8" s="27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3</v>
      </c>
    </row>
    <row r="9" spans="1:16" ht="40.799999999999997" x14ac:dyDescent="0.3">
      <c r="A9" s="43" t="s">
        <v>654</v>
      </c>
      <c r="B9" s="43" t="s">
        <v>655</v>
      </c>
      <c r="C9" s="14">
        <v>3</v>
      </c>
      <c r="D9" s="14">
        <v>6</v>
      </c>
      <c r="E9" s="27">
        <v>-1</v>
      </c>
      <c r="F9" s="14">
        <v>9</v>
      </c>
      <c r="G9" s="14">
        <v>24</v>
      </c>
      <c r="H9" s="14">
        <v>4</v>
      </c>
      <c r="I9" s="14">
        <v>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33</v>
      </c>
    </row>
    <row r="10" spans="1:16" ht="20.399999999999999" x14ac:dyDescent="0.3">
      <c r="A10" s="43" t="s">
        <v>656</v>
      </c>
      <c r="B10" s="43" t="s">
        <v>657</v>
      </c>
      <c r="C10" s="14">
        <v>67</v>
      </c>
      <c r="D10" s="14">
        <v>74</v>
      </c>
      <c r="E10" s="27">
        <v>-1</v>
      </c>
      <c r="F10" s="14">
        <v>300</v>
      </c>
      <c r="G10" s="14">
        <v>285</v>
      </c>
      <c r="H10" s="14">
        <v>40</v>
      </c>
      <c r="I10" s="14">
        <v>56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348</v>
      </c>
    </row>
    <row r="11" spans="1:16" ht="30.6" x14ac:dyDescent="0.3">
      <c r="A11" s="43" t="s">
        <v>658</v>
      </c>
      <c r="B11" s="43" t="s">
        <v>659</v>
      </c>
      <c r="C11" s="14">
        <v>0</v>
      </c>
      <c r="D11" s="14">
        <v>1</v>
      </c>
      <c r="E11" s="27">
        <v>-1</v>
      </c>
      <c r="F11" s="14">
        <v>1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1</v>
      </c>
    </row>
    <row r="12" spans="1:16" x14ac:dyDescent="0.3">
      <c r="A12" s="6"/>
    </row>
  </sheetData>
  <sheetProtection algorithmName="SHA-512" hashValue="O96avi8SkhZM3FB590w2LyTsMi1KyqokCZAyIp43U0UciaYUETrrocvEmzzAFLsdCMaA07t2+/vKeCnWAg/jIA==" saltValue="q4M0+rDnwrEfqvOBBjkg2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2024-05-16T11:41:06Z</dcterms:created>
  <dcterms:modified xsi:type="dcterms:W3CDTF">2024-06-10T11:12:31Z</dcterms:modified>
</cp:coreProperties>
</file>