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4" documentId="13_ncr:1_{A32D18D1-BED7-4976-A463-E4CAD78020CB}" xr6:coauthVersionLast="47" xr6:coauthVersionMax="47" xr10:uidLastSave="{21146DBC-1A50-43A9-8246-29B16DD416FF}"/>
  <workbookProtection workbookAlgorithmName="SHA-512" workbookHashValue="Lmtlm0eE5h5HOyZKUcKGczhtwoUJuQ5i3TOUtkAhOV/icIuaw3oeTspCtUeV5fC0Z6Upx0+cIKWgmlpKS4AtPw==" workbookSaltValue="vmS1Xb7HyJ4HK8Gh+QLm+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L43" i="18" s="1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K43" i="18"/>
  <c r="J43" i="18"/>
  <c r="G43" i="18"/>
  <c r="F43" i="18"/>
  <c r="E43" i="18"/>
  <c r="N7" i="23" l="1"/>
  <c r="H43" i="18"/>
  <c r="D43" i="18"/>
  <c r="I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E730A0E-7E63-4CA7-9BD6-CFB2C1E95C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246045-BA5E-4961-8D11-39F541D0DB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BC86117-202C-4404-AF69-B837D34386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3CD9641-2ABF-4E28-98E8-B7154F1365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E668223-1478-4AA9-BFD5-DDDDA67D15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8BAF8F7-6227-4ACD-9597-867AEB436D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D3369C3-0123-47C7-82AC-AE119ABDD0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F9B5FFB-B680-491D-ABE5-C390375D47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3A1E025-5364-4516-9708-DB7611999C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5E8C807-7E10-4DEA-9DB5-88AA3926A3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BAFAFD3-BEBC-4034-B1BD-260F549D83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6DEFC4E-DC87-4070-8977-502A30F28B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5C7C314-0A99-406C-8046-B61C1B81D7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E0FD0EC-BBDB-466E-8896-AFB0B32124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999C39-AF9E-4656-B55F-EC2C89A824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A495E4E-0182-4962-A7D5-6CBC893C3D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1F9CA20-6819-4AE8-BF5F-DFBD50C2A4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D0E77D6-E203-4BDF-B58F-A8740A4647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A4F9751-1ACF-4EAF-86F6-26122DA5C7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B7B5340-175D-4061-AFB8-B3AA11C5C2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D0F9716-4937-499A-9BB4-F3145B79A5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230B5AB-CB19-4210-83E7-3C67F8E3E4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FEEEE7B-E3EC-47D7-88B4-8E9228FC49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36CF200-74FE-400D-B6CC-6AAB73D9EA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57445FB-60BF-4E9E-A4B6-BA0E77524A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6A90D44-EA13-442E-A777-B7A06F226C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F213ED6-0362-4940-A5B7-03EC0F1DAB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7435BF1-C47B-428B-A026-14E223A584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3027396-6041-4F6D-AE98-8AE9183F46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3D449FA-99B4-4599-8872-9E1C15907E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6ED1E1-31B3-4264-B33B-3707331162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E2541AA-A88D-45FF-B46F-02525D922C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<sst xmlns="http://schemas.openxmlformats.org/spreadsheetml/2006/main" count="2625" uniqueCount="1527">
  <si>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</si>
  <si>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</si>
  <si>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</si>
  <si>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</si>
  <si>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</si>
  <si>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</si>
  <si>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</si>
  <si>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Granada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</si>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</sst>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B9C2AB63-A169-418C-B43D-5EF89D5B994F}"/>
    <cellStyle name="Normal" xfId="0" builtinId="0"/>
    <cellStyle name="Normal 2" xfId="1" xr:uid="{73BE76E3-4AFF-4BEA-BDCE-74BA3FEA57B9}"/>
    <cellStyle name="Normal 3" xfId="3" xr:uid="{3E991C67-C324-401C-866E-B2A44EE8D1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A6-49F3-993E-66BE124C9F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A6-49F3-993E-66BE124C9F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4674</c:v>
                </c:pt>
                <c:pt idx="1">
                  <c:v>33944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6-49F3-993E-66BE124C9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EB-4D12-BB4A-BA1E0A3C2A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EB-4D12-BB4A-BA1E0A3C2A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EB-4D12-BB4A-BA1E0A3C2AE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24</c:v>
                </c:pt>
                <c:pt idx="1">
                  <c:v>859</c:v>
                </c:pt>
                <c:pt idx="2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EB-4D12-BB4A-BA1E0A3C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59-4FF8-A5A5-2876E42F19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59-4FF8-A5A5-2876E42F19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59-4FF8-A5A5-2876E42F1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</c:v>
                </c:pt>
                <c:pt idx="1">
                  <c:v>22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9-4FF8-A5A5-2876E42F1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99-4E77-9F36-3A38090080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99-4E77-9F36-3A3809008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99-4E77-9F36-3A380900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6D-477C-B4D5-6A564B19BD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6D-477C-B4D5-6A564B19BD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5438</c:v>
                </c:pt>
                <c:pt idx="1">
                  <c:v>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D-477C-B4D5-6A564B19B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694</c:v>
              </c:pt>
              <c:pt idx="1">
                <c:v>3732</c:v>
              </c:pt>
              <c:pt idx="2">
                <c:v>43</c:v>
              </c:pt>
              <c:pt idx="3">
                <c:v>5</c:v>
              </c:pt>
              <c:pt idx="4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7E05-4E4D-A6A0-2B7356112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2795</c:v>
              </c:pt>
              <c:pt idx="1">
                <c:v>3219</c:v>
              </c:pt>
              <c:pt idx="2">
                <c:v>127</c:v>
              </c:pt>
              <c:pt idx="3">
                <c:v>50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7A2-4388-A5F0-34406CFA2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173</c:v>
              </c:pt>
              <c:pt idx="2">
                <c:v>11</c:v>
              </c:pt>
              <c:pt idx="3">
                <c:v>34</c:v>
              </c:pt>
              <c:pt idx="4">
                <c:v>72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325-4321-9272-6C378DCA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74</c:v>
              </c:pt>
              <c:pt idx="1">
                <c:v>210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A6CE-45F1-AE06-6664C437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2849</c:v>
              </c:pt>
              <c:pt idx="1">
                <c:v>31</c:v>
              </c:pt>
              <c:pt idx="2">
                <c:v>302</c:v>
              </c:pt>
              <c:pt idx="3">
                <c:v>95</c:v>
              </c:pt>
              <c:pt idx="4">
                <c:v>41</c:v>
              </c:pt>
              <c:pt idx="5">
                <c:v>4</c:v>
              </c:pt>
              <c:pt idx="6">
                <c:v>49</c:v>
              </c:pt>
              <c:pt idx="7">
                <c:v>501</c:v>
              </c:pt>
              <c:pt idx="8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65BF-4836-9908-E9843168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474</c:v>
              </c:pt>
              <c:pt idx="1">
                <c:v>402</c:v>
              </c:pt>
              <c:pt idx="2">
                <c:v>19</c:v>
              </c:pt>
              <c:pt idx="3">
                <c:v>24</c:v>
              </c:pt>
              <c:pt idx="4">
                <c:v>41</c:v>
              </c:pt>
              <c:pt idx="5">
                <c:v>23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AC2-45EC-9F52-81A6EDB60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51-4E98-AFDF-A732B35EB0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51-4E98-AFDF-A732B35EB0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D51-4E98-AFDF-A732B35EB0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288</c:v>
                </c:pt>
                <c:pt idx="1">
                  <c:v>878</c:v>
                </c:pt>
                <c:pt idx="2">
                  <c:v>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1-4E98-AFDF-A732B35E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19322</c:v>
              </c:pt>
              <c:pt idx="1">
                <c:v>1850</c:v>
              </c:pt>
              <c:pt idx="2">
                <c:v>892</c:v>
              </c:pt>
              <c:pt idx="3">
                <c:v>383</c:v>
              </c:pt>
              <c:pt idx="4">
                <c:v>162</c:v>
              </c:pt>
              <c:pt idx="5">
                <c:v>413</c:v>
              </c:pt>
              <c:pt idx="6">
                <c:v>4652</c:v>
              </c:pt>
              <c:pt idx="7">
                <c:v>220</c:v>
              </c:pt>
              <c:pt idx="8">
                <c:v>767</c:v>
              </c:pt>
              <c:pt idx="9">
                <c:v>414</c:v>
              </c:pt>
              <c:pt idx="10">
                <c:v>200</c:v>
              </c:pt>
              <c:pt idx="11">
                <c:v>1774</c:v>
              </c:pt>
              <c:pt idx="12">
                <c:v>177</c:v>
              </c:pt>
              <c:pt idx="13">
                <c:v>6972</c:v>
              </c:pt>
              <c:pt idx="14">
                <c:v>354</c:v>
              </c:pt>
            </c:numLit>
          </c:val>
          <c:extLst>
            <c:ext xmlns:c16="http://schemas.microsoft.com/office/drawing/2014/chart" uri="{C3380CC4-5D6E-409C-BE32-E72D297353CC}">
              <c16:uniqueId val="{00000000-E7FB-4F0C-971A-F2F61194A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0787906117261974E-2"/>
          <c:w val="0.27057389217877587"/>
          <c:h val="0.9384962742692806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157</c:v>
              </c:pt>
              <c:pt idx="1">
                <c:v>1297</c:v>
              </c:pt>
              <c:pt idx="2">
                <c:v>226</c:v>
              </c:pt>
              <c:pt idx="3">
                <c:v>107</c:v>
              </c:pt>
              <c:pt idx="4">
                <c:v>232</c:v>
              </c:pt>
              <c:pt idx="5">
                <c:v>108</c:v>
              </c:pt>
              <c:pt idx="6">
                <c:v>1362</c:v>
              </c:pt>
              <c:pt idx="7">
                <c:v>452</c:v>
              </c:pt>
              <c:pt idx="8">
                <c:v>196</c:v>
              </c:pt>
              <c:pt idx="9">
                <c:v>70</c:v>
              </c:pt>
              <c:pt idx="10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BDE3-4DCB-B036-FD72DDDBE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157</c:v>
              </c:pt>
              <c:pt idx="1">
                <c:v>538</c:v>
              </c:pt>
              <c:pt idx="2">
                <c:v>238</c:v>
              </c:pt>
              <c:pt idx="3">
                <c:v>112</c:v>
              </c:pt>
              <c:pt idx="4">
                <c:v>167</c:v>
              </c:pt>
              <c:pt idx="5">
                <c:v>730</c:v>
              </c:pt>
              <c:pt idx="6">
                <c:v>1202</c:v>
              </c:pt>
              <c:pt idx="7">
                <c:v>12</c:v>
              </c:pt>
              <c:pt idx="8">
                <c:v>12</c:v>
              </c:pt>
              <c:pt idx="9">
                <c:v>342</c:v>
              </c:pt>
              <c:pt idx="10">
                <c:v>132</c:v>
              </c:pt>
              <c:pt idx="1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899-4722-AFE9-685233BD8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318</c:v>
              </c:pt>
              <c:pt idx="1">
                <c:v>284</c:v>
              </c:pt>
              <c:pt idx="2">
                <c:v>98</c:v>
              </c:pt>
              <c:pt idx="3">
                <c:v>76</c:v>
              </c:pt>
              <c:pt idx="4">
                <c:v>272</c:v>
              </c:pt>
              <c:pt idx="5">
                <c:v>1445</c:v>
              </c:pt>
              <c:pt idx="6">
                <c:v>57</c:v>
              </c:pt>
              <c:pt idx="7">
                <c:v>682</c:v>
              </c:pt>
              <c:pt idx="8">
                <c:v>247</c:v>
              </c:pt>
              <c:pt idx="9">
                <c:v>84</c:v>
              </c:pt>
              <c:pt idx="10">
                <c:v>261</c:v>
              </c:pt>
              <c:pt idx="11">
                <c:v>120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16FE-488E-AA45-AA3E472F5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6.2786209593244172E-2"/>
          <c:w val="0.30828039810596453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297</c:v>
              </c:pt>
              <c:pt idx="1">
                <c:v>86</c:v>
              </c:pt>
              <c:pt idx="2">
                <c:v>108</c:v>
              </c:pt>
              <c:pt idx="3">
                <c:v>262</c:v>
              </c:pt>
              <c:pt idx="4">
                <c:v>1321</c:v>
              </c:pt>
              <c:pt idx="5">
                <c:v>497</c:v>
              </c:pt>
              <c:pt idx="6">
                <c:v>193</c:v>
              </c:pt>
              <c:pt idx="7">
                <c:v>61</c:v>
              </c:pt>
              <c:pt idx="8">
                <c:v>269</c:v>
              </c:pt>
              <c:pt idx="9">
                <c:v>109</c:v>
              </c:pt>
              <c:pt idx="10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29F3-4D96-B568-FEE41579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</c:v>
              </c:pt>
              <c:pt idx="1">
                <c:v>8</c:v>
              </c:pt>
              <c:pt idx="2">
                <c:v>36</c:v>
              </c:pt>
              <c:pt idx="3">
                <c:v>6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427-49F5-A68B-26A564D5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35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FB7-4685-A6AE-AD8B5D09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BC8-4316-BFEB-FE34832AC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F0-44C3-A2F1-F693F96C5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Aux!$F$2:$F$11</c:f>
              <c:strCache>
                <c:ptCount val="10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82</c:v>
              </c:pt>
              <c:pt idx="1">
                <c:v>44</c:v>
              </c:pt>
              <c:pt idx="2">
                <c:v>15</c:v>
              </c:pt>
              <c:pt idx="3">
                <c:v>29</c:v>
              </c:pt>
              <c:pt idx="4">
                <c:v>18</c:v>
              </c:pt>
              <c:pt idx="5">
                <c:v>21</c:v>
              </c:pt>
              <c:pt idx="6">
                <c:v>19</c:v>
              </c:pt>
              <c:pt idx="7">
                <c:v>22</c:v>
              </c:pt>
              <c:pt idx="8">
                <c:v>32</c:v>
              </c:pt>
              <c:pt idx="9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F26E-41A4-8C14-609CEC53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65120306641506"/>
          <c:y val="0.19428668733188487"/>
          <c:w val="0.26153763919475509"/>
          <c:h val="0.6274458484039114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1A-40CB-92AC-1C40E2F7C7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1A-40CB-92AC-1C40E2F7C7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2157</c:v>
                </c:pt>
                <c:pt idx="1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A-40CB-92AC-1C40E2F7C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7</c:v>
              </c:pt>
              <c:pt idx="2">
                <c:v>3</c:v>
              </c:pt>
              <c:pt idx="3">
                <c:v>4</c:v>
              </c:pt>
              <c:pt idx="4">
                <c:v>1</c:v>
              </c:pt>
              <c:pt idx="5">
                <c:v>62</c:v>
              </c:pt>
              <c:pt idx="6">
                <c:v>53</c:v>
              </c:pt>
              <c:pt idx="7">
                <c:v>1</c:v>
              </c:pt>
              <c:pt idx="8">
                <c:v>11</c:v>
              </c:pt>
              <c:pt idx="9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800-4A00-A221-45EE93BD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0.18627707579804426"/>
          <c:w val="0.2704737043638491"/>
          <c:h val="0.6634891003061942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480</c:v>
              </c:pt>
              <c:pt idx="1">
                <c:v>546</c:v>
              </c:pt>
              <c:pt idx="2">
                <c:v>311</c:v>
              </c:pt>
              <c:pt idx="3">
                <c:v>53</c:v>
              </c:pt>
              <c:pt idx="4">
                <c:v>181</c:v>
              </c:pt>
              <c:pt idx="5">
                <c:v>998</c:v>
              </c:pt>
              <c:pt idx="6">
                <c:v>475</c:v>
              </c:pt>
              <c:pt idx="7">
                <c:v>1340</c:v>
              </c:pt>
              <c:pt idx="8">
                <c:v>52</c:v>
              </c:pt>
              <c:pt idx="9">
                <c:v>420</c:v>
              </c:pt>
              <c:pt idx="10">
                <c:v>273</c:v>
              </c:pt>
              <c:pt idx="11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C2EA-466E-8838-D466349E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BC-4CA5-AA71-92EE978791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BC-4CA5-AA71-92EE978791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BC-4CA5-AA71-92EE978791A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BC-4CA5-AA71-92EE978791A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BC-4CA5-AA71-92EE978791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54</c:v>
                </c:pt>
                <c:pt idx="2">
                  <c:v>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BC-4CA5-AA71-92EE97879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2D-4BDE-8E2E-5B47A04D1E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2D-4BDE-8E2E-5B47A04D1E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2D-4BDE-8E2E-5B47A04D1E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B2D-4BDE-8E2E-5B47A04D1EC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B2D-4BDE-8E2E-5B47A04D1EC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D-4BDE-8E2E-5B47A04D1EC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2D-4BDE-8E2E-5B47A04D1E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D-4BDE-8E2E-5B47A04D1E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2D-4BDE-8E2E-5B47A04D1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79</c:v>
                </c:pt>
                <c:pt idx="1">
                  <c:v>52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2D-4BDE-8E2E-5B47A04D1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391767283294298"/>
          <c:y val="0.40153622969652752"/>
          <c:w val="0.34304735210032311"/>
          <c:h val="0.4109347353944974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1218</c:v>
              </c:pt>
              <c:pt idx="1">
                <c:v>160</c:v>
              </c:pt>
              <c:pt idx="2">
                <c:v>128</c:v>
              </c:pt>
              <c:pt idx="3">
                <c:v>285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9CDD-4257-A9C5-85CF6224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613</c:v>
              </c:pt>
              <c:pt idx="1">
                <c:v>51</c:v>
              </c:pt>
              <c:pt idx="2">
                <c:v>4</c:v>
              </c:pt>
              <c:pt idx="3">
                <c:v>450</c:v>
              </c:pt>
              <c:pt idx="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133B-4550-81D3-99F08E409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12</c:v>
              </c:pt>
              <c:pt idx="2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0-C801-431F-B802-426502AB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71551414009646"/>
          <c:y val="0.11613082369741566"/>
          <c:w val="0.8138976760664256"/>
          <c:h val="0.6686586405918403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4FE-4C08-B87F-07CDD0108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461</c:v>
              </c:pt>
              <c:pt idx="1">
                <c:v>66</c:v>
              </c:pt>
              <c:pt idx="2">
                <c:v>1</c:v>
              </c:pt>
              <c:pt idx="3">
                <c:v>225</c:v>
              </c:pt>
              <c:pt idx="4">
                <c:v>41</c:v>
              </c:pt>
              <c:pt idx="5">
                <c:v>9</c:v>
              </c:pt>
              <c:pt idx="6">
                <c:v>14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75F5-4982-A1C5-89EA3559B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94</c:v>
              </c:pt>
              <c:pt idx="2">
                <c:v>22</c:v>
              </c:pt>
              <c:pt idx="3">
                <c:v>24</c:v>
              </c:pt>
              <c:pt idx="4">
                <c:v>19</c:v>
              </c:pt>
              <c:pt idx="5">
                <c:v>29</c:v>
              </c:pt>
              <c:pt idx="6">
                <c:v>33</c:v>
              </c:pt>
              <c:pt idx="7">
                <c:v>3</c:v>
              </c:pt>
              <c:pt idx="8">
                <c:v>2</c:v>
              </c:pt>
              <c:pt idx="9">
                <c:v>4</c:v>
              </c:pt>
              <c:pt idx="10">
                <c:v>36</c:v>
              </c:pt>
              <c:pt idx="11">
                <c:v>72</c:v>
              </c:pt>
              <c:pt idx="12">
                <c:v>12</c:v>
              </c:pt>
              <c:pt idx="13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327C-4712-B5FC-4FDBDBD49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80-4C14-B2E9-16AB994A58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80-4C14-B2E9-16AB994A58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1520</c:v>
                </c:pt>
                <c:pt idx="1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0-4C14-B2E9-16AB994A5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325</c:v>
              </c:pt>
              <c:pt idx="1">
                <c:v>17</c:v>
              </c:pt>
              <c:pt idx="2">
                <c:v>905</c:v>
              </c:pt>
              <c:pt idx="3">
                <c:v>14</c:v>
              </c:pt>
              <c:pt idx="4">
                <c:v>4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B733-46B8-BB58-2F863672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C3-4B17-B6EE-391D865452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C3-4B17-B6EE-391D865452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B17-B6EE-391D8654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FC-4246-9E1D-88BDFE3CD9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FC-4246-9E1D-88BDFE3CD9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FC-4246-9E1D-88BDFE3CD9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FC-4246-9E1D-88BDFE3CD9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FC-4246-9E1D-88BDFE3CD9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C-4246-9E1D-88BDFE3CD9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C-4246-9E1D-88BDFE3CD99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FC-4246-9E1D-88BDFE3CD99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3255378613832872"/>
          <c:y val="0.6296261905941003"/>
          <c:w val="0.52159208278516311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257</c:v>
              </c:pt>
              <c:pt idx="1">
                <c:v>10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7631-4C64-B20E-A22B866D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102</c:v>
              </c:pt>
              <c:pt idx="1">
                <c:v>6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3327-4388-B4D4-D1F9DE205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</c:v>
              </c:pt>
              <c:pt idx="1">
                <c:v>20</c:v>
              </c:pt>
              <c:pt idx="2">
                <c:v>18</c:v>
              </c:pt>
              <c:pt idx="3">
                <c:v>17</c:v>
              </c:pt>
              <c:pt idx="4">
                <c:v>174</c:v>
              </c:pt>
              <c:pt idx="5">
                <c:v>71</c:v>
              </c:pt>
              <c:pt idx="6">
                <c:v>40</c:v>
              </c:pt>
              <c:pt idx="7">
                <c:v>1</c:v>
              </c:pt>
              <c:pt idx="8">
                <c:v>3</c:v>
              </c:pt>
              <c:pt idx="9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ED14-4A57-84DC-8C37721D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3D-45E5-B1AA-7C55F2CA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28390441407281"/>
          <c:y val="0.68774728808908103"/>
          <c:w val="0.25801132700379509"/>
          <c:h val="5.7781017276952493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4C-4F68-973F-C0575A5D1D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4C-4F68-973F-C0575A5D1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241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C-4F68-973F-C0575A5D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E1-49B1-B59E-F81BF40E82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E1-49B1-B59E-F81BF40E828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E1-49B1-B59E-F81BF40E828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3E1-49B1-B59E-F81BF40E828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E1-49B1-B59E-F81BF40E82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1-49B1-B59E-F81BF40E82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0</c:v>
                </c:pt>
                <c:pt idx="1">
                  <c:v>55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1-49B1-B59E-F81BF40E8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374360552778499"/>
          <c:y val="0.62350814638736196"/>
          <c:w val="0.60529194117929719"/>
          <c:h val="0.1563660674491160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1997</c:v>
              </c:pt>
              <c:pt idx="1">
                <c:v>120</c:v>
              </c:pt>
              <c:pt idx="2">
                <c:v>7</c:v>
              </c:pt>
              <c:pt idx="3">
                <c:v>1</c:v>
              </c:pt>
              <c:pt idx="4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0-AE2A-431B-90A7-48F01C819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E6-48D7-A131-40C5E13E04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E6-48D7-A131-40C5E13E04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1323</c:v>
                </c:pt>
                <c:pt idx="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E6-48D7-A131-40C5E13E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508</c:v>
              </c:pt>
              <c:pt idx="1">
                <c:v>131</c:v>
              </c:pt>
              <c:pt idx="2">
                <c:v>2</c:v>
              </c:pt>
              <c:pt idx="3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0-9863-4D85-8AA7-7F2852CD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</c:v>
              </c:pt>
              <c:pt idx="1">
                <c:v>29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F9D-4BE5-BA16-26E1F6F3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68DB-4ED5-8986-0274131A5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</c:v>
              </c:pt>
              <c:pt idx="1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E900-4694-8A47-678AB4FB9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78</c:v>
              </c:pt>
              <c:pt idx="1">
                <c:v>61</c:v>
              </c:pt>
              <c:pt idx="2">
                <c:v>16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096-4A79-A198-6295F405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6FB-41D0-932C-D7DAA92A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AFC-4D7C-822F-5E462AB90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213</c:v>
              </c:pt>
              <c:pt idx="2">
                <c:v>53</c:v>
              </c:pt>
              <c:pt idx="3">
                <c:v>5</c:v>
              </c:pt>
              <c:pt idx="4">
                <c:v>2</c:v>
              </c:pt>
              <c:pt idx="5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C8D6-4A3A-A905-608D3BD4D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3C-4AC7-A800-1DAD5F56B7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3C-4AC7-A800-1DAD5F56B7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3C-4AC7-A800-1DAD5F56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520</c:v>
              </c:pt>
              <c:pt idx="2">
                <c:v>18</c:v>
              </c:pt>
              <c:pt idx="3">
                <c:v>4</c:v>
              </c:pt>
              <c:pt idx="4">
                <c:v>7</c:v>
              </c:pt>
              <c:pt idx="5">
                <c:v>807</c:v>
              </c:pt>
            </c:numLit>
          </c:val>
          <c:extLst>
            <c:ext xmlns:c16="http://schemas.microsoft.com/office/drawing/2014/chart" uri="{C3380CC4-5D6E-409C-BE32-E72D297353CC}">
              <c16:uniqueId val="{00000000-CAA1-4EDD-9FDF-42EB91A4E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401</c:v>
              </c:pt>
              <c:pt idx="2">
                <c:v>18</c:v>
              </c:pt>
              <c:pt idx="3">
                <c:v>2</c:v>
              </c:pt>
              <c:pt idx="4">
                <c:v>16</c:v>
              </c:pt>
              <c:pt idx="5">
                <c:v>758</c:v>
              </c:pt>
            </c:numLit>
          </c:val>
          <c:extLst>
            <c:ext xmlns:c16="http://schemas.microsoft.com/office/drawing/2014/chart" uri="{C3380CC4-5D6E-409C-BE32-E72D297353CC}">
              <c16:uniqueId val="{00000000-2784-44AD-95FA-20808E9A0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143</c:v>
              </c:pt>
              <c:pt idx="1">
                <c:v>25</c:v>
              </c:pt>
              <c:pt idx="2">
                <c:v>1</c:v>
              </c:pt>
              <c:pt idx="3">
                <c:v>3</c:v>
              </c:pt>
              <c:pt idx="4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8030-4B8E-A93A-3346798F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99</c:v>
              </c:pt>
              <c:pt idx="2">
                <c:v>30</c:v>
              </c:pt>
              <c:pt idx="3">
                <c:v>3</c:v>
              </c:pt>
              <c:pt idx="4">
                <c:v>9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8A44-4CF8-8745-C1884667D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A3E-4CC5-B4FB-909F11A2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E2-4076-8647-9EAAB670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559</c:v>
              </c:pt>
              <c:pt idx="2">
                <c:v>51</c:v>
              </c:pt>
              <c:pt idx="3">
                <c:v>2</c:v>
              </c:pt>
              <c:pt idx="4">
                <c:v>33</c:v>
              </c:pt>
              <c:pt idx="5">
                <c:v>689</c:v>
              </c:pt>
            </c:numLit>
          </c:val>
          <c:extLst>
            <c:ext xmlns:c16="http://schemas.microsoft.com/office/drawing/2014/chart" uri="{C3380CC4-5D6E-409C-BE32-E72D297353CC}">
              <c16:uniqueId val="{00000000-42D5-484C-B237-59C0A241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21</c:v>
              </c:pt>
              <c:pt idx="2">
                <c:v>1</c:v>
              </c:pt>
              <c:pt idx="3">
                <c:v>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7E8-4133-950A-6565CB23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79</c:v>
              </c:pt>
              <c:pt idx="3">
                <c:v>14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1-9772-4A58-82FA-F75C42EC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</c:v>
              </c:pt>
              <c:pt idx="1">
                <c:v>5</c:v>
              </c:pt>
              <c:pt idx="2">
                <c:v>9</c:v>
              </c:pt>
              <c:pt idx="3">
                <c:v>4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3B2-4947-8884-6AA696875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20-4992-A958-812A2DBBB8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20-4992-A958-812A2DBBB8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48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0-4992-A958-812A2DBBB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03D-42E6-91BA-5B47C656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19600402109E-2"/>
          <c:y val="0.2249499552022893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08-4241-A479-077D5DB3B5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08-4241-A479-077D5DB3B5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08-4241-A479-077D5DB3B5F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08-4241-A479-077D5DB3B5F8}"/>
                </c:ext>
              </c:extLst>
            </c:dLbl>
            <c:dLbl>
              <c:idx val="2"/>
              <c:layout>
                <c:manualLayout>
                  <c:x val="1.6851473309724477E-2"/>
                  <c:y val="-2.10546983432745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08-4241-A479-077D5DB3B5F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166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08-4241-A479-077D5DB3B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14-4644-918F-6B6A1A27D1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14-4644-918F-6B6A1A27D1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868</c:v>
                </c:pt>
                <c:pt idx="1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4-4644-918F-6B6A1A27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B5535D8-5683-49F1-BB7C-C531DD0BD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5FBF23E-C56B-47DA-8BC4-C1934FCB9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6C43C5E-7531-4C63-8361-C6D3081C2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20DC3BB-2CCB-4811-8029-92A881E4A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D8D8F1A-7869-4A67-A448-E21A10B5C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A180FE7-64C7-4705-ACAC-279B774F2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A1C10DD-C935-455F-9BD6-25070E973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F90023F-946A-4FA2-8BC8-A3E87B2E6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6F043E7-B5D2-4E28-857E-A2D68254F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B22BF4A-797D-45F1-AA15-948697F8A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8860BF8-06D7-47ED-B7CA-282830A7A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A881C64-EE6C-463D-9B6E-76510B38F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407A594-F0B0-4F7B-9184-F65C683B6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E079B0A-A69A-37F5-FDDB-D7BE77552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241300</xdr:colOff>
      <xdr:row>6</xdr:row>
      <xdr:rowOff>184785</xdr:rowOff>
    </xdr:from>
    <xdr:to>
      <xdr:col>21</xdr:col>
      <xdr:colOff>685800</xdr:colOff>
      <xdr:row>18</xdr:row>
      <xdr:rowOff>30480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5701471-0B64-5405-5B6A-8A654CA0B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328930</xdr:colOff>
      <xdr:row>7</xdr:row>
      <xdr:rowOff>125730</xdr:rowOff>
    </xdr:from>
    <xdr:to>
      <xdr:col>54</xdr:col>
      <xdr:colOff>79375</xdr:colOff>
      <xdr:row>17</xdr:row>
      <xdr:rowOff>30480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6346ACC-1604-6A9F-5925-3286F0B6A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478155</xdr:colOff>
      <xdr:row>7</xdr:row>
      <xdr:rowOff>31750</xdr:rowOff>
    </xdr:from>
    <xdr:to>
      <xdr:col>60</xdr:col>
      <xdr:colOff>373380</xdr:colOff>
      <xdr:row>16</xdr:row>
      <xdr:rowOff>100330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41AC617-2E98-158E-9E28-9D4D6ECA2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DD506CD-EACC-EA79-FB56-A6D0AEADE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938BF50-2E9A-3B69-BE26-8DB30638B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8748A52-553F-B05F-865B-E053365A7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06EF2D2-AE66-0077-4978-6B94A6C82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C71D0B9-73D1-9E94-7228-ABFDCB28F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993E635-2249-6A7D-FB85-4B7503FE9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ABAF122-2427-9E92-2110-338525751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1D31DE5-7D67-8AAB-1E3F-DD64B6139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36B7E60-C9B6-A291-0C6D-92B60DF9E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3193E78-BA0D-4865-862C-C1B91E650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F0D0CB9-1023-C69C-FA71-629A589DE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6C0D2F2-013B-659D-EEC9-831EA21FE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9CD2901-CB85-13FB-F53E-07738EF1E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B00976B-61A2-35EE-59AA-3BFBF0390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04A2C3-ED10-4591-847B-4C8C5DD94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53C57E-C325-4111-94A3-86516EA61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FB69900-3CE3-8C92-8624-F5747E899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38A8E4A-0633-2FE8-A777-4AE22991A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31750</xdr:colOff>
      <xdr:row>9</xdr:row>
      <xdr:rowOff>65405</xdr:rowOff>
    </xdr:from>
    <xdr:to>
      <xdr:col>13</xdr:col>
      <xdr:colOff>1228725</xdr:colOff>
      <xdr:row>23</xdr:row>
      <xdr:rowOff>109855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71EFBEE-F8B2-DC73-4550-E96052F89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492125</xdr:colOff>
      <xdr:row>8</xdr:row>
      <xdr:rowOff>118745</xdr:rowOff>
    </xdr:from>
    <xdr:to>
      <xdr:col>18</xdr:col>
      <xdr:colOff>271780</xdr:colOff>
      <xdr:row>22</xdr:row>
      <xdr:rowOff>140335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F664A82-EB36-40D7-8157-404D2EE50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FFB1B92-AE65-29D9-3E72-9CE78FDDF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CA01A37-639E-F311-90FB-026351BED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CDC2400-5B22-B41E-D92D-6B5370A85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DA54D7E-2C3C-4E86-8274-FB849ACA8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182880</xdr:colOff>
      <xdr:row>15</xdr:row>
      <xdr:rowOff>59055</xdr:rowOff>
    </xdr:from>
    <xdr:to>
      <xdr:col>27</xdr:col>
      <xdr:colOff>3217545</xdr:colOff>
      <xdr:row>29</xdr:row>
      <xdr:rowOff>112395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FCD63EC-A745-406A-A06B-9EEA905B2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C782CA0-B033-8D17-8353-C593F2BDE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83F728C-C40C-F19F-D363-53A0EFC0F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CF31BFB-9742-83C9-D98C-2A74793E4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D0DE6F7-A228-CB26-36F9-BD9CB23E4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24ACAFD-C903-45CA-850C-A32C59F8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7BA1D5F-01CC-47A5-B530-2DBC6111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A8EC2F4-E4DF-D491-FF85-7077A7561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ADE01AC-2924-41B2-4BE7-E7DEA4DFA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413E16E-BD47-4B3B-CC9F-A3B2F4E64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2DF509B-0408-4D7E-9014-DDDD8DCCD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3A6275F-8835-40E0-AE01-50D145AC2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049184E-A586-8183-A60F-1AC1419CA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7F16B50-8D78-989C-CC6C-91ED55F52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FE8FF0D-286B-9058-1E24-1EC7BBB59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4FF3E67-A012-E4E4-C36A-C8580CBD6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B0D8589-283E-2248-A6A1-CF1B2D507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F20987C-4570-76BF-17C9-C5F74A8DB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1AF5828-FD33-A154-38EA-226078783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8B232AB-4294-A981-B1FE-DD68D1718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4A4B4B3-9BC4-D864-69AB-0AA058C2A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FEA5FD4-8EA1-F91B-8C3D-D4C0C5B4D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6A84A43-6DAE-EE6C-CE75-10E417C3C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AA887176-D7E2-2221-1753-DABFF992B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1BE9253B-012D-6E58-75EC-79A967BAC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37C51D9-915F-64FB-BF34-7A8CE4EBE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E5BA1D7-7FF5-9CD3-62A9-7E32AD669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37606E7-3940-679E-2DCE-B6955A24E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AD002D7-C6FF-72E5-7AA6-DEF5BF3C0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0" t="s">
        <v>1</v>
      </c>
      <c r="B3" s="170"/>
      <c r="C3" s="170"/>
      <c r="D3" s="170"/>
      <c r="E3" s="170"/>
      <c r="F3" s="170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LPaRJWX8OYRw6ciJUgcgiiiNVEWxi8atY43hvjWxGsWguyqtNlG2efpw2eF6UvY54/kDkj22K+FM5BsZAXNdTA==" saltValue="vxyZhdbY20I7HO2NrmGse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9</v>
      </c>
      <c r="D5" s="14">
        <v>1</v>
      </c>
      <c r="E5" s="22">
        <v>5</v>
      </c>
    </row>
    <row r="6" spans="1:5" x14ac:dyDescent="0.3">
      <c r="A6" s="21" t="s">
        <v>1185</v>
      </c>
      <c r="B6" s="16"/>
      <c r="C6" s="14">
        <v>21</v>
      </c>
      <c r="D6" s="14">
        <v>13</v>
      </c>
      <c r="E6" s="22">
        <v>8</v>
      </c>
    </row>
    <row r="7" spans="1:5" x14ac:dyDescent="0.3">
      <c r="A7" s="21" t="s">
        <v>1186</v>
      </c>
      <c r="B7" s="16"/>
      <c r="C7" s="14">
        <v>1</v>
      </c>
      <c r="D7" s="14">
        <v>0</v>
      </c>
      <c r="E7" s="22">
        <v>1</v>
      </c>
    </row>
    <row r="8" spans="1:5" x14ac:dyDescent="0.3">
      <c r="A8" s="21" t="s">
        <v>1187</v>
      </c>
      <c r="B8" s="16"/>
      <c r="C8" s="14">
        <v>9</v>
      </c>
      <c r="D8" s="14">
        <v>0</v>
      </c>
      <c r="E8" s="22">
        <v>9</v>
      </c>
    </row>
    <row r="9" spans="1:5" x14ac:dyDescent="0.3">
      <c r="A9" s="21" t="s">
        <v>615</v>
      </c>
      <c r="B9" s="16"/>
      <c r="C9" s="14">
        <v>0</v>
      </c>
      <c r="D9" s="14">
        <v>0</v>
      </c>
      <c r="E9" s="22">
        <v>0</v>
      </c>
    </row>
    <row r="10" spans="1:5" x14ac:dyDescent="0.3">
      <c r="A10" s="21" t="s">
        <v>1188</v>
      </c>
      <c r="B10" s="16"/>
      <c r="C10" s="14">
        <v>1</v>
      </c>
      <c r="D10" s="14">
        <v>0</v>
      </c>
      <c r="E10" s="22">
        <v>1</v>
      </c>
    </row>
    <row r="11" spans="1:5" x14ac:dyDescent="0.3">
      <c r="A11" s="194" t="s">
        <v>956</v>
      </c>
      <c r="B11" s="195"/>
      <c r="C11" s="30">
        <v>41</v>
      </c>
      <c r="D11" s="30">
        <v>14</v>
      </c>
      <c r="E11" s="30">
        <v>24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>
        <v>5</v>
      </c>
    </row>
    <row r="15" spans="1:5" x14ac:dyDescent="0.3">
      <c r="A15" s="21" t="s">
        <v>1191</v>
      </c>
      <c r="B15" s="16"/>
      <c r="C15" s="22">
        <v>0</v>
      </c>
    </row>
    <row r="16" spans="1:5" x14ac:dyDescent="0.3">
      <c r="A16" s="21" t="s">
        <v>1192</v>
      </c>
      <c r="B16" s="16"/>
      <c r="C16" s="22">
        <v>0</v>
      </c>
    </row>
    <row r="17" spans="1:3" x14ac:dyDescent="0.3">
      <c r="A17" s="194" t="s">
        <v>956</v>
      </c>
      <c r="B17" s="195"/>
      <c r="C17" s="30">
        <v>5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2">
        <v>5</v>
      </c>
    </row>
    <row r="22" spans="1:3" x14ac:dyDescent="0.3">
      <c r="A22" s="21" t="s">
        <v>1185</v>
      </c>
      <c r="B22" s="16"/>
      <c r="C22" s="22">
        <v>16</v>
      </c>
    </row>
    <row r="23" spans="1:3" x14ac:dyDescent="0.3">
      <c r="A23" s="21" t="s">
        <v>1186</v>
      </c>
      <c r="B23" s="16"/>
      <c r="C23" s="22">
        <v>23</v>
      </c>
    </row>
    <row r="24" spans="1:3" x14ac:dyDescent="0.3">
      <c r="A24" s="21" t="s">
        <v>1187</v>
      </c>
      <c r="B24" s="16"/>
      <c r="C24" s="22">
        <v>19</v>
      </c>
    </row>
    <row r="25" spans="1:3" x14ac:dyDescent="0.3">
      <c r="A25" s="21" t="s">
        <v>615</v>
      </c>
      <c r="B25" s="16"/>
      <c r="C25" s="22">
        <v>44</v>
      </c>
    </row>
    <row r="26" spans="1:3" x14ac:dyDescent="0.3">
      <c r="A26" s="21" t="s">
        <v>1188</v>
      </c>
      <c r="B26" s="16"/>
      <c r="C26" s="22">
        <v>30</v>
      </c>
    </row>
    <row r="27" spans="1:3" x14ac:dyDescent="0.3">
      <c r="A27" s="194" t="s">
        <v>956</v>
      </c>
      <c r="B27" s="195"/>
      <c r="C27" s="30">
        <v>137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2">
        <v>1</v>
      </c>
    </row>
    <row r="32" spans="1:3" x14ac:dyDescent="0.3">
      <c r="A32" s="21" t="s">
        <v>1029</v>
      </c>
      <c r="B32" s="16"/>
      <c r="C32" s="22">
        <v>1</v>
      </c>
    </row>
    <row r="33" spans="1:3" x14ac:dyDescent="0.3">
      <c r="A33" s="21" t="s">
        <v>1194</v>
      </c>
      <c r="B33" s="16"/>
      <c r="C33" s="22">
        <v>79</v>
      </c>
    </row>
    <row r="34" spans="1:3" x14ac:dyDescent="0.3">
      <c r="A34" s="21" t="s">
        <v>1127</v>
      </c>
      <c r="B34" s="16"/>
      <c r="C34" s="22">
        <v>14</v>
      </c>
    </row>
    <row r="35" spans="1:3" x14ac:dyDescent="0.3">
      <c r="A35" s="21" t="s">
        <v>1195</v>
      </c>
      <c r="B35" s="16"/>
      <c r="C35" s="22">
        <v>57</v>
      </c>
    </row>
    <row r="36" spans="1:3" x14ac:dyDescent="0.3">
      <c r="A36" s="21" t="s">
        <v>1031</v>
      </c>
      <c r="B36" s="16"/>
      <c r="C36" s="22">
        <v>0</v>
      </c>
    </row>
    <row r="37" spans="1:3" x14ac:dyDescent="0.3">
      <c r="A37" s="21" t="s">
        <v>1032</v>
      </c>
      <c r="B37" s="16"/>
      <c r="C37" s="22">
        <v>0</v>
      </c>
    </row>
    <row r="38" spans="1:3" x14ac:dyDescent="0.3">
      <c r="A38" s="21" t="s">
        <v>1090</v>
      </c>
      <c r="B38" s="16"/>
      <c r="C38" s="22">
        <v>0</v>
      </c>
    </row>
    <row r="39" spans="1:3" x14ac:dyDescent="0.3">
      <c r="A39" s="21" t="s">
        <v>1091</v>
      </c>
      <c r="B39" s="16"/>
      <c r="C39" s="22">
        <v>0</v>
      </c>
    </row>
    <row r="40" spans="1:3" x14ac:dyDescent="0.3">
      <c r="A40" s="194" t="s">
        <v>956</v>
      </c>
      <c r="B40" s="195"/>
      <c r="C40" s="30">
        <v>152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>
        <v>3</v>
      </c>
    </row>
    <row r="45" spans="1:3" x14ac:dyDescent="0.3">
      <c r="A45" s="21" t="s">
        <v>1185</v>
      </c>
      <c r="B45" s="16"/>
      <c r="C45" s="22">
        <v>33</v>
      </c>
    </row>
    <row r="46" spans="1:3" x14ac:dyDescent="0.3">
      <c r="A46" s="21" t="s">
        <v>1186</v>
      </c>
      <c r="B46" s="16"/>
      <c r="C46" s="22">
        <v>2</v>
      </c>
    </row>
    <row r="47" spans="1:3" x14ac:dyDescent="0.3">
      <c r="A47" s="21" t="s">
        <v>1187</v>
      </c>
      <c r="B47" s="16"/>
      <c r="C47" s="22">
        <v>21</v>
      </c>
    </row>
    <row r="48" spans="1:3" x14ac:dyDescent="0.3">
      <c r="A48" s="21" t="s">
        <v>615</v>
      </c>
      <c r="B48" s="16"/>
      <c r="C48" s="22">
        <v>16</v>
      </c>
    </row>
    <row r="49" spans="1:3" x14ac:dyDescent="0.3">
      <c r="A49" s="21" t="s">
        <v>1188</v>
      </c>
      <c r="B49" s="16"/>
      <c r="C49" s="22">
        <v>11</v>
      </c>
    </row>
    <row r="50" spans="1:3" x14ac:dyDescent="0.3">
      <c r="A50" s="194" t="s">
        <v>956</v>
      </c>
      <c r="B50" s="195"/>
      <c r="C50" s="30">
        <v>86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1" t="s">
        <v>1184</v>
      </c>
      <c r="B53" s="13" t="s">
        <v>81</v>
      </c>
      <c r="C53" s="22">
        <v>0</v>
      </c>
    </row>
    <row r="54" spans="1:3" x14ac:dyDescent="0.3">
      <c r="A54" s="173"/>
      <c r="B54" s="13" t="s">
        <v>82</v>
      </c>
      <c r="C54" s="22">
        <v>1</v>
      </c>
    </row>
    <row r="55" spans="1:3" x14ac:dyDescent="0.3">
      <c r="A55" s="171" t="s">
        <v>1185</v>
      </c>
      <c r="B55" s="13" t="s">
        <v>81</v>
      </c>
      <c r="C55" s="22">
        <v>16</v>
      </c>
    </row>
    <row r="56" spans="1:3" x14ac:dyDescent="0.3">
      <c r="A56" s="173"/>
      <c r="B56" s="13" t="s">
        <v>82</v>
      </c>
      <c r="C56" s="22">
        <v>4</v>
      </c>
    </row>
    <row r="57" spans="1:3" x14ac:dyDescent="0.3">
      <c r="A57" s="171" t="s">
        <v>1186</v>
      </c>
      <c r="B57" s="13" t="s">
        <v>81</v>
      </c>
      <c r="C57" s="22">
        <v>5</v>
      </c>
    </row>
    <row r="58" spans="1:3" x14ac:dyDescent="0.3">
      <c r="A58" s="173"/>
      <c r="B58" s="13" t="s">
        <v>82</v>
      </c>
      <c r="C58" s="22">
        <v>0</v>
      </c>
    </row>
    <row r="59" spans="1:3" x14ac:dyDescent="0.3">
      <c r="A59" s="171" t="s">
        <v>1187</v>
      </c>
      <c r="B59" s="13" t="s">
        <v>81</v>
      </c>
      <c r="C59" s="22">
        <v>9</v>
      </c>
    </row>
    <row r="60" spans="1:3" x14ac:dyDescent="0.3">
      <c r="A60" s="173"/>
      <c r="B60" s="13" t="s">
        <v>82</v>
      </c>
      <c r="C60" s="22">
        <v>2</v>
      </c>
    </row>
    <row r="61" spans="1:3" x14ac:dyDescent="0.3">
      <c r="A61" s="171" t="s">
        <v>615</v>
      </c>
      <c r="B61" s="13" t="s">
        <v>81</v>
      </c>
      <c r="C61" s="22">
        <v>4</v>
      </c>
    </row>
    <row r="62" spans="1:3" x14ac:dyDescent="0.3">
      <c r="A62" s="173"/>
      <c r="B62" s="13" t="s">
        <v>82</v>
      </c>
      <c r="C62" s="22">
        <v>1</v>
      </c>
    </row>
    <row r="63" spans="1:3" x14ac:dyDescent="0.3">
      <c r="A63" s="171" t="s">
        <v>1188</v>
      </c>
      <c r="B63" s="13" t="s">
        <v>81</v>
      </c>
      <c r="C63" s="22">
        <v>3</v>
      </c>
    </row>
    <row r="64" spans="1:3" x14ac:dyDescent="0.3">
      <c r="A64" s="173"/>
      <c r="B64" s="13" t="s">
        <v>82</v>
      </c>
      <c r="C64" s="22">
        <v>2</v>
      </c>
    </row>
    <row r="65" spans="1:3" x14ac:dyDescent="0.3">
      <c r="A65" s="194" t="s">
        <v>956</v>
      </c>
      <c r="B65" s="195"/>
      <c r="C65" s="30">
        <v>47</v>
      </c>
    </row>
    <row r="66" spans="1:3" x14ac:dyDescent="0.3">
      <c r="A66" s="6"/>
    </row>
  </sheetData>
  <sheetProtection algorithmName="SHA-512" hashValue="N0mn/cspTwYzIhorwX7JZw5g4Vyfl+TfAiqilTEq3Fj4dr1QtoQdjpu5Ch91R0tyNVl6dv0Hat5b39njeduXjA==" saltValue="2yZ6BSI9o8ABDgboAEg3g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6" t="s">
        <v>1202</v>
      </c>
      <c r="B5" s="36" t="s">
        <v>1203</v>
      </c>
      <c r="C5" s="42">
        <v>3</v>
      </c>
      <c r="D5" s="42">
        <v>0</v>
      </c>
      <c r="E5" s="42">
        <v>1</v>
      </c>
      <c r="F5" s="37">
        <v>0</v>
      </c>
    </row>
    <row r="6" spans="1:6" x14ac:dyDescent="0.3">
      <c r="A6" s="188"/>
      <c r="B6" s="36" t="s">
        <v>1204</v>
      </c>
      <c r="C6" s="42">
        <v>0</v>
      </c>
      <c r="D6" s="42">
        <v>0</v>
      </c>
      <c r="E6" s="42">
        <v>0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0</v>
      </c>
      <c r="D7" s="42">
        <v>0</v>
      </c>
      <c r="E7" s="42">
        <v>0</v>
      </c>
      <c r="F7" s="37">
        <v>0</v>
      </c>
    </row>
    <row r="8" spans="1:6" ht="20.399999999999999" x14ac:dyDescent="0.3">
      <c r="A8" s="186" t="s">
        <v>1207</v>
      </c>
      <c r="B8" s="36" t="s">
        <v>1208</v>
      </c>
      <c r="C8" s="42">
        <v>8</v>
      </c>
      <c r="D8" s="42">
        <v>1</v>
      </c>
      <c r="E8" s="42">
        <v>1</v>
      </c>
      <c r="F8" s="37">
        <v>0</v>
      </c>
    </row>
    <row r="9" spans="1:6" x14ac:dyDescent="0.3">
      <c r="A9" s="187"/>
      <c r="B9" s="36" t="s">
        <v>1209</v>
      </c>
      <c r="C9" s="42">
        <v>0</v>
      </c>
      <c r="D9" s="42">
        <v>0</v>
      </c>
      <c r="E9" s="42">
        <v>0</v>
      </c>
      <c r="F9" s="37">
        <v>0</v>
      </c>
    </row>
    <row r="10" spans="1:6" x14ac:dyDescent="0.3">
      <c r="A10" s="188"/>
      <c r="B10" s="36" t="s">
        <v>1210</v>
      </c>
      <c r="C10" s="42">
        <v>9</v>
      </c>
      <c r="D10" s="42">
        <v>2</v>
      </c>
      <c r="E10" s="42">
        <v>5</v>
      </c>
      <c r="F10" s="37">
        <v>1</v>
      </c>
    </row>
    <row r="11" spans="1:6" ht="20.399999999999999" x14ac:dyDescent="0.3">
      <c r="A11" s="186" t="s">
        <v>1211</v>
      </c>
      <c r="B11" s="36" t="s">
        <v>1212</v>
      </c>
      <c r="C11" s="42">
        <v>0</v>
      </c>
      <c r="D11" s="42">
        <v>0</v>
      </c>
      <c r="E11" s="42">
        <v>0</v>
      </c>
      <c r="F11" s="37">
        <v>0</v>
      </c>
    </row>
    <row r="12" spans="1:6" x14ac:dyDescent="0.3">
      <c r="A12" s="187"/>
      <c r="B12" s="36" t="s">
        <v>1213</v>
      </c>
      <c r="C12" s="42">
        <v>0</v>
      </c>
      <c r="D12" s="42">
        <v>0</v>
      </c>
      <c r="E12" s="42">
        <v>0</v>
      </c>
      <c r="F12" s="37">
        <v>0</v>
      </c>
    </row>
    <row r="13" spans="1:6" ht="20.399999999999999" x14ac:dyDescent="0.3">
      <c r="A13" s="188"/>
      <c r="B13" s="36" t="s">
        <v>1214</v>
      </c>
      <c r="C13" s="42">
        <v>2</v>
      </c>
      <c r="D13" s="42">
        <v>1</v>
      </c>
      <c r="E13" s="42">
        <v>0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42">
        <v>0</v>
      </c>
      <c r="D14" s="42">
        <v>0</v>
      </c>
      <c r="E14" s="42">
        <v>0</v>
      </c>
      <c r="F14" s="37">
        <v>0</v>
      </c>
    </row>
    <row r="15" spans="1:6" x14ac:dyDescent="0.3">
      <c r="A15" s="186" t="s">
        <v>1217</v>
      </c>
      <c r="B15" s="36" t="s">
        <v>1218</v>
      </c>
      <c r="C15" s="42">
        <v>29</v>
      </c>
      <c r="D15" s="42">
        <v>9</v>
      </c>
      <c r="E15" s="42">
        <v>8</v>
      </c>
      <c r="F15" s="37">
        <v>0</v>
      </c>
    </row>
    <row r="16" spans="1:6" x14ac:dyDescent="0.3">
      <c r="A16" s="187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3">
      <c r="A17" s="187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3">
      <c r="A18" s="187"/>
      <c r="B18" s="36" t="s">
        <v>1221</v>
      </c>
      <c r="C18" s="42">
        <v>1</v>
      </c>
      <c r="D18" s="42">
        <v>0</v>
      </c>
      <c r="E18" s="42">
        <v>0</v>
      </c>
      <c r="F18" s="37">
        <v>0</v>
      </c>
    </row>
    <row r="19" spans="1:6" ht="20.399999999999999" x14ac:dyDescent="0.3">
      <c r="A19" s="188"/>
      <c r="B19" s="36" t="s">
        <v>1222</v>
      </c>
      <c r="C19" s="42">
        <v>0</v>
      </c>
      <c r="D19" s="42">
        <v>0</v>
      </c>
      <c r="E19" s="42">
        <v>0</v>
      </c>
      <c r="F19" s="37">
        <v>0</v>
      </c>
    </row>
    <row r="20" spans="1:6" x14ac:dyDescent="0.3">
      <c r="A20" s="35" t="s">
        <v>1223</v>
      </c>
      <c r="B20" s="36" t="s">
        <v>1224</v>
      </c>
      <c r="C20" s="42">
        <v>1</v>
      </c>
      <c r="D20" s="42">
        <v>1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42">
        <v>1</v>
      </c>
      <c r="D21" s="42">
        <v>0</v>
      </c>
      <c r="E21" s="42">
        <v>0</v>
      </c>
      <c r="F21" s="37">
        <v>0</v>
      </c>
    </row>
    <row r="22" spans="1:6" x14ac:dyDescent="0.3">
      <c r="A22" s="184" t="s">
        <v>956</v>
      </c>
      <c r="B22" s="185"/>
      <c r="C22" s="43">
        <v>54</v>
      </c>
      <c r="D22" s="43">
        <v>14</v>
      </c>
      <c r="E22" s="43">
        <v>15</v>
      </c>
      <c r="F22" s="43">
        <v>1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1</v>
      </c>
    </row>
    <row r="26" spans="1:6" x14ac:dyDescent="0.3">
      <c r="A26" s="40" t="s">
        <v>114</v>
      </c>
      <c r="B26" s="16"/>
      <c r="C26" s="37">
        <v>0</v>
      </c>
    </row>
    <row r="27" spans="1:6" x14ac:dyDescent="0.3">
      <c r="A27" s="40" t="s">
        <v>1060</v>
      </c>
      <c r="B27" s="16"/>
      <c r="C27" s="37">
        <v>0</v>
      </c>
    </row>
    <row r="28" spans="1:6" x14ac:dyDescent="0.3">
      <c r="A28" s="184" t="s">
        <v>956</v>
      </c>
      <c r="B28" s="185"/>
      <c r="C28" s="43">
        <v>1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4</v>
      </c>
    </row>
    <row r="33" spans="1:3" x14ac:dyDescent="0.3">
      <c r="A33" s="40" t="s">
        <v>1229</v>
      </c>
      <c r="B33" s="16"/>
      <c r="C33" s="37">
        <v>9</v>
      </c>
    </row>
    <row r="34" spans="1:3" x14ac:dyDescent="0.3">
      <c r="A34" s="40" t="s">
        <v>82</v>
      </c>
      <c r="B34" s="16"/>
      <c r="C34" s="37">
        <v>7</v>
      </c>
    </row>
    <row r="35" spans="1:3" x14ac:dyDescent="0.3">
      <c r="A35" s="184" t="s">
        <v>956</v>
      </c>
      <c r="B35" s="185"/>
      <c r="C35" s="43">
        <v>20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40</v>
      </c>
    </row>
    <row r="40" spans="1:3" x14ac:dyDescent="0.3">
      <c r="A40" s="40" t="s">
        <v>1232</v>
      </c>
      <c r="B40" s="16"/>
      <c r="C40" s="37">
        <v>11</v>
      </c>
    </row>
    <row r="41" spans="1:3" x14ac:dyDescent="0.3">
      <c r="A41" s="184" t="s">
        <v>956</v>
      </c>
      <c r="B41" s="185"/>
      <c r="C41" s="43">
        <v>51</v>
      </c>
    </row>
    <row r="42" spans="1:3" x14ac:dyDescent="0.3">
      <c r="A42" s="6"/>
    </row>
  </sheetData>
  <sheetProtection algorithmName="SHA-512" hashValue="ppZLJW/KM/dsX9SPv6nL8R2+QnkaYh/oecBq4sar3/IWya2IT9ufe6to4LRGNTYx4nM0GEXp+5xUi6hMnz65sw==" saltValue="7QaGqRQ8G7iT5E/A+A1Br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6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4" t="s">
        <v>1235</v>
      </c>
      <c r="B5" s="13" t="s">
        <v>1236</v>
      </c>
      <c r="C5" s="14">
        <v>2840</v>
      </c>
      <c r="D5" s="14">
        <v>2893</v>
      </c>
      <c r="E5" s="15">
        <v>-1.83200829588662E-2</v>
      </c>
    </row>
    <row r="6" spans="1:5" x14ac:dyDescent="0.3">
      <c r="A6" s="176"/>
      <c r="B6" s="13" t="s">
        <v>1237</v>
      </c>
      <c r="C6" s="14">
        <v>1219</v>
      </c>
      <c r="D6" s="14">
        <v>1276</v>
      </c>
      <c r="E6" s="15">
        <v>-4.4670846394984302E-2</v>
      </c>
    </row>
    <row r="7" spans="1:5" x14ac:dyDescent="0.3">
      <c r="A7" s="175"/>
      <c r="B7" s="13" t="s">
        <v>1238</v>
      </c>
      <c r="C7" s="14">
        <v>352</v>
      </c>
      <c r="D7" s="14">
        <v>537</v>
      </c>
      <c r="E7" s="15">
        <v>-0.34450651769087498</v>
      </c>
    </row>
    <row r="8" spans="1:5" x14ac:dyDescent="0.3">
      <c r="A8" s="3"/>
    </row>
    <row r="9" spans="1:5" x14ac:dyDescent="0.3">
      <c r="A9" s="46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4" t="s">
        <v>1240</v>
      </c>
      <c r="B11" s="13" t="s">
        <v>1241</v>
      </c>
      <c r="C11" s="14">
        <v>144</v>
      </c>
      <c r="D11" s="14">
        <v>67</v>
      </c>
      <c r="E11" s="15">
        <v>1.14925373134328</v>
      </c>
    </row>
    <row r="12" spans="1:5" x14ac:dyDescent="0.3">
      <c r="A12" s="176"/>
      <c r="B12" s="13" t="s">
        <v>1242</v>
      </c>
      <c r="C12" s="14">
        <v>18</v>
      </c>
      <c r="D12" s="14">
        <v>7</v>
      </c>
      <c r="E12" s="15">
        <v>1.5714285714285701</v>
      </c>
    </row>
    <row r="13" spans="1:5" x14ac:dyDescent="0.3">
      <c r="A13" s="176"/>
      <c r="B13" s="13" t="s">
        <v>1243</v>
      </c>
      <c r="C13" s="14">
        <v>1036</v>
      </c>
      <c r="D13" s="14">
        <v>1377</v>
      </c>
      <c r="E13" s="15">
        <v>-0.247639796659404</v>
      </c>
    </row>
    <row r="14" spans="1:5" x14ac:dyDescent="0.3">
      <c r="A14" s="176"/>
      <c r="B14" s="13" t="s">
        <v>1244</v>
      </c>
      <c r="C14" s="14">
        <v>316</v>
      </c>
      <c r="D14" s="14">
        <v>220</v>
      </c>
      <c r="E14" s="15">
        <v>0.43636363636363601</v>
      </c>
    </row>
    <row r="15" spans="1:5" x14ac:dyDescent="0.3">
      <c r="A15" s="176"/>
      <c r="B15" s="13" t="s">
        <v>1245</v>
      </c>
      <c r="C15" s="14">
        <v>0</v>
      </c>
      <c r="D15" s="14">
        <v>1</v>
      </c>
      <c r="E15" s="15">
        <v>-1</v>
      </c>
    </row>
    <row r="16" spans="1:5" x14ac:dyDescent="0.3">
      <c r="A16" s="176"/>
      <c r="B16" s="13" t="s">
        <v>1246</v>
      </c>
      <c r="C16" s="14">
        <v>25</v>
      </c>
      <c r="D16" s="14">
        <v>18</v>
      </c>
      <c r="E16" s="15">
        <v>0.38888888888888901</v>
      </c>
    </row>
    <row r="17" spans="1:5" x14ac:dyDescent="0.3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5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6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4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6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5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6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4" t="s">
        <v>1256</v>
      </c>
      <c r="B30" s="13" t="s">
        <v>1257</v>
      </c>
      <c r="C30" s="14">
        <v>120</v>
      </c>
      <c r="D30" s="14">
        <v>64</v>
      </c>
      <c r="E30" s="15">
        <v>0.875</v>
      </c>
    </row>
    <row r="31" spans="1:5" x14ac:dyDescent="0.3">
      <c r="A31" s="176"/>
      <c r="B31" s="13" t="s">
        <v>1258</v>
      </c>
      <c r="C31" s="14">
        <v>35</v>
      </c>
      <c r="D31" s="14">
        <v>30</v>
      </c>
      <c r="E31" s="15">
        <v>0.16666666666666699</v>
      </c>
    </row>
    <row r="32" spans="1:5" x14ac:dyDescent="0.3">
      <c r="A32" s="175"/>
      <c r="B32" s="13" t="s">
        <v>1259</v>
      </c>
      <c r="C32" s="14">
        <v>45</v>
      </c>
      <c r="D32" s="14">
        <v>4</v>
      </c>
      <c r="E32" s="15">
        <v>10.25</v>
      </c>
    </row>
    <row r="33" spans="1:1" x14ac:dyDescent="0.3">
      <c r="A33" s="6"/>
    </row>
  </sheetData>
  <sheetProtection algorithmName="SHA-512" hashValue="UPggTitnoUeVuBvmEql9GJ8NLxzPfBjBm8XwkNbzHV5/uoj/IyImM4VJHFAtTJZ5kdEyBNDy8Xjg3VabbRdMOQ==" saltValue="qEXaoBb0m5HKPHAd1TMfT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6" t="s">
        <v>1261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4" t="s">
        <v>1262</v>
      </c>
      <c r="B5" s="13" t="s">
        <v>1263</v>
      </c>
      <c r="C5" s="14">
        <v>3</v>
      </c>
      <c r="D5" s="14">
        <v>0</v>
      </c>
      <c r="E5" s="15">
        <v>3</v>
      </c>
    </row>
    <row r="6" spans="1:5" x14ac:dyDescent="0.3">
      <c r="A6" s="176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6"/>
      <c r="B7" s="13" t="s">
        <v>1265</v>
      </c>
      <c r="C7" s="14">
        <v>3</v>
      </c>
      <c r="D7" s="14">
        <v>0</v>
      </c>
      <c r="E7" s="15">
        <v>3</v>
      </c>
    </row>
    <row r="8" spans="1:5" x14ac:dyDescent="0.3">
      <c r="A8" s="176"/>
      <c r="B8" s="13" t="s">
        <v>1266</v>
      </c>
      <c r="C8" s="14">
        <v>8</v>
      </c>
      <c r="D8" s="14">
        <v>0</v>
      </c>
      <c r="E8" s="15">
        <v>8</v>
      </c>
    </row>
    <row r="9" spans="1:5" x14ac:dyDescent="0.3">
      <c r="A9" s="176"/>
      <c r="B9" s="13" t="s">
        <v>1267</v>
      </c>
      <c r="C9" s="14">
        <v>3</v>
      </c>
      <c r="D9" s="14">
        <v>0</v>
      </c>
      <c r="E9" s="15">
        <v>3</v>
      </c>
    </row>
    <row r="10" spans="1:5" x14ac:dyDescent="0.3">
      <c r="A10" s="176"/>
      <c r="B10" s="13" t="s">
        <v>1268</v>
      </c>
      <c r="C10" s="14">
        <v>1</v>
      </c>
      <c r="D10" s="14">
        <v>0</v>
      </c>
      <c r="E10" s="15">
        <v>1</v>
      </c>
    </row>
    <row r="11" spans="1:5" x14ac:dyDescent="0.3">
      <c r="A11" s="176"/>
      <c r="B11" s="13" t="s">
        <v>1269</v>
      </c>
      <c r="C11" s="14">
        <v>57</v>
      </c>
      <c r="D11" s="14">
        <v>0</v>
      </c>
      <c r="E11" s="15">
        <v>57</v>
      </c>
    </row>
    <row r="12" spans="1:5" x14ac:dyDescent="0.3">
      <c r="A12" s="176"/>
      <c r="B12" s="13" t="s">
        <v>1270</v>
      </c>
      <c r="C12" s="14">
        <v>208</v>
      </c>
      <c r="D12" s="14">
        <v>0</v>
      </c>
      <c r="E12" s="15">
        <v>208</v>
      </c>
    </row>
    <row r="13" spans="1:5" x14ac:dyDescent="0.3">
      <c r="A13" s="176"/>
      <c r="B13" s="13" t="s">
        <v>1271</v>
      </c>
      <c r="C13" s="14">
        <v>6</v>
      </c>
      <c r="D13" s="14">
        <v>0</v>
      </c>
      <c r="E13" s="15">
        <v>6</v>
      </c>
    </row>
    <row r="14" spans="1:5" x14ac:dyDescent="0.3">
      <c r="A14" s="176"/>
      <c r="B14" s="13" t="s">
        <v>1272</v>
      </c>
      <c r="C14" s="14">
        <v>4</v>
      </c>
      <c r="D14" s="14">
        <v>0</v>
      </c>
      <c r="E14" s="15">
        <v>4</v>
      </c>
    </row>
    <row r="15" spans="1:5" x14ac:dyDescent="0.3">
      <c r="A15" s="176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5"/>
      <c r="B16" s="13" t="s">
        <v>111</v>
      </c>
      <c r="C16" s="14">
        <v>53</v>
      </c>
      <c r="D16" s="14">
        <v>0</v>
      </c>
      <c r="E16" s="15">
        <v>53</v>
      </c>
    </row>
    <row r="17" spans="1:1" x14ac:dyDescent="0.3">
      <c r="A17" s="6"/>
    </row>
  </sheetData>
  <sheetProtection algorithmName="SHA-512" hashValue="ziqdDTnCT/ENeD0ffe9uFIwxgvcXuFW6WZ+E/hwMTywiO0m9f5z4i/4rsORYkGtb7XLP9Oe/CcUDIUhDIgzqyg==" saltValue="RMJcAc4GlVhQzrUhRNH0H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>
      <selection activeCell="A17" sqref="A17:A30"/>
    </sheetView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2" t="s">
        <v>1275</v>
      </c>
    </row>
    <row r="4" spans="1:5" x14ac:dyDescent="0.3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3">
      <c r="A5" s="35" t="s">
        <v>1276</v>
      </c>
      <c r="B5" s="41" t="s">
        <v>1277</v>
      </c>
      <c r="C5" s="42">
        <v>6</v>
      </c>
      <c r="D5" s="42">
        <v>179</v>
      </c>
      <c r="E5" s="48">
        <v>-0.966480446927374</v>
      </c>
    </row>
    <row r="6" spans="1:5" x14ac:dyDescent="0.3">
      <c r="A6" s="35" t="s">
        <v>1278</v>
      </c>
      <c r="B6" s="41" t="s">
        <v>1279</v>
      </c>
      <c r="C6" s="42">
        <v>220</v>
      </c>
      <c r="D6" s="42">
        <v>0</v>
      </c>
      <c r="E6" s="48">
        <v>0</v>
      </c>
    </row>
    <row r="7" spans="1:5" ht="20.399999999999999" x14ac:dyDescent="0.3">
      <c r="A7" s="35" t="s">
        <v>1280</v>
      </c>
      <c r="B7" s="41" t="s">
        <v>1281</v>
      </c>
      <c r="C7" s="42">
        <v>0</v>
      </c>
      <c r="D7" s="42">
        <v>0</v>
      </c>
      <c r="E7" s="48">
        <v>0</v>
      </c>
    </row>
    <row r="8" spans="1:5" ht="20.399999999999999" x14ac:dyDescent="0.3">
      <c r="A8" s="35" t="s">
        <v>1282</v>
      </c>
      <c r="B8" s="41" t="s">
        <v>1283</v>
      </c>
      <c r="C8" s="42">
        <v>281</v>
      </c>
      <c r="D8" s="42">
        <v>1290</v>
      </c>
      <c r="E8" s="48">
        <v>-0.78217054263565899</v>
      </c>
    </row>
    <row r="9" spans="1:5" ht="20.399999999999999" x14ac:dyDescent="0.3">
      <c r="A9" s="35" t="s">
        <v>1284</v>
      </c>
      <c r="B9" s="41" t="s">
        <v>1285</v>
      </c>
      <c r="C9" s="42">
        <v>0</v>
      </c>
      <c r="D9" s="42">
        <v>0</v>
      </c>
      <c r="E9" s="48">
        <v>0</v>
      </c>
    </row>
    <row r="10" spans="1:5" ht="20.399999999999999" x14ac:dyDescent="0.3">
      <c r="A10" s="35" t="s">
        <v>1286</v>
      </c>
      <c r="B10" s="41" t="s">
        <v>1287</v>
      </c>
      <c r="C10" s="42">
        <v>12</v>
      </c>
      <c r="D10" s="42">
        <v>2</v>
      </c>
      <c r="E10" s="48">
        <v>5</v>
      </c>
    </row>
    <row r="11" spans="1:5" ht="20.399999999999999" x14ac:dyDescent="0.3">
      <c r="A11" s="35" t="s">
        <v>1288</v>
      </c>
      <c r="B11" s="16"/>
      <c r="C11" s="42">
        <v>48</v>
      </c>
      <c r="D11" s="42">
        <v>100</v>
      </c>
      <c r="E11" s="48">
        <v>-0.52</v>
      </c>
    </row>
    <row r="12" spans="1:5" x14ac:dyDescent="0.3">
      <c r="A12" s="35" t="s">
        <v>1289</v>
      </c>
      <c r="B12" s="16"/>
      <c r="C12" s="42">
        <v>183</v>
      </c>
      <c r="D12" s="42">
        <v>191</v>
      </c>
      <c r="E12" s="48">
        <v>-4.1884816753926697E-2</v>
      </c>
    </row>
    <row r="13" spans="1:5" x14ac:dyDescent="0.3">
      <c r="A13" s="186" t="s">
        <v>1290</v>
      </c>
      <c r="B13" s="41" t="s">
        <v>1291</v>
      </c>
      <c r="C13" s="42">
        <v>2</v>
      </c>
      <c r="D13" s="42">
        <v>0</v>
      </c>
      <c r="E13" s="48">
        <v>0</v>
      </c>
    </row>
    <row r="14" spans="1:5" x14ac:dyDescent="0.3">
      <c r="A14" s="188"/>
      <c r="B14" s="41" t="s">
        <v>1292</v>
      </c>
      <c r="C14" s="18"/>
      <c r="D14" s="42">
        <v>0</v>
      </c>
      <c r="E14" s="48">
        <v>0</v>
      </c>
    </row>
    <row r="15" spans="1:5" x14ac:dyDescent="0.3">
      <c r="A15" s="32" t="s">
        <v>1293</v>
      </c>
    </row>
    <row r="16" spans="1:5" x14ac:dyDescent="0.3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3">
      <c r="A17" s="189" t="s">
        <v>1294</v>
      </c>
      <c r="B17" s="41" t="s">
        <v>1295</v>
      </c>
      <c r="C17" s="42">
        <v>0</v>
      </c>
      <c r="D17" s="42">
        <v>0</v>
      </c>
      <c r="E17" s="37">
        <v>0</v>
      </c>
    </row>
    <row r="18" spans="1:5" x14ac:dyDescent="0.3">
      <c r="A18" s="190"/>
      <c r="B18" s="41" t="s">
        <v>1296</v>
      </c>
      <c r="C18" s="42">
        <v>168</v>
      </c>
      <c r="D18" s="42">
        <v>274</v>
      </c>
      <c r="E18" s="37">
        <v>6</v>
      </c>
    </row>
    <row r="19" spans="1:5" x14ac:dyDescent="0.3">
      <c r="A19" s="190"/>
      <c r="B19" s="41" t="s">
        <v>1297</v>
      </c>
      <c r="C19" s="42">
        <v>0</v>
      </c>
      <c r="D19" s="42">
        <v>0</v>
      </c>
      <c r="E19" s="37">
        <v>0</v>
      </c>
    </row>
    <row r="20" spans="1:5" x14ac:dyDescent="0.3">
      <c r="A20" s="190"/>
      <c r="B20" s="41" t="s">
        <v>1298</v>
      </c>
      <c r="C20" s="42">
        <v>0</v>
      </c>
      <c r="D20" s="42">
        <v>0</v>
      </c>
      <c r="E20" s="37">
        <v>0</v>
      </c>
    </row>
    <row r="21" spans="1:5" x14ac:dyDescent="0.3">
      <c r="A21" s="190"/>
      <c r="B21" s="41" t="s">
        <v>1299</v>
      </c>
      <c r="C21" s="42">
        <v>0</v>
      </c>
      <c r="D21" s="42">
        <v>0</v>
      </c>
      <c r="E21" s="37">
        <v>0</v>
      </c>
    </row>
    <row r="22" spans="1:5" x14ac:dyDescent="0.3">
      <c r="A22" s="190"/>
      <c r="B22" s="41" t="s">
        <v>980</v>
      </c>
      <c r="C22" s="42">
        <v>1097</v>
      </c>
      <c r="D22" s="42">
        <v>1174</v>
      </c>
      <c r="E22" s="37">
        <v>0</v>
      </c>
    </row>
    <row r="23" spans="1:5" x14ac:dyDescent="0.3">
      <c r="A23" s="190"/>
      <c r="B23" s="41" t="s">
        <v>1300</v>
      </c>
      <c r="C23" s="42">
        <v>7</v>
      </c>
      <c r="D23" s="42">
        <v>6</v>
      </c>
      <c r="E23" s="37">
        <v>1</v>
      </c>
    </row>
    <row r="24" spans="1:5" x14ac:dyDescent="0.3">
      <c r="A24" s="190"/>
      <c r="B24" s="41" t="s">
        <v>1301</v>
      </c>
      <c r="C24" s="42">
        <v>0</v>
      </c>
      <c r="D24" s="42">
        <v>0</v>
      </c>
      <c r="E24" s="37">
        <v>0</v>
      </c>
    </row>
    <row r="25" spans="1:5" x14ac:dyDescent="0.3">
      <c r="A25" s="190"/>
      <c r="B25" s="41" t="s">
        <v>1302</v>
      </c>
      <c r="C25" s="42">
        <v>20</v>
      </c>
      <c r="D25" s="42">
        <v>38</v>
      </c>
      <c r="E25" s="37">
        <v>8</v>
      </c>
    </row>
    <row r="26" spans="1:5" x14ac:dyDescent="0.3">
      <c r="A26" s="190"/>
      <c r="B26" s="41" t="s">
        <v>1303</v>
      </c>
      <c r="C26" s="42">
        <v>3</v>
      </c>
      <c r="D26" s="42">
        <v>6</v>
      </c>
      <c r="E26" s="37">
        <v>0</v>
      </c>
    </row>
    <row r="27" spans="1:5" x14ac:dyDescent="0.3">
      <c r="A27" s="190"/>
      <c r="B27" s="41" t="s">
        <v>1304</v>
      </c>
      <c r="C27" s="42">
        <v>1</v>
      </c>
      <c r="D27" s="42">
        <v>0</v>
      </c>
      <c r="E27" s="37">
        <v>0</v>
      </c>
    </row>
    <row r="28" spans="1:5" x14ac:dyDescent="0.3">
      <c r="A28" s="190"/>
      <c r="B28" s="41" t="s">
        <v>1305</v>
      </c>
      <c r="C28" s="42">
        <v>505</v>
      </c>
      <c r="D28" s="42">
        <v>58</v>
      </c>
      <c r="E28" s="37">
        <v>6</v>
      </c>
    </row>
    <row r="29" spans="1:5" x14ac:dyDescent="0.3">
      <c r="A29" s="190"/>
      <c r="B29" s="41" t="s">
        <v>1306</v>
      </c>
      <c r="C29" s="42">
        <v>296</v>
      </c>
      <c r="D29" s="42">
        <v>23</v>
      </c>
      <c r="E29" s="37">
        <v>230</v>
      </c>
    </row>
    <row r="30" spans="1:5" x14ac:dyDescent="0.3">
      <c r="A30" s="191"/>
      <c r="B30" s="41" t="s">
        <v>1307</v>
      </c>
      <c r="C30" s="42">
        <v>0</v>
      </c>
      <c r="D30" s="42">
        <v>0</v>
      </c>
      <c r="E30" s="37">
        <v>0</v>
      </c>
    </row>
    <row r="31" spans="1:5" x14ac:dyDescent="0.3">
      <c r="A31" s="6"/>
    </row>
  </sheetData>
  <sheetProtection algorithmName="SHA-512" hashValue="qoY5bdh4H9tYh0zZgqCn+wPUVUL1ivBSTDdYH/eZNkqYziYvB6g1lZ74mYHuMjK4dfM6wAM1xOp5pDjYMyb8Fw==" saltValue="S4RwazOFGXsjlVOYerqKw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0D56-534C-4D99-A862-2F159BAA0E94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203" t="s">
        <v>1430</v>
      </c>
      <c r="D1" s="203"/>
      <c r="E1" s="203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202"/>
      <c r="AW2" s="202"/>
      <c r="AX2" s="202"/>
      <c r="AY2" s="202"/>
      <c r="AZ2" s="202"/>
      <c r="BA2" s="202"/>
      <c r="BK2" s="202" t="s">
        <v>1431</v>
      </c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CL2" s="102"/>
    </row>
    <row r="3" spans="1:93" s="101" customFormat="1" ht="10.199999999999999" x14ac:dyDescent="0.3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202" t="s">
        <v>1059</v>
      </c>
      <c r="AW3" s="202"/>
      <c r="AX3" s="202"/>
      <c r="AY3" s="202"/>
      <c r="AZ3" s="202"/>
      <c r="BA3" s="202"/>
      <c r="CL3" s="102"/>
    </row>
    <row r="4" spans="1:93" s="103" customFormat="1" ht="21.75" customHeight="1" x14ac:dyDescent="0.3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197" t="s">
        <v>1436</v>
      </c>
      <c r="BL4" s="198" t="s">
        <v>1437</v>
      </c>
      <c r="BM4" s="198" t="s">
        <v>1438</v>
      </c>
      <c r="BN4" s="198" t="s">
        <v>174</v>
      </c>
      <c r="BO4" s="198" t="s">
        <v>1439</v>
      </c>
      <c r="BP4" s="198" t="s">
        <v>1440</v>
      </c>
      <c r="BQ4" s="198" t="s">
        <v>1441</v>
      </c>
      <c r="BR4" s="198" t="s">
        <v>209</v>
      </c>
      <c r="BS4" s="199" t="s">
        <v>1442</v>
      </c>
      <c r="BT4" s="199" t="s">
        <v>1443</v>
      </c>
      <c r="BU4" s="199" t="s">
        <v>289</v>
      </c>
      <c r="BV4" s="200"/>
      <c r="BY4" s="201" t="s">
        <v>168</v>
      </c>
      <c r="BZ4" s="201"/>
      <c r="CA4" s="201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3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197" t="s">
        <v>1447</v>
      </c>
      <c r="AW5" s="198" t="s">
        <v>1448</v>
      </c>
      <c r="AX5" s="198" t="s">
        <v>1449</v>
      </c>
      <c r="AY5" s="198" t="s">
        <v>109</v>
      </c>
      <c r="AZ5" s="198" t="s">
        <v>110</v>
      </c>
      <c r="BA5" s="199" t="s">
        <v>111</v>
      </c>
      <c r="BK5" s="197"/>
      <c r="BL5" s="198"/>
      <c r="BM5" s="198"/>
      <c r="BN5" s="198"/>
      <c r="BO5" s="198"/>
      <c r="BP5" s="198"/>
      <c r="BQ5" s="198"/>
      <c r="BR5" s="198"/>
      <c r="BS5" s="199"/>
      <c r="BT5" s="199"/>
      <c r="BU5" s="199"/>
      <c r="BV5" s="200"/>
    </row>
    <row r="6" spans="1:93" s="103" customFormat="1" ht="14.25" customHeight="1" x14ac:dyDescent="0.3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197"/>
      <c r="AW6" s="198"/>
      <c r="AX6" s="198"/>
      <c r="AY6" s="198"/>
      <c r="AZ6" s="198"/>
      <c r="BA6" s="199"/>
      <c r="BE6" s="112" t="s">
        <v>113</v>
      </c>
      <c r="BF6" s="111" t="s">
        <v>114</v>
      </c>
      <c r="BG6" s="113" t="s">
        <v>1463</v>
      </c>
      <c r="BK6" s="197"/>
      <c r="BL6" s="198"/>
      <c r="BM6" s="198"/>
      <c r="BN6" s="198"/>
      <c r="BO6" s="198"/>
      <c r="BP6" s="198"/>
      <c r="BQ6" s="198"/>
      <c r="BR6" s="198"/>
      <c r="BS6" s="199"/>
      <c r="BT6" s="199"/>
      <c r="BU6" s="199"/>
      <c r="BV6" s="200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37981</v>
      </c>
      <c r="D7" s="120">
        <f>SUM(DatosGenerales!C15:C19)</f>
        <v>4674</v>
      </c>
      <c r="E7" s="119">
        <f>SUM(DatosGenerales!C12:C14)</f>
        <v>33944</v>
      </c>
      <c r="I7" s="121">
        <f>DatosGenerales!C31</f>
        <v>4125</v>
      </c>
      <c r="J7" s="120">
        <f>DatosGenerales!C32</f>
        <v>288</v>
      </c>
      <c r="K7" s="119">
        <f>SUM(DatosGenerales!C33:C34)</f>
        <v>878</v>
      </c>
      <c r="L7" s="120">
        <f>DatosGenerales!C36</f>
        <v>2795</v>
      </c>
      <c r="M7" s="119">
        <f>DatosGenerales!C95</f>
        <v>2157</v>
      </c>
      <c r="N7" s="122">
        <f>L7-M7</f>
        <v>638</v>
      </c>
      <c r="O7" s="122"/>
      <c r="Q7" s="121">
        <f>DatosGenerales!C36</f>
        <v>2795</v>
      </c>
      <c r="R7" s="120">
        <f>DatosGenerales!C49</f>
        <v>3219</v>
      </c>
      <c r="S7" s="120">
        <f>DatosGenerales!C50</f>
        <v>127</v>
      </c>
      <c r="T7" s="120">
        <f>DatosGenerales!C62</f>
        <v>50</v>
      </c>
      <c r="U7" s="120">
        <f>DatosGenerales!C78</f>
        <v>4</v>
      </c>
      <c r="V7" s="123">
        <f>SUM(Q7:U7)</f>
        <v>6195</v>
      </c>
      <c r="Z7" s="121">
        <f>SUM(DatosGenerales!C106,DatosGenerales!C107,DatosGenerales!C109)</f>
        <v>1520</v>
      </c>
      <c r="AA7" s="120">
        <f>SUM(DatosGenerales!C108,DatosGenerales!C110)</f>
        <v>830</v>
      </c>
      <c r="AB7" s="120">
        <f>DatosGenerales!C106</f>
        <v>1323</v>
      </c>
      <c r="AC7" s="123">
        <f>DatosGenerales!C107</f>
        <v>109</v>
      </c>
      <c r="AH7" s="121">
        <f>SUM(DatosGenerales!C115,DatosGenerales!C116,DatosGenerales!C118)</f>
        <v>48</v>
      </c>
      <c r="AI7" s="120">
        <f>SUM(DatosGenerales!C117,DatosGenerales!C119)</f>
        <v>66</v>
      </c>
      <c r="AJ7" s="120">
        <f>DatosGenerales!C115</f>
        <v>44</v>
      </c>
      <c r="AK7" s="123">
        <f>DatosGenerales!C116</f>
        <v>2</v>
      </c>
      <c r="AP7" s="121">
        <f>SUM(DatosGenerales!C135:C136)</f>
        <v>166</v>
      </c>
      <c r="AQ7" s="120">
        <f>SUM(DatosGenerales!C137:C138)</f>
        <v>0</v>
      </c>
      <c r="AR7" s="123">
        <f>SUM(DatosGenerales!C139:C140)</f>
        <v>2</v>
      </c>
      <c r="AV7" s="121">
        <f>DatosGenerales!C145</f>
        <v>5</v>
      </c>
      <c r="AW7" s="120">
        <f>DatosGenerales!C146</f>
        <v>173</v>
      </c>
      <c r="AX7" s="120">
        <f>DatosGenerales!C147</f>
        <v>11</v>
      </c>
      <c r="AY7" s="120">
        <f>DatosGenerales!C148</f>
        <v>34</v>
      </c>
      <c r="AZ7" s="120">
        <f>DatosGenerales!C149</f>
        <v>72</v>
      </c>
      <c r="BA7" s="123">
        <f>DatosGenerales!C150</f>
        <v>7</v>
      </c>
      <c r="BE7" s="121">
        <f>DatosGenerales!C151</f>
        <v>74</v>
      </c>
      <c r="BF7" s="120">
        <f>DatosGenerales!C152</f>
        <v>210</v>
      </c>
      <c r="BG7" s="123">
        <f>DatosGenerales!C154</f>
        <v>53</v>
      </c>
      <c r="BK7" s="121">
        <f>SUM(DatosGenerales!C297:C311)</f>
        <v>2849</v>
      </c>
      <c r="BL7" s="120">
        <f>SUM(DatosGenerales!C294:C296)</f>
        <v>31</v>
      </c>
      <c r="BM7" s="120">
        <f>SUM(DatosGenerales!C312:C344)</f>
        <v>302</v>
      </c>
      <c r="BN7" s="120">
        <f>SUM(DatosGenerales!C289)</f>
        <v>95</v>
      </c>
      <c r="BO7" s="120">
        <f>SUM(DatosGenerales!C356:C364)</f>
        <v>41</v>
      </c>
      <c r="BP7" s="120">
        <f>SUM(DatosGenerales!C286:C288)</f>
        <v>0</v>
      </c>
      <c r="BQ7" s="120">
        <f>SUM(DatosGenerales!C345:C355)</f>
        <v>4</v>
      </c>
      <c r="BR7" s="120">
        <f>SUM(DatosGenerales!C290:C292)</f>
        <v>49</v>
      </c>
      <c r="BS7" s="123">
        <f>SUM(DatosGenerales!C283:C285)</f>
        <v>501</v>
      </c>
      <c r="BT7" s="123">
        <f>SUM(DatosGenerales!C293)</f>
        <v>0</v>
      </c>
      <c r="BU7" s="123">
        <f>SUM(DatosGenerales!C365:C377)</f>
        <v>61</v>
      </c>
      <c r="BY7" s="121">
        <f>DatosGenerales!C246</f>
        <v>5</v>
      </c>
      <c r="BZ7" s="120">
        <f>DatosGenerales!C247</f>
        <v>22</v>
      </c>
      <c r="CA7" s="123">
        <f>DatosGenerales!C248</f>
        <v>47</v>
      </c>
      <c r="CF7" s="121">
        <f>DatosDiscapacidad!C5</f>
        <v>6</v>
      </c>
      <c r="CG7" s="123">
        <f>DatosDiscapacidad!C11</f>
        <v>48</v>
      </c>
      <c r="CM7" s="121">
        <f>DatosGenerales!C40</f>
        <v>5438</v>
      </c>
      <c r="CN7" s="123">
        <f>DatosGenerales!C41</f>
        <v>3560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868</v>
      </c>
      <c r="BL53" s="131">
        <f>SUM(DatosGenerales!C311,DatosGenerales!C300,DatosGenerales!C309)</f>
        <v>891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24</v>
      </c>
      <c r="BL66" s="131">
        <f>SUM(DatosGenerales!C299:C300)</f>
        <v>859</v>
      </c>
      <c r="BM66" s="131">
        <f>SUM(DatosGenerales!C308:C309)</f>
        <v>876</v>
      </c>
      <c r="BN66" s="131"/>
      <c r="BO66" s="118"/>
      <c r="BP66" s="118"/>
      <c r="BQ66" s="118"/>
      <c r="BR66" s="118"/>
      <c r="BS66" s="118"/>
    </row>
  </sheetData>
  <sheetProtection algorithmName="SHA-512" hashValue="h7/I0jYHeOflpeInzDKfx4vB4YU/e61gZMJ+vzp5qp5LZlFLN1Ay70g0YSM2PB7YHiZ350WrNghBc58/i7jo8A==" saltValue="sCUyY6/wsGeGrqXG8ZrcZA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7284-C7BB-46F7-A2B2-F4C1B2B60782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pEM/AbZXbOBF8zBUFY3L5EgKy4ZcdHoe66JHHTMYyygAGV5sZTRqnN/09IOj2eaXHdUONXhHG/5ZxmtTBbIoqg==" saltValue="v07n31M7AhJeEcdL+V6qE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8C65-A835-44C8-8120-543A9D16892D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3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325</v>
      </c>
    </row>
    <row r="8" spans="1:50" s="118" customFormat="1" ht="14.85" customHeight="1" x14ac:dyDescent="0.3">
      <c r="C8" s="204"/>
      <c r="D8" s="120">
        <f>DatosMenores!C56</f>
        <v>1218</v>
      </c>
      <c r="E8" s="120">
        <f>DatosMenores!C57</f>
        <v>160</v>
      </c>
      <c r="F8" s="120">
        <f>DatosMenores!C58</f>
        <v>128</v>
      </c>
      <c r="G8" s="120">
        <f>DatosMenores!C59</f>
        <v>285</v>
      </c>
      <c r="H8" s="119">
        <f>DatosMenores!C60</f>
        <v>28</v>
      </c>
      <c r="I8" s="99"/>
      <c r="L8" s="119">
        <f>DatosMenores!C48</f>
        <v>31</v>
      </c>
      <c r="M8" s="120">
        <f>DatosMenores!C49</f>
        <v>12</v>
      </c>
      <c r="N8" s="120">
        <f>DatosMenores!C50</f>
        <v>368</v>
      </c>
      <c r="O8" s="120">
        <f>DatosMenores!C51</f>
        <v>3</v>
      </c>
      <c r="P8" s="119">
        <f>DatosMenores!C52</f>
        <v>0</v>
      </c>
      <c r="S8" s="119">
        <f>DatosMenores!C28</f>
        <v>461</v>
      </c>
      <c r="T8" s="120">
        <f>SUM(DatosMenores!C29:C32)</f>
        <v>66</v>
      </c>
      <c r="U8" s="120">
        <f>DatosMenores!C33</f>
        <v>1</v>
      </c>
      <c r="V8" s="120">
        <f>DatosMenores!C34</f>
        <v>225</v>
      </c>
      <c r="W8" s="120">
        <f>DatosMenores!C35</f>
        <v>41</v>
      </c>
      <c r="X8" s="120">
        <f>DatosMenores!C36</f>
        <v>0</v>
      </c>
      <c r="Y8" s="120">
        <f>DatosMenores!C38</f>
        <v>9</v>
      </c>
      <c r="Z8" s="120">
        <f>DatosMenores!C37</f>
        <v>14</v>
      </c>
      <c r="AA8" s="119">
        <f>DatosMenores!C39</f>
        <v>13</v>
      </c>
      <c r="AC8" s="101"/>
      <c r="AE8" s="121">
        <f>DatosMenores!C5</f>
        <v>1</v>
      </c>
      <c r="AF8" s="120">
        <f>DatosMenores!C6</f>
        <v>94</v>
      </c>
      <c r="AG8" s="120">
        <f>DatosMenores!C7</f>
        <v>22</v>
      </c>
      <c r="AH8" s="120">
        <f>DatosMenores!C8</f>
        <v>0</v>
      </c>
      <c r="AI8" s="120">
        <f>DatosMenores!C9</f>
        <v>24</v>
      </c>
      <c r="AJ8" s="119">
        <f>DatosMenores!C10</f>
        <v>19</v>
      </c>
      <c r="AK8" s="120">
        <f>DatosMenores!C11</f>
        <v>29</v>
      </c>
      <c r="AL8" s="120">
        <f>DatosMenores!C12</f>
        <v>33</v>
      </c>
      <c r="AM8" s="119">
        <f>DatosMenores!C13</f>
        <v>3</v>
      </c>
      <c r="AN8" s="101"/>
      <c r="AP8" s="121">
        <f>DatosMenores!C69</f>
        <v>325</v>
      </c>
      <c r="AQ8" s="121">
        <f>DatosMenores!C70</f>
        <v>17</v>
      </c>
      <c r="AR8" s="120">
        <f>DatosMenores!C71</f>
        <v>905</v>
      </c>
      <c r="AS8" s="120">
        <f>DatosMenores!C74</f>
        <v>0</v>
      </c>
      <c r="AT8" s="120">
        <f>DatosMenores!C75</f>
        <v>4</v>
      </c>
      <c r="AU8" s="119">
        <f>DatosMenores!C76</f>
        <v>0</v>
      </c>
      <c r="AW8" s="139" t="s">
        <v>1358</v>
      </c>
      <c r="AX8" s="140">
        <f>DatosMenores!C70</f>
        <v>17</v>
      </c>
    </row>
    <row r="9" spans="1:50" ht="14.85" customHeight="1" x14ac:dyDescent="0.3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905</v>
      </c>
    </row>
    <row r="10" spans="1:50" ht="29.85" customHeight="1" x14ac:dyDescent="0.3">
      <c r="C10" s="204"/>
      <c r="D10" s="119">
        <f>DatosMenores!C61</f>
        <v>613</v>
      </c>
      <c r="E10" s="120">
        <f>DatosMenores!C62</f>
        <v>51</v>
      </c>
      <c r="F10" s="123">
        <f>DatosMenores!C63</f>
        <v>4</v>
      </c>
      <c r="G10" s="123">
        <f>DatosMenores!C64</f>
        <v>450</v>
      </c>
      <c r="H10" s="123">
        <f>DatosMenores!C65</f>
        <v>150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2</v>
      </c>
      <c r="AF11" s="120">
        <f>DatosMenores!C15</f>
        <v>4</v>
      </c>
      <c r="AG11" s="120">
        <f>DatosMenores!C16</f>
        <v>36</v>
      </c>
      <c r="AH11" s="120">
        <f>DatosMenores!C17</f>
        <v>72</v>
      </c>
      <c r="AI11" s="120">
        <f>DatosMenores!C18</f>
        <v>12</v>
      </c>
      <c r="AJ11" s="120">
        <f>DatosMenores!C20</f>
        <v>0</v>
      </c>
      <c r="AK11" s="120">
        <f>DatosMenores!C21</f>
        <v>0</v>
      </c>
      <c r="AL11" s="119">
        <f>DatosMenores!C19</f>
        <v>122</v>
      </c>
      <c r="AP11" s="121">
        <f>DatosMenores!C78</f>
        <v>0</v>
      </c>
      <c r="AQ11" s="120">
        <f>DatosMenores!C77</f>
        <v>24</v>
      </c>
      <c r="AR11" s="120">
        <f>DatosMenores!C79</f>
        <v>0</v>
      </c>
      <c r="AS11" s="121">
        <f>DatosMenores!C72</f>
        <v>0</v>
      </c>
      <c r="AT11" s="119">
        <f>DatosMenores!C73</f>
        <v>14</v>
      </c>
      <c r="AW11" s="139" t="s">
        <v>1500</v>
      </c>
      <c r="AX11" s="140">
        <f>DatosMenores!C73</f>
        <v>14</v>
      </c>
    </row>
    <row r="12" spans="1:50" ht="12.75" customHeight="1" x14ac:dyDescent="0.3">
      <c r="AW12" s="139" t="s">
        <v>1360</v>
      </c>
      <c r="AX12" s="140">
        <f>DatosMenores!C74</f>
        <v>0</v>
      </c>
    </row>
    <row r="13" spans="1:50" ht="12.75" customHeight="1" x14ac:dyDescent="0.3">
      <c r="AW13" s="139" t="s">
        <v>1021</v>
      </c>
      <c r="AX13" s="140">
        <f>DatosMenores!C75</f>
        <v>4</v>
      </c>
    </row>
    <row r="14" spans="1:50" ht="12.75" customHeight="1" x14ac:dyDescent="0.3">
      <c r="AW14" s="139" t="s">
        <v>1361</v>
      </c>
      <c r="AX14" s="140">
        <f>DatosMenores!C76</f>
        <v>0</v>
      </c>
    </row>
    <row r="15" spans="1:50" ht="12.75" customHeight="1" x14ac:dyDescent="0.3">
      <c r="AW15" s="139" t="s">
        <v>1362</v>
      </c>
      <c r="AX15" s="140">
        <f>DatosMenores!C77</f>
        <v>24</v>
      </c>
    </row>
    <row r="16" spans="1:50" ht="12.75" customHeight="1" x14ac:dyDescent="0.3">
      <c r="AW16" s="139" t="s">
        <v>265</v>
      </c>
      <c r="AX16" s="140">
        <f>DatosMenores!C78</f>
        <v>0</v>
      </c>
    </row>
    <row r="17" spans="49:50" ht="12.75" customHeight="1" x14ac:dyDescent="0.3">
      <c r="AW17" s="139" t="s">
        <v>1363</v>
      </c>
      <c r="AX17" s="140">
        <f>DatosMenores!C79</f>
        <v>0</v>
      </c>
    </row>
  </sheetData>
  <sheetProtection algorithmName="SHA-512" hashValue="2DcTM5Ue+PtA5syK8Aosy5W60sa6d1n3jwrlqHCQZE53+U2exkYRwZOCIlT5IyGM8Y28dxuyV2h22o2fVGFdYQ==" saltValue="G5V5+VDFqDeIluUXTT5IA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5151-FAD1-405B-8B04-B1C6D985EB8A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23</v>
      </c>
      <c r="F4" s="153" t="s">
        <v>1508</v>
      </c>
      <c r="G4" s="155">
        <f>DatosViolenciaDoméstica!E67</f>
        <v>12</v>
      </c>
      <c r="H4" s="156"/>
    </row>
    <row r="5" spans="1:30" x14ac:dyDescent="0.25">
      <c r="C5" s="153" t="s">
        <v>13</v>
      </c>
      <c r="D5" s="154">
        <f>DatosViolenciaDoméstica!C6</f>
        <v>199</v>
      </c>
      <c r="F5" s="153" t="s">
        <v>1509</v>
      </c>
      <c r="G5" s="157">
        <f>DatosViolenciaDoméstica!F67</f>
        <v>106</v>
      </c>
      <c r="H5" s="156"/>
    </row>
    <row r="6" spans="1:30" ht="26.4" x14ac:dyDescent="0.25">
      <c r="C6" s="153" t="s">
        <v>1510</v>
      </c>
      <c r="D6" s="154">
        <f>DatosViolenciaDoméstica!C7</f>
        <v>31</v>
      </c>
    </row>
    <row r="7" spans="1:30" x14ac:dyDescent="0.25">
      <c r="C7" s="153" t="s">
        <v>60</v>
      </c>
      <c r="D7" s="154">
        <f>DatosViolenciaDoméstica!C8</f>
        <v>1</v>
      </c>
    </row>
    <row r="8" spans="1:30" x14ac:dyDescent="0.25">
      <c r="C8" s="153" t="s">
        <v>1511</v>
      </c>
      <c r="D8" s="154">
        <f>DatosViolenciaDoméstica!C9</f>
        <v>1</v>
      </c>
    </row>
    <row r="9" spans="1:30" x14ac:dyDescent="0.25">
      <c r="C9" s="153" t="s">
        <v>1512</v>
      </c>
      <c r="D9" s="154">
        <f>SUM(DatosViolenciaDoméstica!C10:C11)</f>
        <v>0</v>
      </c>
    </row>
    <row r="21" spans="6:32" x14ac:dyDescent="0.25">
      <c r="F21" s="158"/>
      <c r="G21" s="158"/>
    </row>
    <row r="22" spans="6:32" s="158" customFormat="1" ht="12.75" customHeight="1" x14ac:dyDescent="0.25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ALXT9AqBW0khDIlpK+D5mXbW2N/zGSl1MHcXjl6Go573+UfRzE2RtBrvqV87ztP8N6FL4PLLDn5B4mmz31d0eg==" saltValue="hfruLMHBqDK8rn4XwzIFM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ED49-04C6-4AA1-B5E3-1CD70F81C0C5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1951</v>
      </c>
      <c r="F4" s="153" t="s">
        <v>1508</v>
      </c>
      <c r="G4" s="155">
        <f>DatosViolenciaGénero!E82</f>
        <v>113</v>
      </c>
      <c r="H4" s="156"/>
    </row>
    <row r="5" spans="1:30" x14ac:dyDescent="0.25">
      <c r="C5" s="153" t="s">
        <v>40</v>
      </c>
      <c r="D5" s="154">
        <f>DatosViolenciaGénero!C5</f>
        <v>1609</v>
      </c>
      <c r="F5" s="153" t="s">
        <v>1509</v>
      </c>
      <c r="G5" s="155">
        <f>DatosViolenciaGénero!F82</f>
        <v>740</v>
      </c>
      <c r="H5" s="156"/>
    </row>
    <row r="6" spans="1:30" ht="26.4" x14ac:dyDescent="0.25">
      <c r="C6" s="153" t="s">
        <v>1510</v>
      </c>
      <c r="D6" s="163">
        <f>DatosViolenciaGénero!C8</f>
        <v>144</v>
      </c>
    </row>
    <row r="7" spans="1:30" x14ac:dyDescent="0.25">
      <c r="C7" s="153" t="s">
        <v>60</v>
      </c>
      <c r="D7" s="163">
        <f>DatosViolenciaGénero!C9</f>
        <v>5</v>
      </c>
    </row>
    <row r="8" spans="1:30" x14ac:dyDescent="0.25">
      <c r="C8" s="153" t="s">
        <v>1514</v>
      </c>
      <c r="D8" s="154">
        <f>DatosViolenciaGénero!C11</f>
        <v>1</v>
      </c>
    </row>
    <row r="9" spans="1:30" x14ac:dyDescent="0.25">
      <c r="C9" s="153" t="s">
        <v>1515</v>
      </c>
      <c r="D9" s="154">
        <f>DatosViolenciaGénero!C12</f>
        <v>1</v>
      </c>
    </row>
    <row r="10" spans="1:30" x14ac:dyDescent="0.25">
      <c r="C10" s="153" t="s">
        <v>1507</v>
      </c>
      <c r="D10" s="163">
        <f>DatosViolenciaGénero!C6</f>
        <v>176</v>
      </c>
    </row>
    <row r="11" spans="1:30" x14ac:dyDescent="0.25">
      <c r="C11" s="153" t="s">
        <v>1511</v>
      </c>
      <c r="D11" s="163">
        <f>DatosViolenciaGénero!C10</f>
        <v>3</v>
      </c>
    </row>
    <row r="20" spans="3:32" x14ac:dyDescent="0.25">
      <c r="C20" s="158"/>
      <c r="D20" s="158"/>
    </row>
    <row r="21" spans="3:32" x14ac:dyDescent="0.25">
      <c r="C21" s="159"/>
      <c r="D21" s="159"/>
    </row>
    <row r="22" spans="3:32" s="158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HvpE2vUNT6aUVy9wJR4jhx5bXF7vcSSejfo9l6r/KRWLjSa3wjbnzkT0JW+vt0VJFi2Bs8ql8Mk8Qj4lmMdUPA==" saltValue="W9NgyYEZxCiAIs/F36qz4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4" t="s">
        <v>18</v>
      </c>
      <c r="B7" s="13" t="s">
        <v>19</v>
      </c>
      <c r="C7" s="14">
        <v>1108</v>
      </c>
      <c r="D7" s="14">
        <v>1464</v>
      </c>
      <c r="E7" s="15">
        <v>-0.24316939890710401</v>
      </c>
    </row>
    <row r="8" spans="1:5" x14ac:dyDescent="0.3">
      <c r="A8" s="176"/>
      <c r="B8" s="13" t="s">
        <v>20</v>
      </c>
      <c r="C8" s="14">
        <v>37981</v>
      </c>
      <c r="D8" s="14">
        <v>38099</v>
      </c>
      <c r="E8" s="15">
        <v>-3.0971941520774801E-3</v>
      </c>
    </row>
    <row r="9" spans="1:5" x14ac:dyDescent="0.3">
      <c r="A9" s="176"/>
      <c r="B9" s="13" t="s">
        <v>21</v>
      </c>
      <c r="C9" s="14">
        <v>37411</v>
      </c>
      <c r="D9" s="14">
        <v>37652</v>
      </c>
      <c r="E9" s="15">
        <v>-6.4007224051843203E-3</v>
      </c>
    </row>
    <row r="10" spans="1:5" x14ac:dyDescent="0.3">
      <c r="A10" s="176"/>
      <c r="B10" s="13" t="s">
        <v>22</v>
      </c>
      <c r="C10" s="14">
        <v>51</v>
      </c>
      <c r="D10" s="14">
        <v>91</v>
      </c>
      <c r="E10" s="15">
        <v>-0.439560439560439</v>
      </c>
    </row>
    <row r="11" spans="1:5" x14ac:dyDescent="0.3">
      <c r="A11" s="175"/>
      <c r="B11" s="13" t="s">
        <v>23</v>
      </c>
      <c r="C11" s="14">
        <v>589</v>
      </c>
      <c r="D11" s="14">
        <v>1108</v>
      </c>
      <c r="E11" s="15">
        <v>-0.46841155234657</v>
      </c>
    </row>
    <row r="12" spans="1:5" x14ac:dyDescent="0.3">
      <c r="A12" s="174" t="s">
        <v>24</v>
      </c>
      <c r="B12" s="13" t="s">
        <v>25</v>
      </c>
      <c r="C12" s="14">
        <v>6718</v>
      </c>
      <c r="D12" s="14">
        <v>7063</v>
      </c>
      <c r="E12" s="15">
        <v>-4.8846099391193498E-2</v>
      </c>
    </row>
    <row r="13" spans="1:5" x14ac:dyDescent="0.3">
      <c r="A13" s="176"/>
      <c r="B13" s="13" t="s">
        <v>26</v>
      </c>
      <c r="C13" s="14">
        <v>3681</v>
      </c>
      <c r="D13" s="14">
        <v>3048</v>
      </c>
      <c r="E13" s="15">
        <v>0.20767716535433101</v>
      </c>
    </row>
    <row r="14" spans="1:5" x14ac:dyDescent="0.3">
      <c r="A14" s="175"/>
      <c r="B14" s="13" t="s">
        <v>27</v>
      </c>
      <c r="C14" s="14">
        <v>23545</v>
      </c>
      <c r="D14" s="14">
        <v>23687</v>
      </c>
      <c r="E14" s="15">
        <v>-5.9948494955038602E-3</v>
      </c>
    </row>
    <row r="15" spans="1:5" x14ac:dyDescent="0.3">
      <c r="A15" s="174" t="s">
        <v>28</v>
      </c>
      <c r="B15" s="13" t="s">
        <v>29</v>
      </c>
      <c r="C15" s="14">
        <v>694</v>
      </c>
      <c r="D15" s="14">
        <v>875</v>
      </c>
      <c r="E15" s="15">
        <v>-0.20685714285714299</v>
      </c>
    </row>
    <row r="16" spans="1:5" x14ac:dyDescent="0.3">
      <c r="A16" s="176"/>
      <c r="B16" s="13" t="s">
        <v>30</v>
      </c>
      <c r="C16" s="14">
        <v>3732</v>
      </c>
      <c r="D16" s="14">
        <v>4147</v>
      </c>
      <c r="E16" s="15">
        <v>-0.100072341451652</v>
      </c>
    </row>
    <row r="17" spans="1:5" x14ac:dyDescent="0.3">
      <c r="A17" s="176"/>
      <c r="B17" s="13" t="s">
        <v>31</v>
      </c>
      <c r="C17" s="14">
        <v>43</v>
      </c>
      <c r="D17" s="14">
        <v>51</v>
      </c>
      <c r="E17" s="15">
        <v>-0.15686274509803899</v>
      </c>
    </row>
    <row r="18" spans="1:5" x14ac:dyDescent="0.3">
      <c r="A18" s="176"/>
      <c r="B18" s="13" t="s">
        <v>32</v>
      </c>
      <c r="C18" s="14">
        <v>5</v>
      </c>
      <c r="D18" s="14">
        <v>8</v>
      </c>
      <c r="E18" s="15">
        <v>-0.375</v>
      </c>
    </row>
    <row r="19" spans="1:5" x14ac:dyDescent="0.3">
      <c r="A19" s="175"/>
      <c r="B19" s="13" t="s">
        <v>33</v>
      </c>
      <c r="C19" s="14">
        <v>200</v>
      </c>
      <c r="D19" s="14">
        <v>189</v>
      </c>
      <c r="E19" s="15">
        <v>5.8201058201058198E-2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3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3">
      <c r="A25" s="12" t="s">
        <v>37</v>
      </c>
      <c r="B25" s="16"/>
      <c r="C25" s="14">
        <v>257</v>
      </c>
      <c r="D25" s="14">
        <v>274</v>
      </c>
      <c r="E25" s="15">
        <v>-6.2043795620437998E-2</v>
      </c>
    </row>
    <row r="26" spans="1:5" x14ac:dyDescent="0.3">
      <c r="A26" s="12" t="s">
        <v>38</v>
      </c>
      <c r="B26" s="16"/>
      <c r="C26" s="14">
        <v>286</v>
      </c>
      <c r="D26" s="14">
        <v>308</v>
      </c>
      <c r="E26" s="15">
        <v>-7.1428571428571397E-2</v>
      </c>
    </row>
    <row r="27" spans="1:5" x14ac:dyDescent="0.3">
      <c r="A27" s="12" t="s">
        <v>39</v>
      </c>
      <c r="B27" s="16"/>
      <c r="C27" s="14">
        <v>10</v>
      </c>
      <c r="D27" s="14">
        <v>13</v>
      </c>
      <c r="E27" s="15">
        <v>-0.230769230769231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4125</v>
      </c>
      <c r="D31" s="14">
        <v>4056</v>
      </c>
      <c r="E31" s="15">
        <v>1.70118343195266E-2</v>
      </c>
    </row>
    <row r="32" spans="1:5" x14ac:dyDescent="0.3">
      <c r="A32" s="174" t="s">
        <v>42</v>
      </c>
      <c r="B32" s="13" t="s">
        <v>43</v>
      </c>
      <c r="C32" s="14">
        <v>288</v>
      </c>
      <c r="D32" s="14">
        <v>205</v>
      </c>
      <c r="E32" s="15">
        <v>0.404878048780488</v>
      </c>
    </row>
    <row r="33" spans="1:5" x14ac:dyDescent="0.3">
      <c r="A33" s="176"/>
      <c r="B33" s="13" t="s">
        <v>44</v>
      </c>
      <c r="C33" s="14">
        <v>417</v>
      </c>
      <c r="D33" s="14">
        <v>364</v>
      </c>
      <c r="E33" s="15">
        <v>0.145604395604396</v>
      </c>
    </row>
    <row r="34" spans="1:5" x14ac:dyDescent="0.3">
      <c r="A34" s="176"/>
      <c r="B34" s="13" t="s">
        <v>45</v>
      </c>
      <c r="C34" s="14">
        <v>461</v>
      </c>
      <c r="D34" s="14">
        <v>477</v>
      </c>
      <c r="E34" s="15">
        <v>-3.3542976939203398E-2</v>
      </c>
    </row>
    <row r="35" spans="1:5" x14ac:dyDescent="0.3">
      <c r="A35" s="176"/>
      <c r="B35" s="13" t="s">
        <v>46</v>
      </c>
      <c r="C35" s="14">
        <v>164</v>
      </c>
      <c r="D35" s="14">
        <v>182</v>
      </c>
      <c r="E35" s="15">
        <v>-9.8901098901098897E-2</v>
      </c>
    </row>
    <row r="36" spans="1:5" x14ac:dyDescent="0.3">
      <c r="A36" s="175"/>
      <c r="B36" s="13" t="s">
        <v>47</v>
      </c>
      <c r="C36" s="14">
        <v>2795</v>
      </c>
      <c r="D36" s="14">
        <v>2828</v>
      </c>
      <c r="E36" s="15">
        <v>-1.1669024045261701E-2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5438</v>
      </c>
      <c r="D40" s="14">
        <v>6122</v>
      </c>
      <c r="E40" s="15">
        <v>-0.111728193400849</v>
      </c>
    </row>
    <row r="41" spans="1:5" x14ac:dyDescent="0.3">
      <c r="A41" s="12" t="s">
        <v>50</v>
      </c>
      <c r="B41" s="16"/>
      <c r="C41" s="14">
        <v>3560</v>
      </c>
      <c r="D41" s="14">
        <v>4179</v>
      </c>
      <c r="E41" s="15">
        <v>-0.14812156018186201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4" t="s">
        <v>52</v>
      </c>
      <c r="B45" s="13" t="s">
        <v>19</v>
      </c>
      <c r="C45" s="14">
        <v>1906</v>
      </c>
      <c r="D45" s="14">
        <v>1788</v>
      </c>
      <c r="E45" s="15">
        <v>6.5995525727069404E-2</v>
      </c>
    </row>
    <row r="46" spans="1:5" x14ac:dyDescent="0.3">
      <c r="A46" s="176"/>
      <c r="B46" s="13" t="s">
        <v>53</v>
      </c>
      <c r="C46" s="14">
        <v>9</v>
      </c>
      <c r="D46" s="14">
        <v>25</v>
      </c>
      <c r="E46" s="15">
        <v>-0.64</v>
      </c>
    </row>
    <row r="47" spans="1:5" x14ac:dyDescent="0.3">
      <c r="A47" s="176"/>
      <c r="B47" s="13" t="s">
        <v>54</v>
      </c>
      <c r="C47" s="14">
        <v>3732</v>
      </c>
      <c r="D47" s="14">
        <v>4147</v>
      </c>
      <c r="E47" s="15">
        <v>-0.100072341451652</v>
      </c>
    </row>
    <row r="48" spans="1:5" x14ac:dyDescent="0.3">
      <c r="A48" s="175"/>
      <c r="B48" s="13" t="s">
        <v>23</v>
      </c>
      <c r="C48" s="14">
        <v>2194</v>
      </c>
      <c r="D48" s="14">
        <v>1906</v>
      </c>
      <c r="E48" s="15">
        <v>0.15110178384050399</v>
      </c>
    </row>
    <row r="49" spans="1:5" x14ac:dyDescent="0.3">
      <c r="A49" s="174" t="s">
        <v>55</v>
      </c>
      <c r="B49" s="13" t="s">
        <v>56</v>
      </c>
      <c r="C49" s="14">
        <v>3219</v>
      </c>
      <c r="D49" s="14">
        <v>3419</v>
      </c>
      <c r="E49" s="15">
        <v>-5.8496636443404498E-2</v>
      </c>
    </row>
    <row r="50" spans="1:5" x14ac:dyDescent="0.3">
      <c r="A50" s="176"/>
      <c r="B50" s="13" t="s">
        <v>57</v>
      </c>
      <c r="C50" s="14">
        <v>127</v>
      </c>
      <c r="D50" s="14">
        <v>119</v>
      </c>
      <c r="E50" s="15">
        <v>6.7226890756302504E-2</v>
      </c>
    </row>
    <row r="51" spans="1:5" x14ac:dyDescent="0.3">
      <c r="A51" s="176"/>
      <c r="B51" s="13" t="s">
        <v>58</v>
      </c>
      <c r="C51" s="14">
        <v>398</v>
      </c>
      <c r="D51" s="14">
        <v>394</v>
      </c>
      <c r="E51" s="15">
        <v>1.01522842639594E-2</v>
      </c>
    </row>
    <row r="52" spans="1:5" x14ac:dyDescent="0.3">
      <c r="A52" s="175"/>
      <c r="B52" s="13" t="s">
        <v>59</v>
      </c>
      <c r="C52" s="14">
        <v>42</v>
      </c>
      <c r="D52" s="14">
        <v>46</v>
      </c>
      <c r="E52" s="15">
        <v>-8.6956521739130405E-2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4" t="s">
        <v>61</v>
      </c>
      <c r="B56" s="13" t="s">
        <v>54</v>
      </c>
      <c r="C56" s="14">
        <v>82</v>
      </c>
      <c r="D56" s="14">
        <v>89</v>
      </c>
      <c r="E56" s="15">
        <v>-7.8651685393258397E-2</v>
      </c>
    </row>
    <row r="57" spans="1:5" x14ac:dyDescent="0.3">
      <c r="A57" s="176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3">
      <c r="A58" s="176"/>
      <c r="B58" s="13" t="s">
        <v>19</v>
      </c>
      <c r="C58" s="14">
        <v>84</v>
      </c>
      <c r="D58" s="14">
        <v>58</v>
      </c>
      <c r="E58" s="15">
        <v>0.44827586206896503</v>
      </c>
    </row>
    <row r="59" spans="1:5" x14ac:dyDescent="0.3">
      <c r="A59" s="176"/>
      <c r="B59" s="13" t="s">
        <v>23</v>
      </c>
      <c r="C59" s="14">
        <v>112</v>
      </c>
      <c r="D59" s="14">
        <v>84</v>
      </c>
      <c r="E59" s="15">
        <v>0.33333333333333298</v>
      </c>
    </row>
    <row r="60" spans="1:5" x14ac:dyDescent="0.3">
      <c r="A60" s="176"/>
      <c r="B60" s="13" t="s">
        <v>62</v>
      </c>
      <c r="C60" s="14">
        <v>24</v>
      </c>
      <c r="D60" s="14">
        <v>24</v>
      </c>
      <c r="E60" s="15">
        <v>0</v>
      </c>
    </row>
    <row r="61" spans="1:5" x14ac:dyDescent="0.3">
      <c r="A61" s="175"/>
      <c r="B61" s="13" t="s">
        <v>63</v>
      </c>
      <c r="C61" s="14">
        <v>0</v>
      </c>
      <c r="D61" s="14">
        <v>1</v>
      </c>
      <c r="E61" s="15">
        <v>-1</v>
      </c>
    </row>
    <row r="62" spans="1:5" x14ac:dyDescent="0.3">
      <c r="A62" s="174" t="s">
        <v>64</v>
      </c>
      <c r="B62" s="13" t="s">
        <v>65</v>
      </c>
      <c r="C62" s="14">
        <v>50</v>
      </c>
      <c r="D62" s="14">
        <v>36</v>
      </c>
      <c r="E62" s="15">
        <v>0.38888888888888901</v>
      </c>
    </row>
    <row r="63" spans="1:5" x14ac:dyDescent="0.3">
      <c r="A63" s="176"/>
      <c r="B63" s="13" t="s">
        <v>58</v>
      </c>
      <c r="C63" s="14">
        <v>6</v>
      </c>
      <c r="D63" s="14">
        <v>4</v>
      </c>
      <c r="E63" s="15">
        <v>0.5</v>
      </c>
    </row>
    <row r="64" spans="1:5" x14ac:dyDescent="0.3">
      <c r="A64" s="175"/>
      <c r="B64" s="13" t="s">
        <v>66</v>
      </c>
      <c r="C64" s="14">
        <v>4</v>
      </c>
      <c r="D64" s="14">
        <v>0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3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5</v>
      </c>
      <c r="D70" s="14">
        <v>2</v>
      </c>
      <c r="E70" s="15">
        <v>1.5</v>
      </c>
    </row>
    <row r="71" spans="1:5" x14ac:dyDescent="0.3">
      <c r="A71" s="12" t="s">
        <v>38</v>
      </c>
      <c r="B71" s="16"/>
      <c r="C71" s="14">
        <v>6</v>
      </c>
      <c r="D71" s="14">
        <v>2</v>
      </c>
      <c r="E71" s="15">
        <v>2</v>
      </c>
    </row>
    <row r="72" spans="1:5" x14ac:dyDescent="0.3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7"/>
      <c r="B76" s="13" t="s">
        <v>49</v>
      </c>
      <c r="C76" s="14">
        <v>9</v>
      </c>
      <c r="D76" s="14">
        <v>10</v>
      </c>
      <c r="E76" s="15">
        <v>-0.1</v>
      </c>
    </row>
    <row r="77" spans="1:5" x14ac:dyDescent="0.3">
      <c r="A77" s="178"/>
      <c r="B77" s="13" t="s">
        <v>58</v>
      </c>
      <c r="C77" s="14">
        <v>0</v>
      </c>
      <c r="D77" s="14">
        <v>1</v>
      </c>
      <c r="E77" s="15">
        <v>-1</v>
      </c>
    </row>
    <row r="78" spans="1:5" x14ac:dyDescent="0.3">
      <c r="A78" s="178"/>
      <c r="B78" s="13" t="s">
        <v>65</v>
      </c>
      <c r="C78" s="14">
        <v>4</v>
      </c>
      <c r="D78" s="14">
        <v>4</v>
      </c>
      <c r="E78" s="15">
        <v>0</v>
      </c>
    </row>
    <row r="79" spans="1:5" x14ac:dyDescent="0.3">
      <c r="A79" s="178"/>
      <c r="B79" s="13" t="s">
        <v>69</v>
      </c>
      <c r="C79" s="14">
        <v>7</v>
      </c>
      <c r="D79" s="14">
        <v>12</v>
      </c>
      <c r="E79" s="15">
        <v>-0.41666666666666702</v>
      </c>
    </row>
    <row r="80" spans="1:5" x14ac:dyDescent="0.3">
      <c r="A80" s="179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4" t="s">
        <v>72</v>
      </c>
      <c r="B84" s="13" t="s">
        <v>73</v>
      </c>
      <c r="C84" s="14">
        <v>3560</v>
      </c>
      <c r="D84" s="14">
        <v>4179</v>
      </c>
      <c r="E84" s="15">
        <v>-0.14812156018186201</v>
      </c>
    </row>
    <row r="85" spans="1:5" x14ac:dyDescent="0.3">
      <c r="A85" s="175"/>
      <c r="B85" s="13" t="s">
        <v>74</v>
      </c>
      <c r="C85" s="14">
        <v>564</v>
      </c>
      <c r="D85" s="14">
        <v>406</v>
      </c>
      <c r="E85" s="15">
        <v>0.38916256157635498</v>
      </c>
    </row>
    <row r="86" spans="1:5" x14ac:dyDescent="0.3">
      <c r="A86" s="174" t="s">
        <v>75</v>
      </c>
      <c r="B86" s="13" t="s">
        <v>73</v>
      </c>
      <c r="C86" s="14">
        <v>2559</v>
      </c>
      <c r="D86" s="14">
        <v>3546</v>
      </c>
      <c r="E86" s="15">
        <v>-0.27834179357021999</v>
      </c>
    </row>
    <row r="87" spans="1:5" x14ac:dyDescent="0.3">
      <c r="A87" s="175"/>
      <c r="B87" s="13" t="s">
        <v>74</v>
      </c>
      <c r="C87" s="14">
        <v>1248</v>
      </c>
      <c r="D87" s="14">
        <v>984</v>
      </c>
      <c r="E87" s="15">
        <v>0.26829268292682901</v>
      </c>
    </row>
    <row r="88" spans="1:5" x14ac:dyDescent="0.3">
      <c r="A88" s="174" t="s">
        <v>76</v>
      </c>
      <c r="B88" s="13" t="s">
        <v>73</v>
      </c>
      <c r="C88" s="14">
        <v>126</v>
      </c>
      <c r="D88" s="14">
        <v>156</v>
      </c>
      <c r="E88" s="15">
        <v>-0.19230769230769201</v>
      </c>
    </row>
    <row r="89" spans="1:5" x14ac:dyDescent="0.3">
      <c r="A89" s="175"/>
      <c r="B89" s="13" t="s">
        <v>74</v>
      </c>
      <c r="C89" s="14">
        <v>51</v>
      </c>
      <c r="D89" s="14">
        <v>68</v>
      </c>
      <c r="E89" s="15">
        <v>-0.25</v>
      </c>
    </row>
    <row r="90" spans="1:5" x14ac:dyDescent="0.3">
      <c r="A90" s="174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3">
      <c r="A91" s="175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7"/>
      <c r="B95" s="16"/>
      <c r="C95" s="14">
        <v>2157</v>
      </c>
      <c r="D95" s="14">
        <v>2259</v>
      </c>
      <c r="E95" s="15">
        <v>-4.5152722443559098E-2</v>
      </c>
    </row>
    <row r="96" spans="1:5" x14ac:dyDescent="0.3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1830</v>
      </c>
      <c r="D100" s="14">
        <v>1883</v>
      </c>
      <c r="E100" s="15">
        <v>-2.8146574614976098E-2</v>
      </c>
    </row>
    <row r="101" spans="1:5" x14ac:dyDescent="0.3">
      <c r="A101" s="12" t="s">
        <v>82</v>
      </c>
      <c r="B101" s="16"/>
      <c r="C101" s="14">
        <v>990</v>
      </c>
      <c r="D101" s="14">
        <v>1363</v>
      </c>
      <c r="E101" s="15">
        <v>-0.273661041819516</v>
      </c>
    </row>
    <row r="102" spans="1:5" x14ac:dyDescent="0.3">
      <c r="A102" s="12" t="s">
        <v>79</v>
      </c>
      <c r="B102" s="16"/>
      <c r="C102" s="14">
        <v>50</v>
      </c>
      <c r="D102" s="14">
        <v>79</v>
      </c>
      <c r="E102" s="15">
        <v>-0.367088607594937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4" t="s">
        <v>81</v>
      </c>
      <c r="B106" s="13" t="s">
        <v>84</v>
      </c>
      <c r="C106" s="14">
        <v>1323</v>
      </c>
      <c r="D106" s="14">
        <v>1894</v>
      </c>
      <c r="E106" s="15">
        <v>-0.301478352692714</v>
      </c>
    </row>
    <row r="107" spans="1:5" x14ac:dyDescent="0.3">
      <c r="A107" s="176"/>
      <c r="B107" s="13" t="s">
        <v>85</v>
      </c>
      <c r="C107" s="14">
        <v>109</v>
      </c>
      <c r="D107" s="14">
        <v>294</v>
      </c>
      <c r="E107" s="15">
        <v>-0.62925170068027203</v>
      </c>
    </row>
    <row r="108" spans="1:5" x14ac:dyDescent="0.3">
      <c r="A108" s="175"/>
      <c r="B108" s="13" t="s">
        <v>86</v>
      </c>
      <c r="C108" s="14">
        <v>456</v>
      </c>
      <c r="D108" s="14">
        <v>466</v>
      </c>
      <c r="E108" s="15">
        <v>-2.14592274678112E-2</v>
      </c>
    </row>
    <row r="109" spans="1:5" x14ac:dyDescent="0.3">
      <c r="A109" s="174" t="s">
        <v>82</v>
      </c>
      <c r="B109" s="13" t="s">
        <v>87</v>
      </c>
      <c r="C109" s="14">
        <v>88</v>
      </c>
      <c r="D109" s="14">
        <v>111</v>
      </c>
      <c r="E109" s="15">
        <v>-0.20720720720720701</v>
      </c>
    </row>
    <row r="110" spans="1:5" x14ac:dyDescent="0.3">
      <c r="A110" s="175"/>
      <c r="B110" s="13" t="s">
        <v>86</v>
      </c>
      <c r="C110" s="14">
        <v>374</v>
      </c>
      <c r="D110" s="14">
        <v>682</v>
      </c>
      <c r="E110" s="15">
        <v>-0.45161290322580599</v>
      </c>
    </row>
    <row r="111" spans="1:5" x14ac:dyDescent="0.3">
      <c r="A111" s="12" t="s">
        <v>79</v>
      </c>
      <c r="B111" s="16"/>
      <c r="C111" s="14">
        <v>90</v>
      </c>
      <c r="D111" s="14">
        <v>72</v>
      </c>
      <c r="E111" s="15">
        <v>0.25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4" t="s">
        <v>81</v>
      </c>
      <c r="B115" s="13" t="s">
        <v>84</v>
      </c>
      <c r="C115" s="14">
        <v>44</v>
      </c>
      <c r="D115" s="14">
        <v>55</v>
      </c>
      <c r="E115" s="15">
        <v>-0.2</v>
      </c>
    </row>
    <row r="116" spans="1:5" x14ac:dyDescent="0.3">
      <c r="A116" s="176"/>
      <c r="B116" s="13" t="s">
        <v>85</v>
      </c>
      <c r="C116" s="14">
        <v>2</v>
      </c>
      <c r="D116" s="14">
        <v>16</v>
      </c>
      <c r="E116" s="15">
        <v>-0.875</v>
      </c>
    </row>
    <row r="117" spans="1:5" x14ac:dyDescent="0.3">
      <c r="A117" s="175"/>
      <c r="B117" s="13" t="s">
        <v>86</v>
      </c>
      <c r="C117" s="14">
        <v>34</v>
      </c>
      <c r="D117" s="14">
        <v>29</v>
      </c>
      <c r="E117" s="15">
        <v>0.17241379310344801</v>
      </c>
    </row>
    <row r="118" spans="1:5" x14ac:dyDescent="0.3">
      <c r="A118" s="174" t="s">
        <v>82</v>
      </c>
      <c r="B118" s="13" t="s">
        <v>87</v>
      </c>
      <c r="C118" s="14">
        <v>2</v>
      </c>
      <c r="D118" s="14">
        <v>7</v>
      </c>
      <c r="E118" s="15">
        <v>-0.71428571428571397</v>
      </c>
    </row>
    <row r="119" spans="1:5" x14ac:dyDescent="0.3">
      <c r="A119" s="175"/>
      <c r="B119" s="13" t="s">
        <v>86</v>
      </c>
      <c r="C119" s="14">
        <v>32</v>
      </c>
      <c r="D119" s="14">
        <v>15</v>
      </c>
      <c r="E119" s="15">
        <v>1.13333333333333</v>
      </c>
    </row>
    <row r="120" spans="1:5" x14ac:dyDescent="0.3">
      <c r="A120" s="12" t="s">
        <v>79</v>
      </c>
      <c r="B120" s="16"/>
      <c r="C120" s="14">
        <v>11</v>
      </c>
      <c r="D120" s="14">
        <v>4</v>
      </c>
      <c r="E120" s="15">
        <v>1.75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4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5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74" t="s">
        <v>93</v>
      </c>
      <c r="B126" s="13" t="s">
        <v>91</v>
      </c>
      <c r="C126" s="14">
        <v>566</v>
      </c>
      <c r="D126" s="14">
        <v>658</v>
      </c>
      <c r="E126" s="15">
        <v>-0.13981762917933099</v>
      </c>
    </row>
    <row r="127" spans="1:5" x14ac:dyDescent="0.3">
      <c r="A127" s="175"/>
      <c r="B127" s="13" t="s">
        <v>92</v>
      </c>
      <c r="C127" s="14">
        <v>841</v>
      </c>
      <c r="D127" s="14">
        <v>1046</v>
      </c>
      <c r="E127" s="15">
        <v>-0.195984703632887</v>
      </c>
    </row>
    <row r="128" spans="1:5" x14ac:dyDescent="0.3">
      <c r="A128" s="174" t="s">
        <v>94</v>
      </c>
      <c r="B128" s="13" t="s">
        <v>91</v>
      </c>
      <c r="C128" s="14">
        <v>8142</v>
      </c>
      <c r="D128" s="14">
        <v>8406</v>
      </c>
      <c r="E128" s="15">
        <v>-3.14061384725196E-2</v>
      </c>
    </row>
    <row r="129" spans="1:5" x14ac:dyDescent="0.3">
      <c r="A129" s="175"/>
      <c r="B129" s="13" t="s">
        <v>92</v>
      </c>
      <c r="C129" s="14">
        <v>13732</v>
      </c>
      <c r="D129" s="14">
        <v>15016</v>
      </c>
      <c r="E129" s="15">
        <v>-8.5508790623335093E-2</v>
      </c>
    </row>
    <row r="130" spans="1:5" x14ac:dyDescent="0.3">
      <c r="A130" s="174" t="s">
        <v>95</v>
      </c>
      <c r="B130" s="13" t="s">
        <v>91</v>
      </c>
      <c r="C130" s="14">
        <v>597</v>
      </c>
      <c r="D130" s="14">
        <v>660</v>
      </c>
      <c r="E130" s="15">
        <v>-9.54545454545455E-2</v>
      </c>
    </row>
    <row r="131" spans="1:5" x14ac:dyDescent="0.3">
      <c r="A131" s="175"/>
      <c r="B131" s="13" t="s">
        <v>92</v>
      </c>
      <c r="C131" s="14">
        <v>899</v>
      </c>
      <c r="D131" s="14">
        <v>1050</v>
      </c>
      <c r="E131" s="15">
        <v>-0.143809523809524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4" t="s">
        <v>97</v>
      </c>
      <c r="B135" s="13" t="s">
        <v>98</v>
      </c>
      <c r="C135" s="14">
        <v>163</v>
      </c>
      <c r="D135" s="14">
        <v>140</v>
      </c>
      <c r="E135" s="15">
        <v>0.16428571428571401</v>
      </c>
    </row>
    <row r="136" spans="1:5" x14ac:dyDescent="0.3">
      <c r="A136" s="175"/>
      <c r="B136" s="13" t="s">
        <v>99</v>
      </c>
      <c r="C136" s="14">
        <v>3</v>
      </c>
      <c r="D136" s="14">
        <v>8</v>
      </c>
      <c r="E136" s="15">
        <v>-0.625</v>
      </c>
    </row>
    <row r="137" spans="1:5" x14ac:dyDescent="0.3">
      <c r="A137" s="174" t="s">
        <v>100</v>
      </c>
      <c r="B137" s="13" t="s">
        <v>98</v>
      </c>
      <c r="C137" s="14">
        <v>0</v>
      </c>
      <c r="D137" s="14">
        <v>0</v>
      </c>
      <c r="E137" s="15">
        <v>0</v>
      </c>
    </row>
    <row r="138" spans="1:5" x14ac:dyDescent="0.3">
      <c r="A138" s="175"/>
      <c r="B138" s="13" t="s">
        <v>99</v>
      </c>
      <c r="C138" s="14">
        <v>0</v>
      </c>
      <c r="D138" s="14">
        <v>1</v>
      </c>
      <c r="E138" s="15">
        <v>-1</v>
      </c>
    </row>
    <row r="139" spans="1:5" x14ac:dyDescent="0.3">
      <c r="A139" s="174" t="s">
        <v>101</v>
      </c>
      <c r="B139" s="13" t="s">
        <v>98</v>
      </c>
      <c r="C139" s="14">
        <v>2</v>
      </c>
      <c r="D139" s="14">
        <v>1</v>
      </c>
      <c r="E139" s="15">
        <v>1</v>
      </c>
    </row>
    <row r="140" spans="1:5" x14ac:dyDescent="0.3">
      <c r="A140" s="175"/>
      <c r="B140" s="13" t="s">
        <v>102</v>
      </c>
      <c r="C140" s="14">
        <v>0</v>
      </c>
      <c r="D140" s="14">
        <v>1</v>
      </c>
      <c r="E140" s="15">
        <v>-1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302</v>
      </c>
      <c r="D144" s="14">
        <v>228</v>
      </c>
      <c r="E144" s="15">
        <v>0.324561403508772</v>
      </c>
    </row>
    <row r="145" spans="1:5" x14ac:dyDescent="0.3">
      <c r="A145" s="174" t="s">
        <v>105</v>
      </c>
      <c r="B145" s="13" t="s">
        <v>106</v>
      </c>
      <c r="C145" s="14">
        <v>5</v>
      </c>
      <c r="D145" s="14">
        <v>9</v>
      </c>
      <c r="E145" s="15">
        <v>-0.44444444444444398</v>
      </c>
    </row>
    <row r="146" spans="1:5" x14ac:dyDescent="0.3">
      <c r="A146" s="176"/>
      <c r="B146" s="13" t="s">
        <v>107</v>
      </c>
      <c r="C146" s="14">
        <v>173</v>
      </c>
      <c r="D146" s="14">
        <v>117</v>
      </c>
      <c r="E146" s="15">
        <v>0.47863247863247899</v>
      </c>
    </row>
    <row r="147" spans="1:5" x14ac:dyDescent="0.3">
      <c r="A147" s="176"/>
      <c r="B147" s="13" t="s">
        <v>108</v>
      </c>
      <c r="C147" s="14">
        <v>11</v>
      </c>
      <c r="D147" s="14">
        <v>7</v>
      </c>
      <c r="E147" s="15">
        <v>0.57142857142857095</v>
      </c>
    </row>
    <row r="148" spans="1:5" x14ac:dyDescent="0.3">
      <c r="A148" s="176"/>
      <c r="B148" s="13" t="s">
        <v>109</v>
      </c>
      <c r="C148" s="14">
        <v>34</v>
      </c>
      <c r="D148" s="14">
        <v>19</v>
      </c>
      <c r="E148" s="15">
        <v>0.78947368421052599</v>
      </c>
    </row>
    <row r="149" spans="1:5" x14ac:dyDescent="0.3">
      <c r="A149" s="176"/>
      <c r="B149" s="13" t="s">
        <v>110</v>
      </c>
      <c r="C149" s="14">
        <v>72</v>
      </c>
      <c r="D149" s="14">
        <v>61</v>
      </c>
      <c r="E149" s="15">
        <v>0.18032786885245899</v>
      </c>
    </row>
    <row r="150" spans="1:5" x14ac:dyDescent="0.3">
      <c r="A150" s="175"/>
      <c r="B150" s="13" t="s">
        <v>111</v>
      </c>
      <c r="C150" s="14">
        <v>7</v>
      </c>
      <c r="D150" s="14">
        <v>15</v>
      </c>
      <c r="E150" s="15">
        <v>-0.53333333333333299</v>
      </c>
    </row>
    <row r="151" spans="1:5" x14ac:dyDescent="0.3">
      <c r="A151" s="174" t="s">
        <v>112</v>
      </c>
      <c r="B151" s="13" t="s">
        <v>113</v>
      </c>
      <c r="C151" s="14">
        <v>74</v>
      </c>
      <c r="D151" s="14">
        <v>56</v>
      </c>
      <c r="E151" s="15">
        <v>0.32142857142857101</v>
      </c>
    </row>
    <row r="152" spans="1:5" x14ac:dyDescent="0.3">
      <c r="A152" s="175"/>
      <c r="B152" s="13" t="s">
        <v>114</v>
      </c>
      <c r="C152" s="14">
        <v>210</v>
      </c>
      <c r="D152" s="14">
        <v>163</v>
      </c>
      <c r="E152" s="15">
        <v>0.28834355828220798</v>
      </c>
    </row>
    <row r="153" spans="1:5" x14ac:dyDescent="0.3">
      <c r="A153" s="174" t="s">
        <v>115</v>
      </c>
      <c r="B153" s="13" t="s">
        <v>19</v>
      </c>
      <c r="C153" s="14">
        <v>35</v>
      </c>
      <c r="D153" s="14">
        <v>26</v>
      </c>
      <c r="E153" s="15">
        <v>0.34615384615384598</v>
      </c>
    </row>
    <row r="154" spans="1:5" x14ac:dyDescent="0.3">
      <c r="A154" s="175"/>
      <c r="B154" s="13" t="s">
        <v>23</v>
      </c>
      <c r="C154" s="14">
        <v>53</v>
      </c>
      <c r="D154" s="14">
        <v>35</v>
      </c>
      <c r="E154" s="15">
        <v>0.51428571428571401</v>
      </c>
    </row>
    <row r="155" spans="1:5" x14ac:dyDescent="0.3">
      <c r="A155" s="12" t="s">
        <v>116</v>
      </c>
      <c r="B155" s="16"/>
      <c r="C155" s="14">
        <v>0</v>
      </c>
      <c r="D155" s="18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4" t="s">
        <v>118</v>
      </c>
      <c r="B159" s="13" t="s">
        <v>119</v>
      </c>
      <c r="C159" s="14">
        <v>1011</v>
      </c>
      <c r="D159" s="14">
        <v>907</v>
      </c>
      <c r="E159" s="15">
        <v>0.114663726571113</v>
      </c>
    </row>
    <row r="160" spans="1:5" x14ac:dyDescent="0.3">
      <c r="A160" s="176"/>
      <c r="B160" s="13" t="s">
        <v>120</v>
      </c>
      <c r="C160" s="14">
        <v>354</v>
      </c>
      <c r="D160" s="14">
        <v>324</v>
      </c>
      <c r="E160" s="15">
        <v>9.2592592592592601E-2</v>
      </c>
    </row>
    <row r="161" spans="1:5" x14ac:dyDescent="0.3">
      <c r="A161" s="176"/>
      <c r="B161" s="13" t="s">
        <v>121</v>
      </c>
      <c r="C161" s="14">
        <v>289</v>
      </c>
      <c r="D161" s="14">
        <v>227</v>
      </c>
      <c r="E161" s="15">
        <v>0.27312775330396499</v>
      </c>
    </row>
    <row r="162" spans="1:5" x14ac:dyDescent="0.3">
      <c r="A162" s="176"/>
      <c r="B162" s="13" t="s">
        <v>122</v>
      </c>
      <c r="C162" s="14">
        <v>237</v>
      </c>
      <c r="D162" s="14">
        <v>46</v>
      </c>
      <c r="E162" s="15">
        <v>4.1521739130434803</v>
      </c>
    </row>
    <row r="163" spans="1:5" x14ac:dyDescent="0.3">
      <c r="A163" s="176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6"/>
      <c r="B164" s="13" t="s">
        <v>124</v>
      </c>
      <c r="C164" s="14">
        <v>13</v>
      </c>
      <c r="D164" s="14">
        <v>34</v>
      </c>
      <c r="E164" s="15">
        <v>-0.61764705882352899</v>
      </c>
    </row>
    <row r="165" spans="1:5" x14ac:dyDescent="0.3">
      <c r="A165" s="176"/>
      <c r="B165" s="13" t="s">
        <v>125</v>
      </c>
      <c r="C165" s="14">
        <v>536</v>
      </c>
      <c r="D165" s="14">
        <v>502</v>
      </c>
      <c r="E165" s="15">
        <v>6.7729083665338599E-2</v>
      </c>
    </row>
    <row r="166" spans="1:5" x14ac:dyDescent="0.3">
      <c r="A166" s="176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3">
      <c r="A167" s="176"/>
      <c r="B167" s="13" t="s">
        <v>127</v>
      </c>
      <c r="C167" s="14">
        <v>210</v>
      </c>
      <c r="D167" s="14">
        <v>200</v>
      </c>
      <c r="E167" s="15">
        <v>0.05</v>
      </c>
    </row>
    <row r="168" spans="1:5" x14ac:dyDescent="0.3">
      <c r="A168" s="176"/>
      <c r="B168" s="13" t="s">
        <v>128</v>
      </c>
      <c r="C168" s="14">
        <v>400</v>
      </c>
      <c r="D168" s="14">
        <v>611</v>
      </c>
      <c r="E168" s="15">
        <v>-0.34533551554828101</v>
      </c>
    </row>
    <row r="169" spans="1:5" x14ac:dyDescent="0.3">
      <c r="A169" s="176"/>
      <c r="B169" s="13" t="s">
        <v>129</v>
      </c>
      <c r="C169" s="14">
        <v>13</v>
      </c>
      <c r="D169" s="14">
        <v>12</v>
      </c>
      <c r="E169" s="15">
        <v>8.3333333333333301E-2</v>
      </c>
    </row>
    <row r="170" spans="1:5" x14ac:dyDescent="0.3">
      <c r="A170" s="176"/>
      <c r="B170" s="13" t="s">
        <v>130</v>
      </c>
      <c r="C170" s="14">
        <v>286</v>
      </c>
      <c r="D170" s="14">
        <v>224</v>
      </c>
      <c r="E170" s="15">
        <v>0.27678571428571402</v>
      </c>
    </row>
    <row r="171" spans="1:5" x14ac:dyDescent="0.3">
      <c r="A171" s="176"/>
      <c r="B171" s="13" t="s">
        <v>131</v>
      </c>
      <c r="C171" s="14">
        <v>4</v>
      </c>
      <c r="D171" s="14">
        <v>1</v>
      </c>
      <c r="E171" s="15">
        <v>3</v>
      </c>
    </row>
    <row r="172" spans="1:5" x14ac:dyDescent="0.3">
      <c r="A172" s="176"/>
      <c r="B172" s="13" t="s">
        <v>132</v>
      </c>
      <c r="C172" s="14">
        <v>2</v>
      </c>
      <c r="D172" s="14">
        <v>1</v>
      </c>
      <c r="E172" s="15">
        <v>1</v>
      </c>
    </row>
    <row r="173" spans="1:5" x14ac:dyDescent="0.3">
      <c r="A173" s="176"/>
      <c r="B173" s="13" t="s">
        <v>133</v>
      </c>
      <c r="C173" s="14">
        <v>19</v>
      </c>
      <c r="D173" s="14">
        <v>6</v>
      </c>
      <c r="E173" s="15">
        <v>2.1666666666666701</v>
      </c>
    </row>
    <row r="174" spans="1:5" x14ac:dyDescent="0.3">
      <c r="A174" s="176"/>
      <c r="B174" s="13" t="s">
        <v>134</v>
      </c>
      <c r="C174" s="14">
        <v>24</v>
      </c>
      <c r="D174" s="14">
        <v>0</v>
      </c>
      <c r="E174" s="15">
        <v>0</v>
      </c>
    </row>
    <row r="175" spans="1:5" x14ac:dyDescent="0.3">
      <c r="A175" s="176"/>
      <c r="B175" s="13" t="s">
        <v>135</v>
      </c>
      <c r="C175" s="14">
        <v>1</v>
      </c>
      <c r="D175" s="14">
        <v>1</v>
      </c>
      <c r="E175" s="15">
        <v>0</v>
      </c>
    </row>
    <row r="176" spans="1:5" x14ac:dyDescent="0.3">
      <c r="A176" s="176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3">
      <c r="A177" s="176"/>
      <c r="B177" s="13" t="s">
        <v>137</v>
      </c>
      <c r="C177" s="14">
        <v>2</v>
      </c>
      <c r="D177" s="14">
        <v>0</v>
      </c>
      <c r="E177" s="15">
        <v>0</v>
      </c>
    </row>
    <row r="178" spans="1:5" x14ac:dyDescent="0.3">
      <c r="A178" s="176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176"/>
      <c r="B179" s="13" t="s">
        <v>139</v>
      </c>
      <c r="C179" s="14">
        <v>28</v>
      </c>
      <c r="D179" s="14">
        <v>43</v>
      </c>
      <c r="E179" s="15">
        <v>-0.34883720930232498</v>
      </c>
    </row>
    <row r="180" spans="1:5" x14ac:dyDescent="0.3">
      <c r="A180" s="176"/>
      <c r="B180" s="13" t="s">
        <v>140</v>
      </c>
      <c r="C180" s="14">
        <v>318</v>
      </c>
      <c r="D180" s="14">
        <v>215</v>
      </c>
      <c r="E180" s="15">
        <v>0.47906976744185997</v>
      </c>
    </row>
    <row r="181" spans="1:5" x14ac:dyDescent="0.3">
      <c r="A181" s="176"/>
      <c r="B181" s="13" t="s">
        <v>141</v>
      </c>
      <c r="C181" s="14">
        <v>134</v>
      </c>
      <c r="D181" s="14">
        <v>27</v>
      </c>
      <c r="E181" s="15">
        <v>3.9629629629629601</v>
      </c>
    </row>
    <row r="182" spans="1:5" x14ac:dyDescent="0.3">
      <c r="A182" s="176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3">
      <c r="A183" s="176"/>
      <c r="B183" s="13" t="s">
        <v>143</v>
      </c>
      <c r="C183" s="14">
        <v>3</v>
      </c>
      <c r="D183" s="14">
        <v>0</v>
      </c>
      <c r="E183" s="15">
        <v>0</v>
      </c>
    </row>
    <row r="184" spans="1:5" x14ac:dyDescent="0.3">
      <c r="A184" s="176"/>
      <c r="B184" s="13" t="s">
        <v>144</v>
      </c>
      <c r="C184" s="14">
        <v>6</v>
      </c>
      <c r="D184" s="14">
        <v>0</v>
      </c>
      <c r="E184" s="15">
        <v>0</v>
      </c>
    </row>
    <row r="185" spans="1:5" x14ac:dyDescent="0.3">
      <c r="A185" s="176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3">
      <c r="A186" s="176"/>
      <c r="B186" s="13" t="s">
        <v>146</v>
      </c>
      <c r="C186" s="14">
        <v>3</v>
      </c>
      <c r="D186" s="14">
        <v>4</v>
      </c>
      <c r="E186" s="15">
        <v>-0.25</v>
      </c>
    </row>
    <row r="187" spans="1:5" x14ac:dyDescent="0.3">
      <c r="A187" s="176"/>
      <c r="B187" s="13" t="s">
        <v>147</v>
      </c>
      <c r="C187" s="14">
        <v>48</v>
      </c>
      <c r="D187" s="14">
        <v>75</v>
      </c>
      <c r="E187" s="15">
        <v>-0.36</v>
      </c>
    </row>
    <row r="188" spans="1:5" x14ac:dyDescent="0.3">
      <c r="A188" s="176"/>
      <c r="B188" s="13" t="s">
        <v>148</v>
      </c>
      <c r="C188" s="14">
        <v>28</v>
      </c>
      <c r="D188" s="14">
        <v>14</v>
      </c>
      <c r="E188" s="15">
        <v>1</v>
      </c>
    </row>
    <row r="189" spans="1:5" x14ac:dyDescent="0.3">
      <c r="A189" s="176"/>
      <c r="B189" s="13" t="s">
        <v>149</v>
      </c>
      <c r="C189" s="14">
        <v>3</v>
      </c>
      <c r="D189" s="14">
        <v>0</v>
      </c>
      <c r="E189" s="15">
        <v>0</v>
      </c>
    </row>
    <row r="190" spans="1:5" x14ac:dyDescent="0.3">
      <c r="A190" s="176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3">
      <c r="A191" s="176"/>
      <c r="B191" s="13" t="s">
        <v>151</v>
      </c>
      <c r="C191" s="14">
        <v>48</v>
      </c>
      <c r="D191" s="14">
        <v>41</v>
      </c>
      <c r="E191" s="15">
        <v>0.17073170731707299</v>
      </c>
    </row>
    <row r="192" spans="1:5" x14ac:dyDescent="0.3">
      <c r="A192" s="176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3">
      <c r="A193" s="176"/>
      <c r="B193" s="13" t="s">
        <v>153</v>
      </c>
      <c r="C193" s="14">
        <v>13</v>
      </c>
      <c r="D193" s="14">
        <v>23</v>
      </c>
      <c r="E193" s="15">
        <v>-0.434782608695652</v>
      </c>
    </row>
    <row r="194" spans="1:5" x14ac:dyDescent="0.3">
      <c r="A194" s="176"/>
      <c r="B194" s="13" t="s">
        <v>154</v>
      </c>
      <c r="C194" s="14">
        <v>3</v>
      </c>
      <c r="D194" s="14">
        <v>2</v>
      </c>
      <c r="E194" s="15">
        <v>0.5</v>
      </c>
    </row>
    <row r="195" spans="1:5" x14ac:dyDescent="0.3">
      <c r="A195" s="176"/>
      <c r="B195" s="13" t="s">
        <v>155</v>
      </c>
      <c r="C195" s="14">
        <v>43</v>
      </c>
      <c r="D195" s="14">
        <v>75</v>
      </c>
      <c r="E195" s="15">
        <v>-0.42666666666666703</v>
      </c>
    </row>
    <row r="196" spans="1:5" x14ac:dyDescent="0.3">
      <c r="A196" s="176"/>
      <c r="B196" s="13" t="s">
        <v>156</v>
      </c>
      <c r="C196" s="14">
        <v>37</v>
      </c>
      <c r="D196" s="14">
        <v>0</v>
      </c>
      <c r="E196" s="15">
        <v>0</v>
      </c>
    </row>
    <row r="197" spans="1:5" x14ac:dyDescent="0.3">
      <c r="A197" s="176"/>
      <c r="B197" s="13" t="s">
        <v>157</v>
      </c>
      <c r="C197" s="14">
        <v>28</v>
      </c>
      <c r="D197" s="14">
        <v>26</v>
      </c>
      <c r="E197" s="15">
        <v>7.69230769230769E-2</v>
      </c>
    </row>
    <row r="198" spans="1:5" x14ac:dyDescent="0.3">
      <c r="A198" s="176"/>
      <c r="B198" s="13" t="s">
        <v>158</v>
      </c>
      <c r="C198" s="14">
        <v>138</v>
      </c>
      <c r="D198" s="14">
        <v>114</v>
      </c>
      <c r="E198" s="15">
        <v>0.21052631578947401</v>
      </c>
    </row>
    <row r="199" spans="1:5" x14ac:dyDescent="0.3">
      <c r="A199" s="176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3">
      <c r="A200" s="175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3">
      <c r="A201" s="174" t="s">
        <v>161</v>
      </c>
      <c r="B201" s="13" t="s">
        <v>162</v>
      </c>
      <c r="C201" s="14">
        <v>1011</v>
      </c>
      <c r="D201" s="14">
        <v>907</v>
      </c>
      <c r="E201" s="15">
        <v>0.114663726571113</v>
      </c>
    </row>
    <row r="202" spans="1:5" x14ac:dyDescent="0.3">
      <c r="A202" s="176"/>
      <c r="B202" s="13" t="s">
        <v>120</v>
      </c>
      <c r="C202" s="14">
        <v>354</v>
      </c>
      <c r="D202" s="14">
        <v>324</v>
      </c>
      <c r="E202" s="15">
        <v>9.2592592592592601E-2</v>
      </c>
    </row>
    <row r="203" spans="1:5" x14ac:dyDescent="0.3">
      <c r="A203" s="176"/>
      <c r="B203" s="13" t="s">
        <v>163</v>
      </c>
      <c r="C203" s="14">
        <v>289</v>
      </c>
      <c r="D203" s="14">
        <v>227</v>
      </c>
      <c r="E203" s="15">
        <v>0.27312775330396499</v>
      </c>
    </row>
    <row r="204" spans="1:5" x14ac:dyDescent="0.3">
      <c r="A204" s="176"/>
      <c r="B204" s="13" t="s">
        <v>122</v>
      </c>
      <c r="C204" s="14">
        <v>237</v>
      </c>
      <c r="D204" s="14">
        <v>46</v>
      </c>
      <c r="E204" s="15">
        <v>4.1521739130434803</v>
      </c>
    </row>
    <row r="205" spans="1:5" x14ac:dyDescent="0.3">
      <c r="A205" s="176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6"/>
      <c r="B206" s="13" t="s">
        <v>124</v>
      </c>
      <c r="C206" s="14">
        <v>13</v>
      </c>
      <c r="D206" s="14">
        <v>34</v>
      </c>
      <c r="E206" s="15">
        <v>-0.61764705882352899</v>
      </c>
    </row>
    <row r="207" spans="1:5" x14ac:dyDescent="0.3">
      <c r="A207" s="176"/>
      <c r="B207" s="13" t="s">
        <v>125</v>
      </c>
      <c r="C207" s="14">
        <v>536</v>
      </c>
      <c r="D207" s="14">
        <v>502</v>
      </c>
      <c r="E207" s="15">
        <v>6.7729083665338599E-2</v>
      </c>
    </row>
    <row r="208" spans="1:5" x14ac:dyDescent="0.3">
      <c r="A208" s="176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176"/>
      <c r="B209" s="13" t="s">
        <v>127</v>
      </c>
      <c r="C209" s="14">
        <v>210</v>
      </c>
      <c r="D209" s="14">
        <v>200</v>
      </c>
      <c r="E209" s="15">
        <v>0.05</v>
      </c>
    </row>
    <row r="210" spans="1:5" x14ac:dyDescent="0.3">
      <c r="A210" s="176"/>
      <c r="B210" s="13" t="s">
        <v>165</v>
      </c>
      <c r="C210" s="14">
        <v>400</v>
      </c>
      <c r="D210" s="14">
        <v>611</v>
      </c>
      <c r="E210" s="15">
        <v>-0.34533551554828101</v>
      </c>
    </row>
    <row r="211" spans="1:5" x14ac:dyDescent="0.3">
      <c r="A211" s="176"/>
      <c r="B211" s="13" t="s">
        <v>129</v>
      </c>
      <c r="C211" s="14">
        <v>13</v>
      </c>
      <c r="D211" s="14">
        <v>12</v>
      </c>
      <c r="E211" s="15">
        <v>8.3333333333333301E-2</v>
      </c>
    </row>
    <row r="212" spans="1:5" x14ac:dyDescent="0.3">
      <c r="A212" s="176"/>
      <c r="B212" s="13" t="s">
        <v>130</v>
      </c>
      <c r="C212" s="14">
        <v>286</v>
      </c>
      <c r="D212" s="14">
        <v>224</v>
      </c>
      <c r="E212" s="15">
        <v>0.27678571428571402</v>
      </c>
    </row>
    <row r="213" spans="1:5" x14ac:dyDescent="0.3">
      <c r="A213" s="176"/>
      <c r="B213" s="13" t="s">
        <v>131</v>
      </c>
      <c r="C213" s="14">
        <v>4</v>
      </c>
      <c r="D213" s="14">
        <v>1</v>
      </c>
      <c r="E213" s="15">
        <v>3</v>
      </c>
    </row>
    <row r="214" spans="1:5" x14ac:dyDescent="0.3">
      <c r="A214" s="176"/>
      <c r="B214" s="13" t="s">
        <v>132</v>
      </c>
      <c r="C214" s="14">
        <v>2</v>
      </c>
      <c r="D214" s="14">
        <v>0</v>
      </c>
      <c r="E214" s="15">
        <v>0</v>
      </c>
    </row>
    <row r="215" spans="1:5" x14ac:dyDescent="0.3">
      <c r="A215" s="176"/>
      <c r="B215" s="13" t="s">
        <v>133</v>
      </c>
      <c r="C215" s="14">
        <v>19</v>
      </c>
      <c r="D215" s="14">
        <v>6</v>
      </c>
      <c r="E215" s="15">
        <v>2.1666666666666701</v>
      </c>
    </row>
    <row r="216" spans="1:5" x14ac:dyDescent="0.3">
      <c r="A216" s="176"/>
      <c r="B216" s="13" t="s">
        <v>134</v>
      </c>
      <c r="C216" s="14">
        <v>24</v>
      </c>
      <c r="D216" s="14">
        <v>0</v>
      </c>
      <c r="E216" s="15">
        <v>0</v>
      </c>
    </row>
    <row r="217" spans="1:5" x14ac:dyDescent="0.3">
      <c r="A217" s="176"/>
      <c r="B217" s="13" t="s">
        <v>135</v>
      </c>
      <c r="C217" s="14">
        <v>1</v>
      </c>
      <c r="D217" s="14">
        <v>1</v>
      </c>
      <c r="E217" s="15">
        <v>0</v>
      </c>
    </row>
    <row r="218" spans="1:5" x14ac:dyDescent="0.3">
      <c r="A218" s="176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3">
      <c r="A219" s="176"/>
      <c r="B219" s="13" t="s">
        <v>137</v>
      </c>
      <c r="C219" s="14">
        <v>2</v>
      </c>
      <c r="D219" s="14">
        <v>0</v>
      </c>
      <c r="E219" s="15">
        <v>0</v>
      </c>
    </row>
    <row r="220" spans="1:5" x14ac:dyDescent="0.3">
      <c r="A220" s="176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3">
      <c r="A221" s="176"/>
      <c r="B221" s="13" t="s">
        <v>139</v>
      </c>
      <c r="C221" s="14">
        <v>28</v>
      </c>
      <c r="D221" s="14">
        <v>43</v>
      </c>
      <c r="E221" s="15">
        <v>-0.34883720930232498</v>
      </c>
    </row>
    <row r="222" spans="1:5" x14ac:dyDescent="0.3">
      <c r="A222" s="176"/>
      <c r="B222" s="13" t="s">
        <v>166</v>
      </c>
      <c r="C222" s="14">
        <v>318</v>
      </c>
      <c r="D222" s="14">
        <v>215</v>
      </c>
      <c r="E222" s="15">
        <v>0.47906976744185997</v>
      </c>
    </row>
    <row r="223" spans="1:5" x14ac:dyDescent="0.3">
      <c r="A223" s="176"/>
      <c r="B223" s="13" t="s">
        <v>141</v>
      </c>
      <c r="C223" s="14">
        <v>134</v>
      </c>
      <c r="D223" s="14">
        <v>27</v>
      </c>
      <c r="E223" s="15">
        <v>3.9629629629629601</v>
      </c>
    </row>
    <row r="224" spans="1:5" x14ac:dyDescent="0.3">
      <c r="A224" s="176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3">
      <c r="A225" s="176"/>
      <c r="B225" s="13" t="s">
        <v>143</v>
      </c>
      <c r="C225" s="14">
        <v>3</v>
      </c>
      <c r="D225" s="14">
        <v>0</v>
      </c>
      <c r="E225" s="15">
        <v>0</v>
      </c>
    </row>
    <row r="226" spans="1:5" x14ac:dyDescent="0.3">
      <c r="A226" s="176"/>
      <c r="B226" s="13" t="s">
        <v>144</v>
      </c>
      <c r="C226" s="14">
        <v>6</v>
      </c>
      <c r="D226" s="14">
        <v>0</v>
      </c>
      <c r="E226" s="15">
        <v>0</v>
      </c>
    </row>
    <row r="227" spans="1:5" x14ac:dyDescent="0.3">
      <c r="A227" s="176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3">
      <c r="A228" s="176"/>
      <c r="B228" s="13" t="s">
        <v>146</v>
      </c>
      <c r="C228" s="14">
        <v>3</v>
      </c>
      <c r="D228" s="14">
        <v>4</v>
      </c>
      <c r="E228" s="15">
        <v>-0.25</v>
      </c>
    </row>
    <row r="229" spans="1:5" x14ac:dyDescent="0.3">
      <c r="A229" s="176"/>
      <c r="B229" s="13" t="s">
        <v>147</v>
      </c>
      <c r="C229" s="14">
        <v>48</v>
      </c>
      <c r="D229" s="14">
        <v>75</v>
      </c>
      <c r="E229" s="15">
        <v>-0.36</v>
      </c>
    </row>
    <row r="230" spans="1:5" x14ac:dyDescent="0.3">
      <c r="A230" s="176"/>
      <c r="B230" s="13" t="s">
        <v>148</v>
      </c>
      <c r="C230" s="14">
        <v>28</v>
      </c>
      <c r="D230" s="14">
        <v>14</v>
      </c>
      <c r="E230" s="15">
        <v>1</v>
      </c>
    </row>
    <row r="231" spans="1:5" x14ac:dyDescent="0.3">
      <c r="A231" s="176"/>
      <c r="B231" s="13" t="s">
        <v>149</v>
      </c>
      <c r="C231" s="14">
        <v>3</v>
      </c>
      <c r="D231" s="14">
        <v>0</v>
      </c>
      <c r="E231" s="15">
        <v>0</v>
      </c>
    </row>
    <row r="232" spans="1:5" x14ac:dyDescent="0.3">
      <c r="A232" s="176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3">
      <c r="A233" s="176"/>
      <c r="B233" s="13" t="s">
        <v>151</v>
      </c>
      <c r="C233" s="14">
        <v>48</v>
      </c>
      <c r="D233" s="14">
        <v>41</v>
      </c>
      <c r="E233" s="15">
        <v>0.17073170731707299</v>
      </c>
    </row>
    <row r="234" spans="1:5" x14ac:dyDescent="0.3">
      <c r="A234" s="176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3">
      <c r="A235" s="176"/>
      <c r="B235" s="13" t="s">
        <v>153</v>
      </c>
      <c r="C235" s="14">
        <v>13</v>
      </c>
      <c r="D235" s="14">
        <v>23</v>
      </c>
      <c r="E235" s="15">
        <v>-0.434782608695652</v>
      </c>
    </row>
    <row r="236" spans="1:5" x14ac:dyDescent="0.3">
      <c r="A236" s="176"/>
      <c r="B236" s="13" t="s">
        <v>154</v>
      </c>
      <c r="C236" s="14">
        <v>3</v>
      </c>
      <c r="D236" s="14">
        <v>2</v>
      </c>
      <c r="E236" s="15">
        <v>0.5</v>
      </c>
    </row>
    <row r="237" spans="1:5" x14ac:dyDescent="0.3">
      <c r="A237" s="176"/>
      <c r="B237" s="13" t="s">
        <v>155</v>
      </c>
      <c r="C237" s="14">
        <v>43</v>
      </c>
      <c r="D237" s="14">
        <v>75</v>
      </c>
      <c r="E237" s="15">
        <v>-0.42666666666666703</v>
      </c>
    </row>
    <row r="238" spans="1:5" x14ac:dyDescent="0.3">
      <c r="A238" s="176"/>
      <c r="B238" s="13" t="s">
        <v>156</v>
      </c>
      <c r="C238" s="14">
        <v>37</v>
      </c>
      <c r="D238" s="14">
        <v>0</v>
      </c>
      <c r="E238" s="15">
        <v>0</v>
      </c>
    </row>
    <row r="239" spans="1:5" x14ac:dyDescent="0.3">
      <c r="A239" s="176"/>
      <c r="B239" s="13" t="s">
        <v>157</v>
      </c>
      <c r="C239" s="14">
        <v>28</v>
      </c>
      <c r="D239" s="14">
        <v>26</v>
      </c>
      <c r="E239" s="15">
        <v>7.69230769230769E-2</v>
      </c>
    </row>
    <row r="240" spans="1:5" x14ac:dyDescent="0.3">
      <c r="A240" s="176"/>
      <c r="B240" s="13" t="s">
        <v>158</v>
      </c>
      <c r="C240" s="14">
        <v>138</v>
      </c>
      <c r="D240" s="14">
        <v>114</v>
      </c>
      <c r="E240" s="15">
        <v>0.21052631578947401</v>
      </c>
    </row>
    <row r="241" spans="1:5" x14ac:dyDescent="0.3">
      <c r="A241" s="176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3">
      <c r="A242" s="175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5</v>
      </c>
      <c r="D246" s="14">
        <v>2</v>
      </c>
      <c r="E246" s="15">
        <v>1.5</v>
      </c>
    </row>
    <row r="247" spans="1:5" x14ac:dyDescent="0.3">
      <c r="A247" s="12" t="s">
        <v>170</v>
      </c>
      <c r="B247" s="16"/>
      <c r="C247" s="14">
        <v>22</v>
      </c>
      <c r="D247" s="14">
        <v>15</v>
      </c>
      <c r="E247" s="15">
        <v>0.46666666666666701</v>
      </c>
    </row>
    <row r="248" spans="1:5" x14ac:dyDescent="0.3">
      <c r="A248" s="12" t="s">
        <v>171</v>
      </c>
      <c r="B248" s="16"/>
      <c r="C248" s="14">
        <v>47</v>
      </c>
      <c r="D248" s="14">
        <v>20</v>
      </c>
      <c r="E248" s="15">
        <v>1.35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126</v>
      </c>
      <c r="D252" s="14">
        <v>134</v>
      </c>
      <c r="E252" s="15">
        <v>-5.9701492537313397E-2</v>
      </c>
    </row>
    <row r="253" spans="1:5" x14ac:dyDescent="0.3">
      <c r="A253" s="174" t="s">
        <v>174</v>
      </c>
      <c r="B253" s="13" t="s">
        <v>175</v>
      </c>
      <c r="C253" s="14">
        <v>5</v>
      </c>
      <c r="D253" s="14">
        <v>4</v>
      </c>
      <c r="E253" s="15">
        <v>0.25</v>
      </c>
    </row>
    <row r="254" spans="1:5" x14ac:dyDescent="0.3">
      <c r="A254" s="176"/>
      <c r="B254" s="13" t="s">
        <v>176</v>
      </c>
      <c r="C254" s="14">
        <v>21</v>
      </c>
      <c r="D254" s="14">
        <v>16</v>
      </c>
      <c r="E254" s="15">
        <v>0.3125</v>
      </c>
    </row>
    <row r="255" spans="1:5" x14ac:dyDescent="0.3">
      <c r="A255" s="175"/>
      <c r="B255" s="13" t="s">
        <v>177</v>
      </c>
      <c r="C255" s="14">
        <v>10</v>
      </c>
      <c r="D255" s="14">
        <v>2</v>
      </c>
      <c r="E255" s="15">
        <v>4</v>
      </c>
    </row>
    <row r="256" spans="1:5" x14ac:dyDescent="0.3">
      <c r="A256" s="12" t="s">
        <v>178</v>
      </c>
      <c r="B256" s="16"/>
      <c r="C256" s="14">
        <v>2</v>
      </c>
      <c r="D256" s="14">
        <v>2</v>
      </c>
      <c r="E256" s="15">
        <v>0</v>
      </c>
    </row>
    <row r="257" spans="1:5" x14ac:dyDescent="0.3">
      <c r="A257" s="12" t="s">
        <v>179</v>
      </c>
      <c r="B257" s="16"/>
      <c r="C257" s="14">
        <v>117</v>
      </c>
      <c r="D257" s="14">
        <v>158</v>
      </c>
      <c r="E257" s="15">
        <v>-0.259493670886076</v>
      </c>
    </row>
    <row r="258" spans="1:5" x14ac:dyDescent="0.3">
      <c r="A258" s="12" t="s">
        <v>111</v>
      </c>
      <c r="B258" s="16"/>
      <c r="C258" s="14">
        <v>330</v>
      </c>
      <c r="D258" s="14">
        <v>375</v>
      </c>
      <c r="E258" s="15">
        <v>-0.12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123</v>
      </c>
      <c r="D262" s="14">
        <v>119</v>
      </c>
      <c r="E262" s="15">
        <v>3.3613445378151301E-2</v>
      </c>
    </row>
    <row r="263" spans="1:5" x14ac:dyDescent="0.3">
      <c r="A263" s="174" t="s">
        <v>69</v>
      </c>
      <c r="B263" s="13" t="s">
        <v>182</v>
      </c>
      <c r="C263" s="14">
        <v>39</v>
      </c>
      <c r="D263" s="14">
        <v>61</v>
      </c>
      <c r="E263" s="15">
        <v>-0.36065573770491799</v>
      </c>
    </row>
    <row r="264" spans="1:5" x14ac:dyDescent="0.3">
      <c r="A264" s="175"/>
      <c r="B264" s="13" t="s">
        <v>111</v>
      </c>
      <c r="C264" s="14">
        <v>1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43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0</v>
      </c>
      <c r="D266" s="14">
        <v>5</v>
      </c>
      <c r="E266" s="15">
        <v>-1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4" t="s">
        <v>187</v>
      </c>
      <c r="B271" s="13" t="s">
        <v>188</v>
      </c>
      <c r="C271" s="14">
        <v>0</v>
      </c>
      <c r="D271" s="14">
        <v>3</v>
      </c>
      <c r="E271" s="15">
        <v>-1</v>
      </c>
    </row>
    <row r="272" spans="1:5" x14ac:dyDescent="0.3">
      <c r="A272" s="175"/>
      <c r="B272" s="13" t="s">
        <v>189</v>
      </c>
      <c r="C272" s="14">
        <v>0</v>
      </c>
      <c r="D272" s="14">
        <v>13</v>
      </c>
      <c r="E272" s="15">
        <v>-1</v>
      </c>
    </row>
    <row r="273" spans="1:5" x14ac:dyDescent="0.3">
      <c r="A273" s="12" t="s">
        <v>190</v>
      </c>
      <c r="B273" s="16"/>
      <c r="C273" s="14">
        <v>0</v>
      </c>
      <c r="D273" s="14">
        <v>0</v>
      </c>
      <c r="E273" s="15">
        <v>0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1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3">
      <c r="A284" s="172"/>
      <c r="B284" s="13" t="s">
        <v>200</v>
      </c>
      <c r="C284" s="14">
        <v>501</v>
      </c>
      <c r="D284" s="14">
        <v>503</v>
      </c>
      <c r="E284" s="22">
        <v>0</v>
      </c>
    </row>
    <row r="285" spans="1:5" x14ac:dyDescent="0.3">
      <c r="A285" s="173"/>
      <c r="B285" s="13" t="s">
        <v>201</v>
      </c>
      <c r="C285" s="14">
        <v>0</v>
      </c>
      <c r="D285" s="14">
        <v>0</v>
      </c>
      <c r="E285" s="22">
        <v>0</v>
      </c>
    </row>
    <row r="286" spans="1:5" x14ac:dyDescent="0.3">
      <c r="A286" s="171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3">
      <c r="A287" s="172"/>
      <c r="B287" s="13" t="s">
        <v>204</v>
      </c>
      <c r="C287" s="14">
        <v>0</v>
      </c>
      <c r="D287" s="14">
        <v>0</v>
      </c>
      <c r="E287" s="22">
        <v>0</v>
      </c>
    </row>
    <row r="288" spans="1:5" x14ac:dyDescent="0.3">
      <c r="A288" s="173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206</v>
      </c>
      <c r="B289" s="13" t="s">
        <v>207</v>
      </c>
      <c r="C289" s="14">
        <v>95</v>
      </c>
      <c r="D289" s="14">
        <v>145</v>
      </c>
      <c r="E289" s="22">
        <v>59</v>
      </c>
    </row>
    <row r="290" spans="1:5" x14ac:dyDescent="0.3">
      <c r="A290" s="171" t="s">
        <v>208</v>
      </c>
      <c r="B290" s="13" t="s">
        <v>209</v>
      </c>
      <c r="C290" s="14">
        <v>38</v>
      </c>
      <c r="D290" s="14">
        <v>24</v>
      </c>
      <c r="E290" s="22">
        <v>1</v>
      </c>
    </row>
    <row r="291" spans="1:5" x14ac:dyDescent="0.3">
      <c r="A291" s="172"/>
      <c r="B291" s="13" t="s">
        <v>210</v>
      </c>
      <c r="C291" s="14">
        <v>0</v>
      </c>
      <c r="D291" s="14">
        <v>0</v>
      </c>
      <c r="E291" s="22">
        <v>0</v>
      </c>
    </row>
    <row r="292" spans="1:5" x14ac:dyDescent="0.3">
      <c r="A292" s="173"/>
      <c r="B292" s="13" t="s">
        <v>211</v>
      </c>
      <c r="C292" s="14">
        <v>11</v>
      </c>
      <c r="D292" s="14">
        <v>14</v>
      </c>
      <c r="E292" s="22">
        <v>0</v>
      </c>
    </row>
    <row r="293" spans="1:5" x14ac:dyDescent="0.3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3">
      <c r="A294" s="171" t="s">
        <v>214</v>
      </c>
      <c r="B294" s="13" t="s">
        <v>205</v>
      </c>
      <c r="C294" s="14">
        <v>5</v>
      </c>
      <c r="D294" s="14">
        <v>2</v>
      </c>
      <c r="E294" s="22">
        <v>0</v>
      </c>
    </row>
    <row r="295" spans="1:5" x14ac:dyDescent="0.3">
      <c r="A295" s="172"/>
      <c r="B295" s="13" t="s">
        <v>215</v>
      </c>
      <c r="C295" s="14">
        <v>20</v>
      </c>
      <c r="D295" s="14">
        <v>38</v>
      </c>
      <c r="E295" s="22">
        <v>12</v>
      </c>
    </row>
    <row r="296" spans="1:5" x14ac:dyDescent="0.3">
      <c r="A296" s="173"/>
      <c r="B296" s="13" t="s">
        <v>216</v>
      </c>
      <c r="C296" s="14">
        <v>6</v>
      </c>
      <c r="D296" s="14">
        <v>8</v>
      </c>
      <c r="E296" s="22">
        <v>2</v>
      </c>
    </row>
    <row r="297" spans="1:5" x14ac:dyDescent="0.3">
      <c r="A297" s="171" t="s">
        <v>217</v>
      </c>
      <c r="B297" s="13" t="s">
        <v>218</v>
      </c>
      <c r="C297" s="14">
        <v>2</v>
      </c>
      <c r="D297" s="14">
        <v>1</v>
      </c>
      <c r="E297" s="22">
        <v>0</v>
      </c>
    </row>
    <row r="298" spans="1:5" x14ac:dyDescent="0.3">
      <c r="A298" s="172"/>
      <c r="B298" s="13" t="s">
        <v>219</v>
      </c>
      <c r="C298" s="18"/>
      <c r="D298" s="18"/>
      <c r="E298" s="23"/>
    </row>
    <row r="299" spans="1:5" x14ac:dyDescent="0.3">
      <c r="A299" s="172"/>
      <c r="B299" s="13" t="s">
        <v>220</v>
      </c>
      <c r="C299" s="14">
        <v>389</v>
      </c>
      <c r="D299" s="14">
        <v>529</v>
      </c>
      <c r="E299" s="22">
        <v>113</v>
      </c>
    </row>
    <row r="300" spans="1:5" x14ac:dyDescent="0.3">
      <c r="A300" s="172"/>
      <c r="B300" s="13" t="s">
        <v>221</v>
      </c>
      <c r="C300" s="14">
        <v>470</v>
      </c>
      <c r="D300" s="14">
        <v>511</v>
      </c>
      <c r="E300" s="22">
        <v>0</v>
      </c>
    </row>
    <row r="301" spans="1:5" x14ac:dyDescent="0.3">
      <c r="A301" s="172"/>
      <c r="B301" s="13" t="s">
        <v>222</v>
      </c>
      <c r="C301" s="14">
        <v>97</v>
      </c>
      <c r="D301" s="14">
        <v>124</v>
      </c>
      <c r="E301" s="22">
        <v>11</v>
      </c>
    </row>
    <row r="302" spans="1:5" x14ac:dyDescent="0.3">
      <c r="A302" s="172"/>
      <c r="B302" s="13" t="s">
        <v>223</v>
      </c>
      <c r="C302" s="14">
        <v>497</v>
      </c>
      <c r="D302" s="14">
        <v>647</v>
      </c>
      <c r="E302" s="22">
        <v>200</v>
      </c>
    </row>
    <row r="303" spans="1:5" x14ac:dyDescent="0.3">
      <c r="A303" s="172"/>
      <c r="B303" s="13" t="s">
        <v>224</v>
      </c>
      <c r="C303" s="14">
        <v>141</v>
      </c>
      <c r="D303" s="14">
        <v>146</v>
      </c>
      <c r="E303" s="22">
        <v>0</v>
      </c>
    </row>
    <row r="304" spans="1:5" x14ac:dyDescent="0.3">
      <c r="A304" s="172"/>
      <c r="B304" s="13" t="s">
        <v>225</v>
      </c>
      <c r="C304" s="14">
        <v>7</v>
      </c>
      <c r="D304" s="14">
        <v>8</v>
      </c>
      <c r="E304" s="22">
        <v>0</v>
      </c>
    </row>
    <row r="305" spans="1:5" x14ac:dyDescent="0.3">
      <c r="A305" s="172"/>
      <c r="B305" s="13" t="s">
        <v>226</v>
      </c>
      <c r="C305" s="14">
        <v>343</v>
      </c>
      <c r="D305" s="14">
        <v>46</v>
      </c>
      <c r="E305" s="22">
        <v>132</v>
      </c>
    </row>
    <row r="306" spans="1:5" x14ac:dyDescent="0.3">
      <c r="A306" s="172"/>
      <c r="B306" s="13" t="s">
        <v>227</v>
      </c>
      <c r="C306" s="14">
        <v>2</v>
      </c>
      <c r="D306" s="14">
        <v>2</v>
      </c>
      <c r="E306" s="22">
        <v>1</v>
      </c>
    </row>
    <row r="307" spans="1:5" x14ac:dyDescent="0.3">
      <c r="A307" s="172"/>
      <c r="B307" s="13" t="s">
        <v>228</v>
      </c>
      <c r="C307" s="14">
        <v>1</v>
      </c>
      <c r="D307" s="14">
        <v>2</v>
      </c>
      <c r="E307" s="22">
        <v>0</v>
      </c>
    </row>
    <row r="308" spans="1:5" x14ac:dyDescent="0.3">
      <c r="A308" s="172"/>
      <c r="B308" s="13" t="s">
        <v>229</v>
      </c>
      <c r="C308" s="14">
        <v>474</v>
      </c>
      <c r="D308" s="14">
        <v>660</v>
      </c>
      <c r="E308" s="22">
        <v>154</v>
      </c>
    </row>
    <row r="309" spans="1:5" x14ac:dyDescent="0.3">
      <c r="A309" s="172"/>
      <c r="B309" s="13" t="s">
        <v>230</v>
      </c>
      <c r="C309" s="14">
        <v>402</v>
      </c>
      <c r="D309" s="14">
        <v>440</v>
      </c>
      <c r="E309" s="22">
        <v>0</v>
      </c>
    </row>
    <row r="310" spans="1:5" x14ac:dyDescent="0.3">
      <c r="A310" s="172"/>
      <c r="B310" s="13" t="s">
        <v>231</v>
      </c>
      <c r="C310" s="14">
        <v>5</v>
      </c>
      <c r="D310" s="14">
        <v>5</v>
      </c>
      <c r="E310" s="22">
        <v>4</v>
      </c>
    </row>
    <row r="311" spans="1:5" x14ac:dyDescent="0.3">
      <c r="A311" s="173"/>
      <c r="B311" s="13" t="s">
        <v>232</v>
      </c>
      <c r="C311" s="14">
        <v>19</v>
      </c>
      <c r="D311" s="14">
        <v>25</v>
      </c>
      <c r="E311" s="22">
        <v>0</v>
      </c>
    </row>
    <row r="312" spans="1:5" x14ac:dyDescent="0.3">
      <c r="A312" s="171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3">
      <c r="A313" s="172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3">
      <c r="A314" s="172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3">
      <c r="A315" s="172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3">
      <c r="A316" s="172"/>
      <c r="B316" s="13" t="s">
        <v>238</v>
      </c>
      <c r="C316" s="14">
        <v>24</v>
      </c>
      <c r="D316" s="14">
        <v>65</v>
      </c>
      <c r="E316" s="22">
        <v>5</v>
      </c>
    </row>
    <row r="317" spans="1:5" x14ac:dyDescent="0.3">
      <c r="A317" s="172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3">
      <c r="A318" s="172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3">
      <c r="A319" s="172"/>
      <c r="B319" s="13" t="s">
        <v>241</v>
      </c>
      <c r="C319" s="14">
        <v>41</v>
      </c>
      <c r="D319" s="14">
        <v>79</v>
      </c>
      <c r="E319" s="22">
        <v>7</v>
      </c>
    </row>
    <row r="320" spans="1:5" x14ac:dyDescent="0.3">
      <c r="A320" s="172"/>
      <c r="B320" s="13" t="s">
        <v>242</v>
      </c>
      <c r="C320" s="14">
        <v>1</v>
      </c>
      <c r="D320" s="14">
        <v>0</v>
      </c>
      <c r="E320" s="22">
        <v>0</v>
      </c>
    </row>
    <row r="321" spans="1:5" x14ac:dyDescent="0.3">
      <c r="A321" s="172"/>
      <c r="B321" s="13" t="s">
        <v>243</v>
      </c>
      <c r="C321" s="14">
        <v>23</v>
      </c>
      <c r="D321" s="14">
        <v>27</v>
      </c>
      <c r="E321" s="22">
        <v>3</v>
      </c>
    </row>
    <row r="322" spans="1:5" x14ac:dyDescent="0.3">
      <c r="A322" s="172"/>
      <c r="B322" s="13" t="s">
        <v>244</v>
      </c>
      <c r="C322" s="14">
        <v>27</v>
      </c>
      <c r="D322" s="14">
        <v>51</v>
      </c>
      <c r="E322" s="22">
        <v>14</v>
      </c>
    </row>
    <row r="323" spans="1:5" x14ac:dyDescent="0.3">
      <c r="A323" s="172"/>
      <c r="B323" s="13" t="s">
        <v>245</v>
      </c>
      <c r="C323" s="14">
        <v>3</v>
      </c>
      <c r="D323" s="14">
        <v>3</v>
      </c>
      <c r="E323" s="22">
        <v>0</v>
      </c>
    </row>
    <row r="324" spans="1:5" x14ac:dyDescent="0.3">
      <c r="A324" s="172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3">
      <c r="A325" s="172"/>
      <c r="B325" s="13" t="s">
        <v>247</v>
      </c>
      <c r="C325" s="14">
        <v>1</v>
      </c>
      <c r="D325" s="14">
        <v>4</v>
      </c>
      <c r="E325" s="22">
        <v>0</v>
      </c>
    </row>
    <row r="326" spans="1:5" x14ac:dyDescent="0.3">
      <c r="A326" s="172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3">
      <c r="A327" s="172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3">
      <c r="A328" s="172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3">
      <c r="A329" s="172"/>
      <c r="B329" s="13" t="s">
        <v>251</v>
      </c>
      <c r="C329" s="14">
        <v>0</v>
      </c>
      <c r="D329" s="14">
        <v>3</v>
      </c>
      <c r="E329" s="22">
        <v>0</v>
      </c>
    </row>
    <row r="330" spans="1:5" x14ac:dyDescent="0.3">
      <c r="A330" s="172"/>
      <c r="B330" s="13" t="s">
        <v>252</v>
      </c>
      <c r="C330" s="14">
        <v>3</v>
      </c>
      <c r="D330" s="14">
        <v>5</v>
      </c>
      <c r="E330" s="22">
        <v>2</v>
      </c>
    </row>
    <row r="331" spans="1:5" x14ac:dyDescent="0.3">
      <c r="A331" s="172"/>
      <c r="B331" s="13" t="s">
        <v>253</v>
      </c>
      <c r="C331" s="14">
        <v>5</v>
      </c>
      <c r="D331" s="14">
        <v>11</v>
      </c>
      <c r="E331" s="22">
        <v>1</v>
      </c>
    </row>
    <row r="332" spans="1:5" x14ac:dyDescent="0.3">
      <c r="A332" s="172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3">
      <c r="A333" s="172"/>
      <c r="B333" s="13" t="s">
        <v>255</v>
      </c>
      <c r="C333" s="14">
        <v>0</v>
      </c>
      <c r="D333" s="14">
        <v>19</v>
      </c>
      <c r="E333" s="22">
        <v>7</v>
      </c>
    </row>
    <row r="334" spans="1:5" x14ac:dyDescent="0.3">
      <c r="A334" s="172"/>
      <c r="B334" s="13" t="s">
        <v>256</v>
      </c>
      <c r="C334" s="14">
        <v>0</v>
      </c>
      <c r="D334" s="14">
        <v>0</v>
      </c>
      <c r="E334" s="22">
        <v>0</v>
      </c>
    </row>
    <row r="335" spans="1:5" x14ac:dyDescent="0.3">
      <c r="A335" s="172"/>
      <c r="B335" s="13" t="s">
        <v>257</v>
      </c>
      <c r="C335" s="14">
        <v>62</v>
      </c>
      <c r="D335" s="14">
        <v>63</v>
      </c>
      <c r="E335" s="22">
        <v>19</v>
      </c>
    </row>
    <row r="336" spans="1:5" x14ac:dyDescent="0.3">
      <c r="A336" s="172"/>
      <c r="B336" s="13" t="s">
        <v>258</v>
      </c>
      <c r="C336" s="14">
        <v>100</v>
      </c>
      <c r="D336" s="14">
        <v>113</v>
      </c>
      <c r="E336" s="22">
        <v>51</v>
      </c>
    </row>
    <row r="337" spans="1:5" x14ac:dyDescent="0.3">
      <c r="A337" s="172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3">
      <c r="A338" s="172"/>
      <c r="B338" s="13" t="s">
        <v>260</v>
      </c>
      <c r="C338" s="14">
        <v>1</v>
      </c>
      <c r="D338" s="14">
        <v>1</v>
      </c>
      <c r="E338" s="22">
        <v>0</v>
      </c>
    </row>
    <row r="339" spans="1:5" x14ac:dyDescent="0.3">
      <c r="A339" s="172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3">
      <c r="A340" s="172"/>
      <c r="B340" s="13" t="s">
        <v>262</v>
      </c>
      <c r="C340" s="14">
        <v>2</v>
      </c>
      <c r="D340" s="14">
        <v>4</v>
      </c>
      <c r="E340" s="22">
        <v>0</v>
      </c>
    </row>
    <row r="341" spans="1:5" x14ac:dyDescent="0.3">
      <c r="A341" s="172"/>
      <c r="B341" s="13" t="s">
        <v>263</v>
      </c>
      <c r="C341" s="14">
        <v>0</v>
      </c>
      <c r="D341" s="14">
        <v>1</v>
      </c>
      <c r="E341" s="22">
        <v>0</v>
      </c>
    </row>
    <row r="342" spans="1:5" x14ac:dyDescent="0.3">
      <c r="A342" s="172"/>
      <c r="B342" s="13" t="s">
        <v>264</v>
      </c>
      <c r="C342" s="14">
        <v>2</v>
      </c>
      <c r="D342" s="14">
        <v>1</v>
      </c>
      <c r="E342" s="22">
        <v>1</v>
      </c>
    </row>
    <row r="343" spans="1:5" x14ac:dyDescent="0.3">
      <c r="A343" s="172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3">
      <c r="A344" s="173"/>
      <c r="B344" s="13" t="s">
        <v>266</v>
      </c>
      <c r="C344" s="14">
        <v>7</v>
      </c>
      <c r="D344" s="14">
        <v>15</v>
      </c>
      <c r="E344" s="22">
        <v>2</v>
      </c>
    </row>
    <row r="345" spans="1:5" x14ac:dyDescent="0.3">
      <c r="A345" s="171" t="s">
        <v>267</v>
      </c>
      <c r="B345" s="13" t="s">
        <v>268</v>
      </c>
      <c r="C345" s="14">
        <v>1</v>
      </c>
      <c r="D345" s="14">
        <v>1</v>
      </c>
      <c r="E345" s="22">
        <v>0</v>
      </c>
    </row>
    <row r="346" spans="1:5" x14ac:dyDescent="0.3">
      <c r="A346" s="172"/>
      <c r="B346" s="13" t="s">
        <v>269</v>
      </c>
      <c r="C346" s="14">
        <v>0</v>
      </c>
      <c r="D346" s="14">
        <v>1</v>
      </c>
      <c r="E346" s="22">
        <v>0</v>
      </c>
    </row>
    <row r="347" spans="1:5" x14ac:dyDescent="0.3">
      <c r="A347" s="172"/>
      <c r="B347" s="13" t="s">
        <v>270</v>
      </c>
      <c r="C347" s="14">
        <v>1</v>
      </c>
      <c r="D347" s="14">
        <v>2</v>
      </c>
      <c r="E347" s="22">
        <v>0</v>
      </c>
    </row>
    <row r="348" spans="1:5" x14ac:dyDescent="0.3">
      <c r="A348" s="172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3">
      <c r="A349" s="172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3">
      <c r="A350" s="172"/>
      <c r="B350" s="13" t="s">
        <v>273</v>
      </c>
      <c r="C350" s="14">
        <v>1</v>
      </c>
      <c r="D350" s="14">
        <v>6</v>
      </c>
      <c r="E350" s="22">
        <v>1</v>
      </c>
    </row>
    <row r="351" spans="1:5" x14ac:dyDescent="0.3">
      <c r="A351" s="172"/>
      <c r="B351" s="13" t="s">
        <v>274</v>
      </c>
      <c r="C351" s="14">
        <v>1</v>
      </c>
      <c r="D351" s="14">
        <v>1</v>
      </c>
      <c r="E351" s="22">
        <v>0</v>
      </c>
    </row>
    <row r="352" spans="1:5" x14ac:dyDescent="0.3">
      <c r="A352" s="172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3">
      <c r="A353" s="172"/>
      <c r="B353" s="13" t="s">
        <v>276</v>
      </c>
      <c r="C353" s="14">
        <v>0</v>
      </c>
      <c r="D353" s="14">
        <v>0</v>
      </c>
      <c r="E353" s="22">
        <v>0</v>
      </c>
    </row>
    <row r="354" spans="1:5" x14ac:dyDescent="0.3">
      <c r="A354" s="172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3">
      <c r="A355" s="173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3">
      <c r="A356" s="171" t="s">
        <v>279</v>
      </c>
      <c r="B356" s="13" t="s">
        <v>280</v>
      </c>
      <c r="C356" s="14">
        <v>27</v>
      </c>
      <c r="D356" s="14">
        <v>49</v>
      </c>
      <c r="E356" s="22">
        <v>1</v>
      </c>
    </row>
    <row r="357" spans="1:5" x14ac:dyDescent="0.3">
      <c r="A357" s="172"/>
      <c r="B357" s="13" t="s">
        <v>281</v>
      </c>
      <c r="C357" s="14">
        <v>0</v>
      </c>
      <c r="D357" s="14">
        <v>1</v>
      </c>
      <c r="E357" s="22">
        <v>0</v>
      </c>
    </row>
    <row r="358" spans="1:5" x14ac:dyDescent="0.3">
      <c r="A358" s="172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3">
      <c r="A359" s="172"/>
      <c r="B359" s="13" t="s">
        <v>283</v>
      </c>
      <c r="C359" s="14">
        <v>14</v>
      </c>
      <c r="D359" s="14">
        <v>15</v>
      </c>
      <c r="E359" s="22">
        <v>0</v>
      </c>
    </row>
    <row r="360" spans="1:5" x14ac:dyDescent="0.3">
      <c r="A360" s="172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3">
      <c r="A361" s="172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3">
      <c r="A362" s="172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3">
      <c r="A363" s="172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3">
      <c r="A364" s="173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3">
      <c r="A365" s="171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3">
      <c r="A366" s="172"/>
      <c r="B366" s="13" t="s">
        <v>291</v>
      </c>
      <c r="C366" s="14">
        <v>1</v>
      </c>
      <c r="D366" s="14">
        <v>1</v>
      </c>
      <c r="E366" s="22">
        <v>0</v>
      </c>
    </row>
    <row r="367" spans="1:5" x14ac:dyDescent="0.3">
      <c r="A367" s="172"/>
      <c r="B367" s="13" t="s">
        <v>292</v>
      </c>
      <c r="C367" s="14">
        <v>11</v>
      </c>
      <c r="D367" s="14">
        <v>9</v>
      </c>
      <c r="E367" s="22">
        <v>0</v>
      </c>
    </row>
    <row r="368" spans="1:5" x14ac:dyDescent="0.3">
      <c r="A368" s="172"/>
      <c r="B368" s="13" t="s">
        <v>293</v>
      </c>
      <c r="C368" s="14">
        <v>10</v>
      </c>
      <c r="D368" s="14">
        <v>13</v>
      </c>
      <c r="E368" s="22">
        <v>0</v>
      </c>
    </row>
    <row r="369" spans="1:5" x14ac:dyDescent="0.3">
      <c r="A369" s="172"/>
      <c r="B369" s="13" t="s">
        <v>209</v>
      </c>
      <c r="C369" s="14">
        <v>20</v>
      </c>
      <c r="D369" s="14">
        <v>8</v>
      </c>
      <c r="E369" s="22">
        <v>0</v>
      </c>
    </row>
    <row r="370" spans="1:5" x14ac:dyDescent="0.3">
      <c r="A370" s="172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3">
      <c r="A371" s="172"/>
      <c r="B371" s="13" t="s">
        <v>295</v>
      </c>
      <c r="C371" s="14">
        <v>0</v>
      </c>
      <c r="D371" s="14">
        <v>0</v>
      </c>
      <c r="E371" s="22">
        <v>0</v>
      </c>
    </row>
    <row r="372" spans="1:5" x14ac:dyDescent="0.3">
      <c r="A372" s="172"/>
      <c r="B372" s="13" t="s">
        <v>296</v>
      </c>
      <c r="C372" s="14">
        <v>19</v>
      </c>
      <c r="D372" s="14">
        <v>28</v>
      </c>
      <c r="E372" s="22">
        <v>0</v>
      </c>
    </row>
    <row r="373" spans="1:5" x14ac:dyDescent="0.3">
      <c r="A373" s="172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3">
      <c r="A374" s="172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3">
      <c r="A375" s="172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3">
      <c r="A376" s="172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3">
      <c r="A377" s="173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5DlFdx2CbWtIpH5/qBL5SEq1Y4AUrfsYO9YjrKM9XwVtak/2gLFazkJCi3M5NrO40ibhduUqaDD78CG3H+SEKA==" saltValue="QmsmiMs6gA3Uo7Pow1gEuA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D82A-87C2-41C3-9B4D-72AFACEE9F48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lA65KZT5ItL1nKH2LpPMsUBObCWp/LRVDB6gMkDlZ500dwXYHK80mm4AxEgu8DNbYHQCFImNsWuAt+rxEDqfNA==" saltValue="GQQuKBHNXReIFotOMyK42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C6B2-A15B-411E-B763-DBB116870B17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D56tIed4cIXueRNR9APrOHgvLIkjV7cnXGGQh2sSjZ62YtZ3YUDIjE169kPW9DqBEIpgEAsnEDNexBl6zU0NRA==" saltValue="DbSago8PXs9jozeb8AJRL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BE38-F0CB-4569-8F29-0EE7E99C818F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5">
      <c r="M6" s="168">
        <f>DatosMedioAmbiente!C53</f>
        <v>0</v>
      </c>
      <c r="N6" s="168">
        <f>DatosMedioAmbiente!C55</f>
        <v>16</v>
      </c>
      <c r="O6" s="168">
        <f>DatosMedioAmbiente!C57</f>
        <v>5</v>
      </c>
      <c r="P6" s="168">
        <f>DatosMedioAmbiente!C59</f>
        <v>9</v>
      </c>
      <c r="Q6" s="168">
        <f>DatosMedioAmbiente!C61</f>
        <v>4</v>
      </c>
      <c r="R6" s="168">
        <f>DatosMedioAmbiente!C63</f>
        <v>3</v>
      </c>
      <c r="S6" s="166"/>
      <c r="U6" s="169">
        <f>DatosMedioAmbiente!C54</f>
        <v>1</v>
      </c>
      <c r="V6" s="169">
        <f>DatosMedioAmbiente!C56</f>
        <v>4</v>
      </c>
      <c r="W6" s="169">
        <f>DatosMedioAmbiente!C58</f>
        <v>0</v>
      </c>
      <c r="X6" s="169">
        <f>DatosMedioAmbiente!C60</f>
        <v>2</v>
      </c>
      <c r="Y6" s="169">
        <f>DatosMedioAmbiente!C62</f>
        <v>1</v>
      </c>
      <c r="Z6" s="169">
        <f>DatosMedioAmbiente!C64</f>
        <v>2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XHDFlEZlAHIdp7P/ezxj7cncjiZkM5XlvQMTeG1WYfuxkSGeKvLsyMtrARHZuq0zel9QTUtMwlL8Z+p+3CrD2w==" saltValue="h7tg5OfhvUIIfB6TX6JAC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9886-737C-46C8-A086-7FEDE960177E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5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1319</v>
      </c>
      <c r="G2" s="83" t="s">
        <v>1348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649</v>
      </c>
      <c r="AO2" s="83" t="s">
        <v>647</v>
      </c>
      <c r="AT2" s="83" t="s">
        <v>657</v>
      </c>
      <c r="AU2" s="83" t="s">
        <v>651</v>
      </c>
      <c r="AV2" s="83" t="s">
        <v>647</v>
      </c>
      <c r="AW2" s="83" t="s">
        <v>1185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5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1353</v>
      </c>
      <c r="G3" s="83" t="s">
        <v>1320</v>
      </c>
      <c r="H3" s="83" t="s">
        <v>1320</v>
      </c>
      <c r="I3" s="83" t="s">
        <v>1320</v>
      </c>
      <c r="J3" s="83" t="s">
        <v>1320</v>
      </c>
      <c r="K3" s="83" t="s">
        <v>1320</v>
      </c>
      <c r="L3" s="83" t="s">
        <v>1320</v>
      </c>
      <c r="M3" s="83" t="s">
        <v>1336</v>
      </c>
      <c r="N3" s="83" t="s">
        <v>1325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1029</v>
      </c>
      <c r="AI3" s="83" t="s">
        <v>230</v>
      </c>
      <c r="AL3" s="83" t="s">
        <v>649</v>
      </c>
      <c r="AM3" s="83" t="s">
        <v>649</v>
      </c>
      <c r="AN3" s="83" t="s">
        <v>651</v>
      </c>
      <c r="AO3" s="83" t="s">
        <v>649</v>
      </c>
      <c r="AV3" s="83" t="s">
        <v>649</v>
      </c>
      <c r="AW3" s="83" t="s">
        <v>1186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F3" s="83" t="s">
        <v>1060</v>
      </c>
      <c r="BG3" s="83" t="s">
        <v>114</v>
      </c>
      <c r="BH3" s="83" t="s">
        <v>1144</v>
      </c>
      <c r="BI3" s="83" t="s">
        <v>1149</v>
      </c>
    </row>
    <row r="4" spans="1:61" x14ac:dyDescent="0.25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1321</v>
      </c>
      <c r="G4" s="83" t="s">
        <v>1321</v>
      </c>
      <c r="H4" s="83" t="s">
        <v>1321</v>
      </c>
      <c r="I4" s="83" t="s">
        <v>1321</v>
      </c>
      <c r="J4" s="83" t="s">
        <v>1321</v>
      </c>
      <c r="K4" s="83" t="s">
        <v>1323</v>
      </c>
      <c r="L4" s="83" t="s">
        <v>1321</v>
      </c>
      <c r="O4" s="83" t="s">
        <v>1321</v>
      </c>
      <c r="P4" s="83" t="s">
        <v>1371</v>
      </c>
      <c r="Q4" s="83" t="s">
        <v>1371</v>
      </c>
      <c r="R4" s="83" t="s">
        <v>1042</v>
      </c>
      <c r="S4" s="83" t="s">
        <v>1368</v>
      </c>
      <c r="T4" s="83" t="s">
        <v>1368</v>
      </c>
      <c r="V4" s="83" t="s">
        <v>31</v>
      </c>
      <c r="W4" s="83" t="s">
        <v>1463</v>
      </c>
      <c r="AC4" s="83" t="s">
        <v>1140</v>
      </c>
      <c r="AD4" s="83" t="s">
        <v>651</v>
      </c>
      <c r="AE4" s="83" t="s">
        <v>1186</v>
      </c>
      <c r="AF4" s="83" t="s">
        <v>1194</v>
      </c>
      <c r="AI4" s="83" t="s">
        <v>232</v>
      </c>
      <c r="AL4" s="83" t="s">
        <v>651</v>
      </c>
      <c r="AM4" s="83" t="s">
        <v>651</v>
      </c>
      <c r="AN4" s="83" t="s">
        <v>653</v>
      </c>
      <c r="AO4" s="83" t="s">
        <v>651</v>
      </c>
      <c r="AV4" s="83" t="s">
        <v>651</v>
      </c>
      <c r="AW4" s="83" t="s">
        <v>1187</v>
      </c>
      <c r="AX4" s="83" t="s">
        <v>1187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1359</v>
      </c>
      <c r="BG4" s="83" t="s">
        <v>1060</v>
      </c>
      <c r="BH4" s="83" t="s">
        <v>1145</v>
      </c>
    </row>
    <row r="5" spans="1:61" x14ac:dyDescent="0.25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F5" s="83" t="s">
        <v>975</v>
      </c>
      <c r="G5" s="83" t="s">
        <v>1326</v>
      </c>
      <c r="H5" s="83" t="s">
        <v>1326</v>
      </c>
      <c r="I5" s="83" t="s">
        <v>1323</v>
      </c>
      <c r="J5" s="83" t="s">
        <v>1327</v>
      </c>
      <c r="K5" s="83" t="s">
        <v>975</v>
      </c>
      <c r="L5" s="83" t="s">
        <v>1323</v>
      </c>
      <c r="O5" s="83" t="s">
        <v>1323</v>
      </c>
      <c r="R5" s="83" t="s">
        <v>1043</v>
      </c>
      <c r="S5" s="83" t="s">
        <v>1369</v>
      </c>
      <c r="T5" s="83" t="s">
        <v>1371</v>
      </c>
      <c r="V5" s="83" t="s">
        <v>32</v>
      </c>
      <c r="AC5" s="83" t="s">
        <v>1141</v>
      </c>
      <c r="AD5" s="83" t="s">
        <v>653</v>
      </c>
      <c r="AE5" s="83" t="s">
        <v>1187</v>
      </c>
      <c r="AF5" s="83" t="s">
        <v>1127</v>
      </c>
      <c r="AI5" s="83" t="s">
        <v>238</v>
      </c>
      <c r="AL5" s="83" t="s">
        <v>653</v>
      </c>
      <c r="AM5" s="83" t="s">
        <v>653</v>
      </c>
      <c r="AN5" s="83" t="s">
        <v>655</v>
      </c>
      <c r="AO5" s="83" t="s">
        <v>653</v>
      </c>
      <c r="AV5" s="83" t="s">
        <v>653</v>
      </c>
      <c r="AW5" s="83" t="s">
        <v>615</v>
      </c>
      <c r="AX5" s="83" t="s">
        <v>615</v>
      </c>
      <c r="AY5" s="83" t="s">
        <v>1006</v>
      </c>
      <c r="AZ5" s="83" t="s">
        <v>1012</v>
      </c>
      <c r="BC5" s="83" t="s">
        <v>986</v>
      </c>
      <c r="BD5" s="83" t="s">
        <v>963</v>
      </c>
      <c r="BE5" s="83" t="s">
        <v>1500</v>
      </c>
    </row>
    <row r="6" spans="1:61" x14ac:dyDescent="0.25">
      <c r="A6" s="83" t="s">
        <v>1457</v>
      </c>
      <c r="B6" s="83" t="s">
        <v>110</v>
      </c>
      <c r="C6" s="83" t="s">
        <v>1439</v>
      </c>
      <c r="D6" s="83" t="s">
        <v>1326</v>
      </c>
      <c r="E6" s="83" t="s">
        <v>1327</v>
      </c>
      <c r="F6" s="83" t="s">
        <v>1329</v>
      </c>
      <c r="G6" s="83" t="s">
        <v>975</v>
      </c>
      <c r="H6" s="83" t="s">
        <v>975</v>
      </c>
      <c r="I6" s="83" t="s">
        <v>1327</v>
      </c>
      <c r="J6" s="83" t="s">
        <v>975</v>
      </c>
      <c r="K6" s="83" t="s">
        <v>1332</v>
      </c>
      <c r="L6" s="83" t="s">
        <v>975</v>
      </c>
      <c r="O6" s="83" t="s">
        <v>1327</v>
      </c>
      <c r="R6" s="83" t="s">
        <v>1044</v>
      </c>
      <c r="S6" s="83" t="s">
        <v>1371</v>
      </c>
      <c r="V6" s="83" t="s">
        <v>33</v>
      </c>
      <c r="AD6" s="83" t="s">
        <v>655</v>
      </c>
      <c r="AE6" s="83" t="s">
        <v>1188</v>
      </c>
      <c r="AF6" s="83" t="s">
        <v>1195</v>
      </c>
      <c r="AI6" s="83" t="s">
        <v>241</v>
      </c>
      <c r="AL6" s="83" t="s">
        <v>655</v>
      </c>
      <c r="AM6" s="83" t="s">
        <v>655</v>
      </c>
      <c r="AN6" s="83" t="s">
        <v>657</v>
      </c>
      <c r="AO6" s="83" t="s">
        <v>655</v>
      </c>
      <c r="AV6" s="83" t="s">
        <v>655</v>
      </c>
      <c r="AW6" s="83" t="s">
        <v>1188</v>
      </c>
      <c r="AX6" s="83" t="s">
        <v>1188</v>
      </c>
      <c r="AY6" s="83" t="s">
        <v>1007</v>
      </c>
      <c r="AZ6" s="83" t="s">
        <v>1007</v>
      </c>
      <c r="BC6" s="83" t="s">
        <v>987</v>
      </c>
      <c r="BD6" s="83" t="s">
        <v>964</v>
      </c>
      <c r="BE6" s="83" t="s">
        <v>1021</v>
      </c>
    </row>
    <row r="7" spans="1:61" x14ac:dyDescent="0.25">
      <c r="B7" s="83" t="s">
        <v>111</v>
      </c>
      <c r="C7" s="83" t="s">
        <v>1441</v>
      </c>
      <c r="D7" s="83" t="s">
        <v>1327</v>
      </c>
      <c r="E7" s="83" t="s">
        <v>975</v>
      </c>
      <c r="F7" s="83" t="s">
        <v>1354</v>
      </c>
      <c r="G7" s="83" t="s">
        <v>1333</v>
      </c>
      <c r="H7" s="83" t="s">
        <v>1333</v>
      </c>
      <c r="I7" s="83" t="s">
        <v>975</v>
      </c>
      <c r="J7" s="83" t="s">
        <v>1333</v>
      </c>
      <c r="K7" s="83" t="s">
        <v>1333</v>
      </c>
      <c r="L7" s="83" t="s">
        <v>1332</v>
      </c>
      <c r="O7" s="83" t="s">
        <v>975</v>
      </c>
      <c r="R7" s="83" t="s">
        <v>1045</v>
      </c>
      <c r="AD7" s="83" t="s">
        <v>657</v>
      </c>
      <c r="AI7" s="83" t="s">
        <v>243</v>
      </c>
      <c r="AL7" s="83" t="s">
        <v>657</v>
      </c>
      <c r="AM7" s="83" t="s">
        <v>657</v>
      </c>
      <c r="AO7" s="83" t="s">
        <v>657</v>
      </c>
      <c r="AV7" s="83" t="s">
        <v>657</v>
      </c>
      <c r="BC7" s="83" t="s">
        <v>1497</v>
      </c>
      <c r="BD7" s="83" t="s">
        <v>965</v>
      </c>
      <c r="BE7" s="83" t="s">
        <v>1362</v>
      </c>
    </row>
    <row r="8" spans="1:61" x14ac:dyDescent="0.25">
      <c r="C8" s="83" t="s">
        <v>209</v>
      </c>
      <c r="D8" s="83" t="s">
        <v>975</v>
      </c>
      <c r="E8" s="83" t="s">
        <v>1333</v>
      </c>
      <c r="F8" s="83" t="s">
        <v>1184</v>
      </c>
      <c r="G8" s="83" t="s">
        <v>1334</v>
      </c>
      <c r="H8" s="83" t="s">
        <v>1334</v>
      </c>
      <c r="I8" s="83" t="s">
        <v>1331</v>
      </c>
      <c r="J8" s="83" t="s">
        <v>1334</v>
      </c>
      <c r="K8" s="83" t="s">
        <v>1337</v>
      </c>
      <c r="L8" s="83" t="s">
        <v>1333</v>
      </c>
      <c r="O8" s="83" t="s">
        <v>1333</v>
      </c>
      <c r="R8" s="83" t="s">
        <v>1046</v>
      </c>
      <c r="AI8" s="83" t="s">
        <v>111</v>
      </c>
      <c r="BC8" s="83" t="s">
        <v>989</v>
      </c>
      <c r="BD8" s="83" t="s">
        <v>518</v>
      </c>
    </row>
    <row r="9" spans="1:61" x14ac:dyDescent="0.25">
      <c r="C9" s="83" t="s">
        <v>1442</v>
      </c>
      <c r="D9" s="83" t="s">
        <v>1330</v>
      </c>
      <c r="E9" s="83" t="s">
        <v>1334</v>
      </c>
      <c r="F9" s="83" t="s">
        <v>1335</v>
      </c>
      <c r="G9" s="83" t="s">
        <v>1337</v>
      </c>
      <c r="H9" s="83" t="s">
        <v>1335</v>
      </c>
      <c r="I9" s="83" t="s">
        <v>1333</v>
      </c>
      <c r="J9" s="83" t="s">
        <v>1335</v>
      </c>
      <c r="L9" s="83" t="s">
        <v>1335</v>
      </c>
      <c r="O9" s="83" t="s">
        <v>1334</v>
      </c>
      <c r="R9" s="83" t="s">
        <v>1047</v>
      </c>
      <c r="BC9" s="83" t="s">
        <v>977</v>
      </c>
      <c r="BD9" s="83" t="s">
        <v>966</v>
      </c>
    </row>
    <row r="10" spans="1:61" x14ac:dyDescent="0.25">
      <c r="C10" s="83" t="s">
        <v>289</v>
      </c>
      <c r="D10" s="83" t="s">
        <v>1333</v>
      </c>
      <c r="E10" s="83" t="s">
        <v>1337</v>
      </c>
      <c r="F10" s="83" t="s">
        <v>1336</v>
      </c>
      <c r="G10" s="83" t="s">
        <v>1339</v>
      </c>
      <c r="H10" s="83" t="s">
        <v>1336</v>
      </c>
      <c r="I10" s="83" t="s">
        <v>1334</v>
      </c>
      <c r="J10" s="83" t="s">
        <v>1337</v>
      </c>
      <c r="L10" s="83" t="s">
        <v>1339</v>
      </c>
      <c r="O10" s="83" t="s">
        <v>1335</v>
      </c>
      <c r="R10" s="83" t="s">
        <v>1048</v>
      </c>
      <c r="BD10" s="83" t="s">
        <v>967</v>
      </c>
    </row>
    <row r="11" spans="1:61" x14ac:dyDescent="0.25">
      <c r="D11" s="83" t="s">
        <v>1334</v>
      </c>
      <c r="E11" s="83" t="s">
        <v>1339</v>
      </c>
      <c r="F11" s="83" t="s">
        <v>111</v>
      </c>
      <c r="G11" s="83" t="s">
        <v>1343</v>
      </c>
      <c r="H11" s="83" t="s">
        <v>1337</v>
      </c>
      <c r="I11" s="83" t="s">
        <v>1335</v>
      </c>
      <c r="J11" s="83" t="s">
        <v>1339</v>
      </c>
      <c r="O11" s="83" t="s">
        <v>1337</v>
      </c>
      <c r="R11" s="83" t="s">
        <v>1049</v>
      </c>
      <c r="BD11" s="83" t="s">
        <v>651</v>
      </c>
    </row>
    <row r="12" spans="1:61" x14ac:dyDescent="0.25">
      <c r="D12" s="83" t="s">
        <v>1335</v>
      </c>
      <c r="G12" s="83" t="s">
        <v>111</v>
      </c>
      <c r="H12" s="83" t="s">
        <v>1339</v>
      </c>
      <c r="I12" s="83" t="s">
        <v>1337</v>
      </c>
      <c r="J12" s="83" t="s">
        <v>111</v>
      </c>
      <c r="O12" s="83" t="s">
        <v>1339</v>
      </c>
      <c r="BD12" s="83" t="s">
        <v>968</v>
      </c>
    </row>
    <row r="13" spans="1:61" x14ac:dyDescent="0.25">
      <c r="D13" s="83" t="s">
        <v>1337</v>
      </c>
      <c r="H13" s="83" t="s">
        <v>111</v>
      </c>
      <c r="I13" s="83" t="s">
        <v>1339</v>
      </c>
      <c r="O13" s="83" t="s">
        <v>111</v>
      </c>
      <c r="BD13" s="83" t="s">
        <v>969</v>
      </c>
    </row>
    <row r="14" spans="1:61" x14ac:dyDescent="0.25">
      <c r="D14" s="83" t="s">
        <v>1339</v>
      </c>
      <c r="I14" s="83" t="s">
        <v>111</v>
      </c>
      <c r="BD14" s="83" t="s">
        <v>970</v>
      </c>
    </row>
    <row r="15" spans="1:61" x14ac:dyDescent="0.25">
      <c r="D15" s="83" t="s">
        <v>1343</v>
      </c>
      <c r="BD15" s="83" t="s">
        <v>111</v>
      </c>
    </row>
    <row r="16" spans="1:61" x14ac:dyDescent="0.25">
      <c r="D16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F0AB-3086-496C-9278-156111C47E42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SUM(DatosViolenciaGénero!C63:C69)</f>
        <v>1997</v>
      </c>
      <c r="D4" s="91">
        <f>SUM(DatosViolenciaGénero!D63:D69)</f>
        <v>508</v>
      </c>
    </row>
    <row r="5" spans="2:4" x14ac:dyDescent="0.25">
      <c r="B5" s="90" t="s">
        <v>1321</v>
      </c>
      <c r="C5" s="91">
        <f>SUM(DatosViolenciaGénero!C70:C73)</f>
        <v>120</v>
      </c>
      <c r="D5" s="91">
        <f>SUM(DatosViolenciaGénero!D70:D73)</f>
        <v>131</v>
      </c>
    </row>
    <row r="6" spans="2:4" ht="12.75" customHeight="1" x14ac:dyDescent="0.25">
      <c r="B6" s="90" t="s">
        <v>1367</v>
      </c>
      <c r="C6" s="91">
        <f>DatosViolenciaGénero!C74</f>
        <v>0</v>
      </c>
      <c r="D6" s="91">
        <f>DatosViolenciaGénero!D74</f>
        <v>0</v>
      </c>
    </row>
    <row r="7" spans="2:4" ht="12.75" customHeight="1" x14ac:dyDescent="0.25">
      <c r="B7" s="90" t="s">
        <v>1368</v>
      </c>
      <c r="C7" s="91">
        <f>SUM(DatosViolenciaGénero!C75:C77)</f>
        <v>7</v>
      </c>
      <c r="D7" s="91">
        <f>SUM(DatosViolenciaGénero!D75:D77)</f>
        <v>2</v>
      </c>
    </row>
    <row r="8" spans="2:4" ht="12.75" customHeight="1" x14ac:dyDescent="0.25">
      <c r="B8" s="90" t="s">
        <v>1369</v>
      </c>
      <c r="C8" s="91">
        <f>DatosViolenciaGénero!C81</f>
        <v>1</v>
      </c>
      <c r="D8" s="91">
        <f>DatosViolenciaGénero!D81</f>
        <v>0</v>
      </c>
    </row>
    <row r="9" spans="2:4" ht="12.75" customHeight="1" x14ac:dyDescent="0.25">
      <c r="B9" s="90" t="s">
        <v>1370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5">
      <c r="B10" s="90" t="s">
        <v>1371</v>
      </c>
      <c r="C10" s="91">
        <f>SUM(DatosViolenciaGénero!C79:C80)</f>
        <v>424</v>
      </c>
      <c r="D10" s="91">
        <f>SUM(DatosViolenciaGénero!D79:D80)</f>
        <v>248</v>
      </c>
    </row>
    <row r="14" spans="2:4" ht="12.9" customHeight="1" thickTop="1" thickBot="1" x14ac:dyDescent="0.3">
      <c r="B14" s="211" t="s">
        <v>1375</v>
      </c>
      <c r="C14" s="211"/>
    </row>
    <row r="15" spans="2:4" ht="13.8" thickTop="1" x14ac:dyDescent="0.25">
      <c r="B15" s="92" t="s">
        <v>1373</v>
      </c>
      <c r="C15" s="93">
        <f>DatosViolenciaGénero!C38</f>
        <v>241</v>
      </c>
    </row>
    <row r="16" spans="2:4" ht="13.8" thickBot="1" x14ac:dyDescent="0.3">
      <c r="B16" s="94" t="s">
        <v>1374</v>
      </c>
      <c r="C16" s="95">
        <f>DatosViolenciaGénero!C39</f>
        <v>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2A3D-60F0-4C60-8D99-2C8B75AAFA84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SUM(DatosViolenciaDoméstica!C48:C54)</f>
        <v>257</v>
      </c>
      <c r="D4" s="91">
        <f>SUM(DatosViolenciaDoméstica!D48:D54)</f>
        <v>102</v>
      </c>
    </row>
    <row r="5" spans="2:4" x14ac:dyDescent="0.25">
      <c r="B5" s="90" t="s">
        <v>1321</v>
      </c>
      <c r="C5" s="91">
        <f>SUM(DatosViolenciaDoméstica!C55:C58)</f>
        <v>10</v>
      </c>
      <c r="D5" s="91">
        <f>SUM(DatosViolenciaDoméstica!D55:D58)</f>
        <v>6</v>
      </c>
    </row>
    <row r="6" spans="2:4" ht="12.75" customHeight="1" x14ac:dyDescent="0.25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5">
      <c r="B7" s="90" t="s">
        <v>1368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25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5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5">
      <c r="B10" s="90" t="s">
        <v>1371</v>
      </c>
      <c r="C10" s="91">
        <f>SUM(DatosViolenciaDoméstica!C64:C65)</f>
        <v>41</v>
      </c>
      <c r="D10" s="91">
        <f>SUM(DatosViolenciaDoméstica!D64:D65)</f>
        <v>24</v>
      </c>
    </row>
    <row r="14" spans="2:4" ht="12.9" customHeight="1" thickTop="1" thickBot="1" x14ac:dyDescent="0.3">
      <c r="B14" s="211" t="s">
        <v>1372</v>
      </c>
      <c r="C14" s="211"/>
    </row>
    <row r="15" spans="2:4" ht="13.8" thickTop="1" x14ac:dyDescent="0.25">
      <c r="B15" s="92" t="s">
        <v>1373</v>
      </c>
      <c r="C15" s="93">
        <f>DatosViolenciaDoméstica!C33</f>
        <v>37</v>
      </c>
    </row>
    <row r="16" spans="2:4" ht="13.8" thickBot="1" x14ac:dyDescent="0.3">
      <c r="B16" s="94" t="s">
        <v>1374</v>
      </c>
      <c r="C16" s="95">
        <f>DatosViolenciaDoméstica!C34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3708-AFEF-4963-BC47-61607A648998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2" t="s">
        <v>1356</v>
      </c>
      <c r="C3" s="212"/>
    </row>
    <row r="4" spans="2:3" x14ac:dyDescent="0.25">
      <c r="B4" s="84" t="s">
        <v>1357</v>
      </c>
      <c r="C4" s="85">
        <f>DatosMenores!C69</f>
        <v>325</v>
      </c>
    </row>
    <row r="5" spans="2:3" x14ac:dyDescent="0.25">
      <c r="B5" s="84" t="s">
        <v>1358</v>
      </c>
      <c r="C5" s="86">
        <f>DatosMenores!C70</f>
        <v>17</v>
      </c>
    </row>
    <row r="6" spans="2:3" x14ac:dyDescent="0.25">
      <c r="B6" s="84" t="s">
        <v>1359</v>
      </c>
      <c r="C6" s="86">
        <f>DatosMenores!C71</f>
        <v>905</v>
      </c>
    </row>
    <row r="7" spans="2:3" ht="26.4" x14ac:dyDescent="0.25">
      <c r="B7" s="84" t="s">
        <v>1360</v>
      </c>
      <c r="C7" s="86">
        <f>DatosMenores!C74</f>
        <v>0</v>
      </c>
    </row>
    <row r="8" spans="2:3" ht="26.4" x14ac:dyDescent="0.25">
      <c r="B8" s="84" t="s">
        <v>1021</v>
      </c>
      <c r="C8" s="86">
        <f>DatosMenores!C75</f>
        <v>4</v>
      </c>
    </row>
    <row r="9" spans="2:3" ht="26.4" x14ac:dyDescent="0.25">
      <c r="B9" s="84" t="s">
        <v>1361</v>
      </c>
      <c r="C9" s="86">
        <f>DatosMenores!C76</f>
        <v>0</v>
      </c>
    </row>
    <row r="10" spans="2:3" ht="26.4" x14ac:dyDescent="0.25">
      <c r="B10" s="84" t="s">
        <v>265</v>
      </c>
      <c r="C10" s="86">
        <f>DatosMenores!C78</f>
        <v>0</v>
      </c>
    </row>
    <row r="11" spans="2:3" x14ac:dyDescent="0.25">
      <c r="B11" s="84" t="s">
        <v>1362</v>
      </c>
      <c r="C11" s="86">
        <f>DatosMenores!C77</f>
        <v>24</v>
      </c>
    </row>
    <row r="12" spans="2:3" x14ac:dyDescent="0.25">
      <c r="B12" s="84" t="s">
        <v>1363</v>
      </c>
      <c r="C12" s="86">
        <f>DatosMenores!C79</f>
        <v>0</v>
      </c>
    </row>
    <row r="13" spans="2:3" ht="26.4" x14ac:dyDescent="0.25">
      <c r="B13" s="84" t="s">
        <v>1364</v>
      </c>
      <c r="C13" s="86">
        <f>DatosMenores!C72</f>
        <v>0</v>
      </c>
    </row>
    <row r="14" spans="2:3" ht="26.4" x14ac:dyDescent="0.25">
      <c r="B14" s="84" t="s">
        <v>1365</v>
      </c>
      <c r="C14" s="86">
        <f>DatosMenores!C73</f>
        <v>14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CBA3-7A1C-459B-9855-1EEC3628622C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1308</v>
      </c>
    </row>
    <row r="4" spans="2:13" ht="40.200000000000003" thickBot="1" x14ac:dyDescent="0.3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2" customHeight="1" x14ac:dyDescent="0.25">
      <c r="B11" s="218" t="s">
        <v>1319</v>
      </c>
      <c r="C11" s="218"/>
      <c r="D11" s="68">
        <f>DatosDelitos!C5+DatosDelitos!C13-DatosDelitos!C17</f>
        <v>19322</v>
      </c>
      <c r="E11" s="69">
        <f>DatosDelitos!H5+DatosDelitos!H13-DatosDelitos!H17</f>
        <v>318</v>
      </c>
      <c r="F11" s="69">
        <f>DatosDelitos!I5+DatosDelitos!I13-DatosDelitos!I17</f>
        <v>297</v>
      </c>
      <c r="G11" s="69">
        <f>DatosDelitos!J5+DatosDelitos!J13-DatosDelitos!J17</f>
        <v>26</v>
      </c>
      <c r="H11" s="70">
        <f>DatosDelitos!K5+DatosDelitos!K13-DatosDelitos!K17</f>
        <v>6</v>
      </c>
      <c r="I11" s="70">
        <f>DatosDelitos!L5+DatosDelitos!L13-DatosDelitos!L17</f>
        <v>8</v>
      </c>
      <c r="J11" s="70">
        <f>DatosDelitos!M5+DatosDelitos!M13-DatosDelitos!M17</f>
        <v>4</v>
      </c>
      <c r="K11" s="70">
        <f>DatosDelitos!O5+DatosDelitos!O13-DatosDelitos!O17</f>
        <v>15</v>
      </c>
      <c r="L11" s="71">
        <f>DatosDelitos!P5+DatosDelitos!P13-DatosDelitos!P17</f>
        <v>480</v>
      </c>
    </row>
    <row r="12" spans="2:13" ht="13.2" customHeight="1" x14ac:dyDescent="0.25">
      <c r="B12" s="215" t="s">
        <v>329</v>
      </c>
      <c r="C12" s="215"/>
      <c r="D12" s="72">
        <f>DatosDelitos!C10</f>
        <v>2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215" t="s">
        <v>347</v>
      </c>
      <c r="C13" s="215"/>
      <c r="D13" s="72">
        <f>DatosDelitos!C20</f>
        <v>7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215" t="s">
        <v>352</v>
      </c>
      <c r="C14" s="215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5" t="s">
        <v>1320</v>
      </c>
      <c r="C15" s="215"/>
      <c r="D15" s="72">
        <f>DatosDelitos!C17+DatosDelitos!C44</f>
        <v>1850</v>
      </c>
      <c r="E15" s="73">
        <f>DatosDelitos!H17+DatosDelitos!H44</f>
        <v>284</v>
      </c>
      <c r="F15" s="73">
        <f>DatosDelitos!I16+DatosDelitos!I44</f>
        <v>86</v>
      </c>
      <c r="G15" s="73">
        <f>DatosDelitos!J17+DatosDelitos!J44</f>
        <v>8</v>
      </c>
      <c r="H15" s="73">
        <f>DatosDelitos!K17+DatosDelitos!K44</f>
        <v>1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7</v>
      </c>
      <c r="L15" s="74">
        <f>DatosDelitos!P17+DatosDelitos!P44</f>
        <v>546</v>
      </c>
    </row>
    <row r="16" spans="2:13" ht="13.2" customHeight="1" x14ac:dyDescent="0.25">
      <c r="B16" s="215" t="s">
        <v>1321</v>
      </c>
      <c r="C16" s="215"/>
      <c r="D16" s="72">
        <f>DatosDelitos!C30</f>
        <v>892</v>
      </c>
      <c r="E16" s="73">
        <f>DatosDelitos!H30</f>
        <v>98</v>
      </c>
      <c r="F16" s="73">
        <f>DatosDelitos!I30</f>
        <v>108</v>
      </c>
      <c r="G16" s="73">
        <f>DatosDelitos!J30</f>
        <v>0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3</v>
      </c>
      <c r="L16" s="74">
        <f>DatosDelitos!P30</f>
        <v>311</v>
      </c>
    </row>
    <row r="17" spans="2:12" ht="13.2" customHeight="1" x14ac:dyDescent="0.25">
      <c r="B17" s="217" t="s">
        <v>1322</v>
      </c>
      <c r="C17" s="217"/>
      <c r="D17" s="72">
        <f>DatosDelitos!C42-DatosDelitos!C44</f>
        <v>16</v>
      </c>
      <c r="E17" s="73">
        <f>DatosDelitos!H42-DatosDelitos!H44</f>
        <v>2</v>
      </c>
      <c r="F17" s="73">
        <f>DatosDelitos!I42-DatosDelitos!I44</f>
        <v>4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4</v>
      </c>
    </row>
    <row r="18" spans="2:12" ht="13.2" customHeight="1" x14ac:dyDescent="0.25">
      <c r="B18" s="215" t="s">
        <v>1323</v>
      </c>
      <c r="C18" s="215"/>
      <c r="D18" s="72">
        <f>DatosDelitos!C50</f>
        <v>383</v>
      </c>
      <c r="E18" s="73">
        <f>DatosDelitos!H50</f>
        <v>76</v>
      </c>
      <c r="F18" s="73">
        <f>DatosDelitos!I50</f>
        <v>37</v>
      </c>
      <c r="G18" s="73">
        <f>DatosDelitos!J50</f>
        <v>36</v>
      </c>
      <c r="H18" s="73">
        <f>DatosDelitos!K50</f>
        <v>35</v>
      </c>
      <c r="I18" s="73">
        <f>DatosDelitos!L50</f>
        <v>0</v>
      </c>
      <c r="J18" s="73">
        <f>DatosDelitos!M50</f>
        <v>0</v>
      </c>
      <c r="K18" s="73">
        <f>DatosDelitos!O50</f>
        <v>4</v>
      </c>
      <c r="L18" s="74">
        <f>DatosDelitos!P50</f>
        <v>53</v>
      </c>
    </row>
    <row r="19" spans="2:12" ht="13.2" customHeight="1" x14ac:dyDescent="0.25">
      <c r="B19" s="215" t="s">
        <v>1324</v>
      </c>
      <c r="C19" s="215"/>
      <c r="D19" s="72">
        <f>DatosDelitos!C72</f>
        <v>0</v>
      </c>
      <c r="E19" s="73">
        <f>DatosDelitos!H72</f>
        <v>0</v>
      </c>
      <c r="F19" s="73">
        <f>DatosDelitos!I72</f>
        <v>1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1</v>
      </c>
    </row>
    <row r="20" spans="2:12" ht="27" customHeight="1" x14ac:dyDescent="0.25">
      <c r="B20" s="215" t="s">
        <v>1325</v>
      </c>
      <c r="C20" s="215"/>
      <c r="D20" s="72">
        <f>DatosDelitos!C74</f>
        <v>44</v>
      </c>
      <c r="E20" s="73">
        <f>DatosDelitos!H74</f>
        <v>16</v>
      </c>
      <c r="F20" s="73">
        <f>DatosDelitos!I74</f>
        <v>9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1</v>
      </c>
      <c r="K20" s="73">
        <f>DatosDelitos!O74</f>
        <v>0</v>
      </c>
      <c r="L20" s="74">
        <f>DatosDelitos!P74</f>
        <v>2</v>
      </c>
    </row>
    <row r="21" spans="2:12" ht="13.2" customHeight="1" x14ac:dyDescent="0.25">
      <c r="B21" s="217" t="s">
        <v>1326</v>
      </c>
      <c r="C21" s="217"/>
      <c r="D21" s="72">
        <f>DatosDelitos!C82</f>
        <v>162</v>
      </c>
      <c r="E21" s="73">
        <f>DatosDelitos!H82</f>
        <v>9</v>
      </c>
      <c r="F21" s="73">
        <f>DatosDelitos!I82</f>
        <v>8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31</v>
      </c>
    </row>
    <row r="22" spans="2:12" ht="13.2" customHeight="1" x14ac:dyDescent="0.25">
      <c r="B22" s="215" t="s">
        <v>1327</v>
      </c>
      <c r="C22" s="215"/>
      <c r="D22" s="72">
        <f>DatosDelitos!C85</f>
        <v>413</v>
      </c>
      <c r="E22" s="73">
        <f>DatosDelitos!H85</f>
        <v>272</v>
      </c>
      <c r="F22" s="73">
        <f>DatosDelitos!I85</f>
        <v>262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1</v>
      </c>
      <c r="L22" s="74">
        <f>DatosDelitos!P85</f>
        <v>181</v>
      </c>
    </row>
    <row r="23" spans="2:12" ht="13.2" customHeight="1" x14ac:dyDescent="0.25">
      <c r="B23" s="215" t="s">
        <v>975</v>
      </c>
      <c r="C23" s="215"/>
      <c r="D23" s="72">
        <f>DatosDelitos!C97</f>
        <v>4652</v>
      </c>
      <c r="E23" s="73">
        <f>DatosDelitos!H97</f>
        <v>1445</v>
      </c>
      <c r="F23" s="73">
        <f>DatosDelitos!I97</f>
        <v>1321</v>
      </c>
      <c r="G23" s="73">
        <f>DatosDelitos!J97</f>
        <v>6</v>
      </c>
      <c r="H23" s="73">
        <f>DatosDelitos!K97</f>
        <v>1</v>
      </c>
      <c r="I23" s="73">
        <f>DatosDelitos!L97</f>
        <v>0</v>
      </c>
      <c r="J23" s="73">
        <f>DatosDelitos!M97</f>
        <v>0</v>
      </c>
      <c r="K23" s="73">
        <f>DatosDelitos!O97</f>
        <v>62</v>
      </c>
      <c r="L23" s="74">
        <f>DatosDelitos!P97</f>
        <v>998</v>
      </c>
    </row>
    <row r="24" spans="2:12" ht="27" customHeight="1" x14ac:dyDescent="0.25">
      <c r="B24" s="215" t="s">
        <v>1328</v>
      </c>
      <c r="C24" s="215"/>
      <c r="D24" s="72">
        <f>DatosDelitos!C131</f>
        <v>3</v>
      </c>
      <c r="E24" s="73">
        <f>DatosDelitos!H131</f>
        <v>13</v>
      </c>
      <c r="F24" s="73">
        <f>DatosDelitos!I131</f>
        <v>13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3</v>
      </c>
    </row>
    <row r="25" spans="2:12" ht="13.2" customHeight="1" x14ac:dyDescent="0.25">
      <c r="B25" s="215" t="s">
        <v>1329</v>
      </c>
      <c r="C25" s="215"/>
      <c r="D25" s="72">
        <f>DatosDelitos!C137</f>
        <v>22</v>
      </c>
      <c r="E25" s="73">
        <f>DatosDelitos!H137</f>
        <v>3</v>
      </c>
      <c r="F25" s="73">
        <f>DatosDelitos!I137</f>
        <v>2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2</v>
      </c>
    </row>
    <row r="26" spans="2:12" ht="13.2" customHeight="1" x14ac:dyDescent="0.25">
      <c r="B26" s="217" t="s">
        <v>1330</v>
      </c>
      <c r="C26" s="217"/>
      <c r="D26" s="72">
        <f>DatosDelitos!C144</f>
        <v>220</v>
      </c>
      <c r="E26" s="73">
        <f>DatosDelitos!H144</f>
        <v>3</v>
      </c>
      <c r="F26" s="73">
        <f>DatosDelitos!I144</f>
        <v>1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2</v>
      </c>
    </row>
    <row r="27" spans="2:12" ht="38.25" customHeight="1" x14ac:dyDescent="0.25">
      <c r="B27" s="215" t="s">
        <v>1331</v>
      </c>
      <c r="C27" s="215"/>
      <c r="D27" s="72">
        <f>DatosDelitos!C147</f>
        <v>79</v>
      </c>
      <c r="E27" s="73">
        <f>DatosDelitos!H147</f>
        <v>57</v>
      </c>
      <c r="F27" s="73">
        <f>DatosDelitos!I147</f>
        <v>45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34</v>
      </c>
    </row>
    <row r="28" spans="2:12" ht="13.2" customHeight="1" x14ac:dyDescent="0.25">
      <c r="B28" s="215" t="s">
        <v>1332</v>
      </c>
      <c r="C28" s="215"/>
      <c r="D28" s="72">
        <f>DatosDelitos!C156+SUM(DatosDelitos!C167:C172)</f>
        <v>92</v>
      </c>
      <c r="E28" s="73">
        <f>DatosDelitos!H156+SUM(DatosDelitos!H167:H172)</f>
        <v>23</v>
      </c>
      <c r="F28" s="73">
        <f>DatosDelitos!I156+SUM(DatosDelitos!I167:I172)</f>
        <v>12</v>
      </c>
      <c r="G28" s="73">
        <f>DatosDelitos!J156+SUM(DatosDelitos!J167:J172)</f>
        <v>1</v>
      </c>
      <c r="H28" s="73">
        <f>DatosDelitos!K156+SUM(DatosDelitos!K167:K172)</f>
        <v>2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6</v>
      </c>
    </row>
    <row r="29" spans="2:12" ht="13.2" customHeight="1" x14ac:dyDescent="0.25">
      <c r="B29" s="215" t="s">
        <v>1333</v>
      </c>
      <c r="C29" s="215"/>
      <c r="D29" s="72">
        <f>SUM(DatosDelitos!C173:C177)</f>
        <v>767</v>
      </c>
      <c r="E29" s="73">
        <f>SUM(DatosDelitos!H173:H177)</f>
        <v>682</v>
      </c>
      <c r="F29" s="73">
        <f>SUM(DatosDelitos!I173:I177)</f>
        <v>497</v>
      </c>
      <c r="G29" s="73">
        <f>SUM(DatosDelitos!J173:J177)</f>
        <v>2</v>
      </c>
      <c r="H29" s="73">
        <f>SUM(DatosDelitos!K173:K177)</f>
        <v>3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53</v>
      </c>
      <c r="L29" s="73">
        <f>SUM(DatosDelitos!P173:P177)</f>
        <v>475</v>
      </c>
    </row>
    <row r="30" spans="2:12" ht="13.2" customHeight="1" x14ac:dyDescent="0.25">
      <c r="B30" s="215" t="s">
        <v>1334</v>
      </c>
      <c r="C30" s="215"/>
      <c r="D30" s="72">
        <f>DatosDelitos!C178</f>
        <v>414</v>
      </c>
      <c r="E30" s="73">
        <f>DatosDelitos!H178</f>
        <v>247</v>
      </c>
      <c r="F30" s="73">
        <f>DatosDelitos!I178</f>
        <v>193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1</v>
      </c>
      <c r="L30" s="73">
        <f>DatosDelitos!P178</f>
        <v>1340</v>
      </c>
    </row>
    <row r="31" spans="2:12" ht="13.2" customHeight="1" x14ac:dyDescent="0.25">
      <c r="B31" s="215" t="s">
        <v>1335</v>
      </c>
      <c r="C31" s="215"/>
      <c r="D31" s="72">
        <f>DatosDelitos!C186</f>
        <v>200</v>
      </c>
      <c r="E31" s="73">
        <f>DatosDelitos!H186</f>
        <v>84</v>
      </c>
      <c r="F31" s="73">
        <f>DatosDelitos!I186</f>
        <v>61</v>
      </c>
      <c r="G31" s="73">
        <f>DatosDelitos!J186</f>
        <v>0</v>
      </c>
      <c r="H31" s="73">
        <f>DatosDelitos!K186</f>
        <v>3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52</v>
      </c>
    </row>
    <row r="32" spans="2:12" ht="13.2" customHeight="1" x14ac:dyDescent="0.25">
      <c r="B32" s="215" t="s">
        <v>1336</v>
      </c>
      <c r="C32" s="215"/>
      <c r="D32" s="72">
        <f>DatosDelitos!C201</f>
        <v>73</v>
      </c>
      <c r="E32" s="73">
        <f>DatosDelitos!H201</f>
        <v>23</v>
      </c>
      <c r="F32" s="73">
        <f>DatosDelitos!I201</f>
        <v>19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0</v>
      </c>
      <c r="K32" s="73">
        <f>DatosDelitos!O201</f>
        <v>0</v>
      </c>
      <c r="L32" s="73">
        <f>DatosDelitos!P201</f>
        <v>35</v>
      </c>
    </row>
    <row r="33" spans="2:13" ht="13.2" customHeight="1" x14ac:dyDescent="0.25">
      <c r="B33" s="215" t="s">
        <v>1337</v>
      </c>
      <c r="C33" s="215"/>
      <c r="D33" s="72">
        <f>DatosDelitos!C223</f>
        <v>1774</v>
      </c>
      <c r="E33" s="73">
        <f>DatosDelitos!H223</f>
        <v>261</v>
      </c>
      <c r="F33" s="73">
        <f>DatosDelitos!I223</f>
        <v>269</v>
      </c>
      <c r="G33" s="73">
        <f>DatosDelitos!J223</f>
        <v>3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11</v>
      </c>
      <c r="L33" s="73">
        <f>DatosDelitos!P223</f>
        <v>420</v>
      </c>
    </row>
    <row r="34" spans="2:13" ht="13.2" customHeight="1" x14ac:dyDescent="0.25">
      <c r="B34" s="215" t="s">
        <v>1338</v>
      </c>
      <c r="C34" s="215"/>
      <c r="D34" s="72">
        <f>DatosDelitos!C244</f>
        <v>3</v>
      </c>
      <c r="E34" s="73">
        <f>DatosDelitos!H244</f>
        <v>1</v>
      </c>
      <c r="F34" s="73">
        <f>DatosDelitos!I244</f>
        <v>1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2" customHeight="1" x14ac:dyDescent="0.25">
      <c r="B35" s="215" t="s">
        <v>1339</v>
      </c>
      <c r="C35" s="215"/>
      <c r="D35" s="72">
        <f>DatosDelitos!C271</f>
        <v>177</v>
      </c>
      <c r="E35" s="73">
        <f>DatosDelitos!H271</f>
        <v>120</v>
      </c>
      <c r="F35" s="73">
        <f>DatosDelitos!I271</f>
        <v>109</v>
      </c>
      <c r="G35" s="73">
        <f>DatosDelitos!J271</f>
        <v>0</v>
      </c>
      <c r="H35" s="73">
        <f>DatosDelitos!K271</f>
        <v>2</v>
      </c>
      <c r="I35" s="73">
        <f>DatosDelitos!L271</f>
        <v>0</v>
      </c>
      <c r="J35" s="73">
        <f>DatosDelitos!M271</f>
        <v>0</v>
      </c>
      <c r="K35" s="73">
        <f>DatosDelitos!O271</f>
        <v>12</v>
      </c>
      <c r="L35" s="73">
        <f>DatosDelitos!P271</f>
        <v>273</v>
      </c>
    </row>
    <row r="36" spans="2:13" ht="38.25" customHeight="1" x14ac:dyDescent="0.25">
      <c r="B36" s="215" t="s">
        <v>1340</v>
      </c>
      <c r="C36" s="215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215" t="s">
        <v>1341</v>
      </c>
      <c r="C37" s="215"/>
      <c r="D37" s="72">
        <f>DatosDelitos!C305</f>
        <v>0</v>
      </c>
      <c r="E37" s="73">
        <f>DatosDelitos!H305</f>
        <v>1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5" t="s">
        <v>1342</v>
      </c>
      <c r="C38" s="215"/>
      <c r="D38" s="72">
        <f>DatosDelitos!C312+DatosDelitos!C318+DatosDelitos!C320</f>
        <v>13</v>
      </c>
      <c r="E38" s="73">
        <f>DatosDelitos!H312+DatosDelitos!H318+DatosDelitos!H320</f>
        <v>7</v>
      </c>
      <c r="F38" s="73">
        <f>DatosDelitos!I312+DatosDelitos!I318+DatosDelitos!I320</f>
        <v>3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2</v>
      </c>
    </row>
    <row r="39" spans="2:13" ht="13.2" customHeight="1" x14ac:dyDescent="0.25">
      <c r="B39" s="215" t="s">
        <v>1343</v>
      </c>
      <c r="C39" s="215"/>
      <c r="D39" s="72">
        <f>DatosDelitos!C323</f>
        <v>6972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2" customHeight="1" x14ac:dyDescent="0.25">
      <c r="B40" s="215" t="s">
        <v>1344</v>
      </c>
      <c r="C40" s="215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215" t="s">
        <v>952</v>
      </c>
      <c r="C41" s="215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5" t="s">
        <v>1345</v>
      </c>
      <c r="C42" s="215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6" t="s">
        <v>956</v>
      </c>
      <c r="C43" s="216"/>
      <c r="D43" s="75">
        <f>SUM(D11:D42)</f>
        <v>38552</v>
      </c>
      <c r="E43" s="75">
        <f t="shared" ref="E43:L43" si="0">SUM(E11:E42)</f>
        <v>4045</v>
      </c>
      <c r="F43" s="75">
        <f t="shared" si="0"/>
        <v>3358</v>
      </c>
      <c r="G43" s="75">
        <f t="shared" si="0"/>
        <v>82</v>
      </c>
      <c r="H43" s="75">
        <f t="shared" si="0"/>
        <v>54</v>
      </c>
      <c r="I43" s="75">
        <f t="shared" si="0"/>
        <v>9</v>
      </c>
      <c r="J43" s="75">
        <f t="shared" si="0"/>
        <v>5</v>
      </c>
      <c r="K43" s="75">
        <f t="shared" si="0"/>
        <v>169</v>
      </c>
      <c r="L43" s="75">
        <f t="shared" si="0"/>
        <v>5251</v>
      </c>
    </row>
    <row r="46" spans="2:13" ht="15.6" x14ac:dyDescent="0.3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1309</v>
      </c>
      <c r="E48" s="54" t="s">
        <v>1310</v>
      </c>
    </row>
    <row r="49" spans="2:5" ht="13.2" customHeight="1" x14ac:dyDescent="0.3">
      <c r="B49" s="214" t="s">
        <v>1347</v>
      </c>
      <c r="C49" s="214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4" t="s">
        <v>1348</v>
      </c>
      <c r="C50" s="214"/>
      <c r="D50" s="78">
        <f>DatosDelitos!F13-DatosDelitos!F17</f>
        <v>157</v>
      </c>
      <c r="E50" s="78">
        <f>DatosDelitos!G13-DatosDelitos!G17</f>
        <v>157</v>
      </c>
    </row>
    <row r="51" spans="2:5" ht="13.2" customHeight="1" x14ac:dyDescent="0.3">
      <c r="B51" s="214" t="s">
        <v>329</v>
      </c>
      <c r="C51" s="214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4" t="s">
        <v>347</v>
      </c>
      <c r="C52" s="214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214" t="s">
        <v>352</v>
      </c>
      <c r="C53" s="214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214" t="s">
        <v>1320</v>
      </c>
      <c r="C54" s="214"/>
      <c r="D54" s="78">
        <f>DatosDelitos!F17+DatosDelitos!F44</f>
        <v>1297</v>
      </c>
      <c r="E54" s="78">
        <f>DatosDelitos!G17+DatosDelitos!G44</f>
        <v>538</v>
      </c>
    </row>
    <row r="55" spans="2:5" ht="13.2" customHeight="1" x14ac:dyDescent="0.3">
      <c r="B55" s="214" t="s">
        <v>1321</v>
      </c>
      <c r="C55" s="214"/>
      <c r="D55" s="78">
        <f>DatosDelitos!F30</f>
        <v>226</v>
      </c>
      <c r="E55" s="78">
        <f>DatosDelitos!G30</f>
        <v>238</v>
      </c>
    </row>
    <row r="56" spans="2:5" ht="13.2" customHeight="1" x14ac:dyDescent="0.3">
      <c r="B56" s="214" t="s">
        <v>1322</v>
      </c>
      <c r="C56" s="214"/>
      <c r="D56" s="78">
        <f>DatosDelitos!F42-DatosDelitos!F44</f>
        <v>1</v>
      </c>
      <c r="E56" s="78">
        <f>DatosDelitos!G42-DatosDelitos!G44</f>
        <v>1</v>
      </c>
    </row>
    <row r="57" spans="2:5" ht="13.2" customHeight="1" x14ac:dyDescent="0.3">
      <c r="B57" s="214" t="s">
        <v>1323</v>
      </c>
      <c r="C57" s="214"/>
      <c r="D57" s="78">
        <f>DatosDelitos!F50</f>
        <v>17</v>
      </c>
      <c r="E57" s="78">
        <f>DatosDelitos!G50</f>
        <v>5</v>
      </c>
    </row>
    <row r="58" spans="2:5" ht="13.2" customHeight="1" x14ac:dyDescent="0.3">
      <c r="B58" s="214" t="s">
        <v>1324</v>
      </c>
      <c r="C58" s="214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214" t="s">
        <v>1349</v>
      </c>
      <c r="C59" s="214"/>
      <c r="D59" s="78">
        <f>DatosDelitos!F74</f>
        <v>3</v>
      </c>
      <c r="E59" s="78">
        <f>DatosDelitos!G74</f>
        <v>2</v>
      </c>
    </row>
    <row r="60" spans="2:5" ht="13.2" customHeight="1" x14ac:dyDescent="0.3">
      <c r="B60" s="214" t="s">
        <v>1326</v>
      </c>
      <c r="C60" s="214"/>
      <c r="D60" s="78">
        <f>DatosDelitos!F82</f>
        <v>107</v>
      </c>
      <c r="E60" s="78">
        <f>DatosDelitos!G82</f>
        <v>112</v>
      </c>
    </row>
    <row r="61" spans="2:5" ht="13.2" customHeight="1" x14ac:dyDescent="0.3">
      <c r="B61" s="214" t="s">
        <v>1327</v>
      </c>
      <c r="C61" s="214"/>
      <c r="D61" s="78">
        <f>DatosDelitos!F85</f>
        <v>4</v>
      </c>
      <c r="E61" s="78">
        <f>DatosDelitos!G85</f>
        <v>2</v>
      </c>
    </row>
    <row r="62" spans="2:5" ht="13.2" customHeight="1" x14ac:dyDescent="0.3">
      <c r="B62" s="214" t="s">
        <v>975</v>
      </c>
      <c r="C62" s="214"/>
      <c r="D62" s="78">
        <f>DatosDelitos!F97</f>
        <v>232</v>
      </c>
      <c r="E62" s="78">
        <f>DatosDelitos!G97</f>
        <v>167</v>
      </c>
    </row>
    <row r="63" spans="2:5" ht="27" customHeight="1" x14ac:dyDescent="0.3">
      <c r="B63" s="214" t="s">
        <v>1350</v>
      </c>
      <c r="C63" s="214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4" t="s">
        <v>1329</v>
      </c>
      <c r="C64" s="214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214" t="s">
        <v>1330</v>
      </c>
      <c r="C65" s="214"/>
      <c r="D65" s="78">
        <f>DatosDelitos!F144</f>
        <v>1</v>
      </c>
      <c r="E65" s="78">
        <f>DatosDelitos!G144</f>
        <v>1</v>
      </c>
    </row>
    <row r="66" spans="2:5" ht="40.5" customHeight="1" x14ac:dyDescent="0.3">
      <c r="B66" s="214" t="s">
        <v>1331</v>
      </c>
      <c r="C66" s="214"/>
      <c r="D66" s="78">
        <f>DatosDelitos!F147</f>
        <v>1</v>
      </c>
      <c r="E66" s="78">
        <f>DatosDelitos!G147</f>
        <v>2</v>
      </c>
    </row>
    <row r="67" spans="2:5" ht="13.2" customHeight="1" x14ac:dyDescent="0.3">
      <c r="B67" s="214" t="s">
        <v>1332</v>
      </c>
      <c r="C67" s="214"/>
      <c r="D67" s="78">
        <f>DatosDelitos!F156+SUM(DatosDelitos!F167:G172)</f>
        <v>0</v>
      </c>
      <c r="E67" s="78">
        <f>DatosDelitos!G156+SUM(DatosDelitos!G167:H172)</f>
        <v>4</v>
      </c>
    </row>
    <row r="68" spans="2:5" ht="13.2" customHeight="1" x14ac:dyDescent="0.3">
      <c r="B68" s="214" t="s">
        <v>1333</v>
      </c>
      <c r="C68" s="214"/>
      <c r="D68" s="78">
        <f>SUM(DatosDelitos!F173:G177)</f>
        <v>108</v>
      </c>
      <c r="E68" s="78">
        <f>SUM(DatosDelitos!G173:H177)</f>
        <v>730</v>
      </c>
    </row>
    <row r="69" spans="2:5" ht="13.2" customHeight="1" x14ac:dyDescent="0.3">
      <c r="B69" s="214" t="s">
        <v>1334</v>
      </c>
      <c r="C69" s="214"/>
      <c r="D69" s="78">
        <f>DatosDelitos!F178</f>
        <v>1362</v>
      </c>
      <c r="E69" s="78">
        <f>DatosDelitos!G178</f>
        <v>1202</v>
      </c>
    </row>
    <row r="70" spans="2:5" ht="13.2" customHeight="1" x14ac:dyDescent="0.3">
      <c r="B70" s="214" t="s">
        <v>1335</v>
      </c>
      <c r="C70" s="214"/>
      <c r="D70" s="78">
        <f>DatosDelitos!F186</f>
        <v>11</v>
      </c>
      <c r="E70" s="78">
        <f>DatosDelitos!G186</f>
        <v>12</v>
      </c>
    </row>
    <row r="71" spans="2:5" ht="13.2" customHeight="1" x14ac:dyDescent="0.3">
      <c r="B71" s="214" t="s">
        <v>1336</v>
      </c>
      <c r="C71" s="214"/>
      <c r="D71" s="78">
        <f>DatosDelitos!F201</f>
        <v>16</v>
      </c>
      <c r="E71" s="78">
        <f>DatosDelitos!G201</f>
        <v>12</v>
      </c>
    </row>
    <row r="72" spans="2:5" ht="13.2" customHeight="1" x14ac:dyDescent="0.3">
      <c r="B72" s="214" t="s">
        <v>1337</v>
      </c>
      <c r="C72" s="214"/>
      <c r="D72" s="78">
        <f>DatosDelitos!F223</f>
        <v>452</v>
      </c>
      <c r="E72" s="78">
        <f>DatosDelitos!G223</f>
        <v>342</v>
      </c>
    </row>
    <row r="73" spans="2:5" ht="13.2" customHeight="1" x14ac:dyDescent="0.3">
      <c r="B73" s="214" t="s">
        <v>1338</v>
      </c>
      <c r="C73" s="214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214" t="s">
        <v>1339</v>
      </c>
      <c r="C74" s="214"/>
      <c r="D74" s="78">
        <f>DatosDelitos!F271</f>
        <v>196</v>
      </c>
      <c r="E74" s="78">
        <f>DatosDelitos!G271</f>
        <v>132</v>
      </c>
    </row>
    <row r="75" spans="2:5" ht="38.25" customHeight="1" x14ac:dyDescent="0.3">
      <c r="B75" s="214" t="s">
        <v>1340</v>
      </c>
      <c r="C75" s="214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4" t="s">
        <v>1341</v>
      </c>
      <c r="C76" s="214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4" t="s">
        <v>1342</v>
      </c>
      <c r="C77" s="214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214" t="s">
        <v>1343</v>
      </c>
      <c r="C78" s="214"/>
      <c r="D78" s="78">
        <f>DatosDelitos!F323</f>
        <v>70</v>
      </c>
      <c r="E78" s="78">
        <f>DatosDelitos!G323</f>
        <v>0</v>
      </c>
    </row>
    <row r="79" spans="2:5" ht="15" customHeight="1" x14ac:dyDescent="0.3">
      <c r="B79" s="213" t="s">
        <v>1344</v>
      </c>
      <c r="C79" s="213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3" t="s">
        <v>952</v>
      </c>
      <c r="C80" s="213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3" t="s">
        <v>1345</v>
      </c>
      <c r="C81" s="213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3" t="s">
        <v>1351</v>
      </c>
      <c r="C82" s="213"/>
      <c r="D82" s="78">
        <f>SUM(D49:D81)</f>
        <v>4261</v>
      </c>
      <c r="E82" s="78">
        <f>SUM(E49:E81)</f>
        <v>3659</v>
      </c>
    </row>
    <row r="84" spans="2:13" s="81" customFormat="1" ht="15.6" x14ac:dyDescent="0.3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4" t="s">
        <v>1319</v>
      </c>
      <c r="C87" s="214"/>
      <c r="D87" s="78">
        <f>DatosDelitos!N5+DatosDelitos!N13-DatosDelitos!N17</f>
        <v>82</v>
      </c>
    </row>
    <row r="88" spans="2:13" ht="13.2" customHeight="1" x14ac:dyDescent="0.3">
      <c r="B88" s="214" t="s">
        <v>329</v>
      </c>
      <c r="C88" s="214"/>
      <c r="D88" s="78">
        <f>DatosDelitos!N10</f>
        <v>0</v>
      </c>
    </row>
    <row r="89" spans="2:13" ht="13.2" customHeight="1" x14ac:dyDescent="0.3">
      <c r="B89" s="214" t="s">
        <v>347</v>
      </c>
      <c r="C89" s="214"/>
      <c r="D89" s="78">
        <f>DatosDelitos!N20</f>
        <v>0</v>
      </c>
    </row>
    <row r="90" spans="2:13" ht="13.2" customHeight="1" x14ac:dyDescent="0.3">
      <c r="B90" s="214" t="s">
        <v>352</v>
      </c>
      <c r="C90" s="214"/>
      <c r="D90" s="78">
        <f>DatosDelitos!N23</f>
        <v>0</v>
      </c>
    </row>
    <row r="91" spans="2:13" ht="13.2" customHeight="1" x14ac:dyDescent="0.3">
      <c r="B91" s="214" t="s">
        <v>1353</v>
      </c>
      <c r="C91" s="214"/>
      <c r="D91" s="78">
        <f>SUM(DatosDelitos!N17,DatosDelitos!N44)</f>
        <v>44</v>
      </c>
    </row>
    <row r="92" spans="2:13" ht="13.2" customHeight="1" x14ac:dyDescent="0.3">
      <c r="B92" s="214" t="s">
        <v>1321</v>
      </c>
      <c r="C92" s="214"/>
      <c r="D92" s="78">
        <f>DatosDelitos!N30</f>
        <v>15</v>
      </c>
    </row>
    <row r="93" spans="2:13" ht="13.2" customHeight="1" x14ac:dyDescent="0.3">
      <c r="B93" s="214" t="s">
        <v>1322</v>
      </c>
      <c r="C93" s="214"/>
      <c r="D93" s="78">
        <f>DatosDelitos!N42-DatosDelitos!N44</f>
        <v>1</v>
      </c>
    </row>
    <row r="94" spans="2:13" ht="13.2" customHeight="1" x14ac:dyDescent="0.3">
      <c r="B94" s="214" t="s">
        <v>1323</v>
      </c>
      <c r="C94" s="214"/>
      <c r="D94" s="78">
        <f>DatosDelitos!N50</f>
        <v>8</v>
      </c>
    </row>
    <row r="95" spans="2:13" ht="13.2" customHeight="1" x14ac:dyDescent="0.3">
      <c r="B95" s="214" t="s">
        <v>1324</v>
      </c>
      <c r="C95" s="214"/>
      <c r="D95" s="78">
        <f>DatosDelitos!N72</f>
        <v>0</v>
      </c>
    </row>
    <row r="96" spans="2:13" ht="27" customHeight="1" x14ac:dyDescent="0.3">
      <c r="B96" s="214" t="s">
        <v>1349</v>
      </c>
      <c r="C96" s="214"/>
      <c r="D96" s="78">
        <f>DatosDelitos!N74</f>
        <v>3</v>
      </c>
    </row>
    <row r="97" spans="2:4" ht="13.2" customHeight="1" x14ac:dyDescent="0.3">
      <c r="B97" s="214" t="s">
        <v>1326</v>
      </c>
      <c r="C97" s="214"/>
      <c r="D97" s="78">
        <f>DatosDelitos!N82</f>
        <v>0</v>
      </c>
    </row>
    <row r="98" spans="2:4" ht="13.2" customHeight="1" x14ac:dyDescent="0.3">
      <c r="B98" s="214" t="s">
        <v>1327</v>
      </c>
      <c r="C98" s="214"/>
      <c r="D98" s="78">
        <f>DatosDelitos!N85</f>
        <v>5</v>
      </c>
    </row>
    <row r="99" spans="2:4" ht="13.2" customHeight="1" x14ac:dyDescent="0.3">
      <c r="B99" s="214" t="s">
        <v>975</v>
      </c>
      <c r="C99" s="214"/>
      <c r="D99" s="78">
        <f>DatosDelitos!N97</f>
        <v>29</v>
      </c>
    </row>
    <row r="100" spans="2:4" ht="27" customHeight="1" x14ac:dyDescent="0.3">
      <c r="B100" s="214" t="s">
        <v>1350</v>
      </c>
      <c r="C100" s="214"/>
      <c r="D100" s="78">
        <f>DatosDelitos!N131</f>
        <v>5</v>
      </c>
    </row>
    <row r="101" spans="2:4" ht="13.2" customHeight="1" x14ac:dyDescent="0.3">
      <c r="B101" s="214" t="s">
        <v>1329</v>
      </c>
      <c r="C101" s="214"/>
      <c r="D101" s="78">
        <f>DatosDelitos!N137</f>
        <v>18</v>
      </c>
    </row>
    <row r="102" spans="2:4" ht="13.2" customHeight="1" x14ac:dyDescent="0.3">
      <c r="B102" s="214" t="s">
        <v>1330</v>
      </c>
      <c r="C102" s="214"/>
      <c r="D102" s="78">
        <f>DatosDelitos!N144</f>
        <v>0</v>
      </c>
    </row>
    <row r="103" spans="2:4" ht="13.2" customHeight="1" x14ac:dyDescent="0.3">
      <c r="B103" s="214" t="s">
        <v>1354</v>
      </c>
      <c r="C103" s="214"/>
      <c r="D103" s="78">
        <f>DatosDelitos!N148</f>
        <v>21</v>
      </c>
    </row>
    <row r="104" spans="2:4" ht="13.2" customHeight="1" x14ac:dyDescent="0.3">
      <c r="B104" s="214" t="s">
        <v>1186</v>
      </c>
      <c r="C104" s="214"/>
      <c r="D104" s="78">
        <f>SUM(DatosDelitos!N149,DatosDelitos!N150)</f>
        <v>1</v>
      </c>
    </row>
    <row r="105" spans="2:4" ht="13.2" customHeight="1" x14ac:dyDescent="0.3">
      <c r="B105" s="214" t="s">
        <v>1184</v>
      </c>
      <c r="C105" s="214"/>
      <c r="D105" s="78">
        <f>SUM(DatosDelitos!N151:N155)</f>
        <v>19</v>
      </c>
    </row>
    <row r="106" spans="2:4" ht="13.2" customHeight="1" x14ac:dyDescent="0.3">
      <c r="B106" s="214" t="s">
        <v>1332</v>
      </c>
      <c r="C106" s="214"/>
      <c r="D106" s="78">
        <f>SUM(SUM(DatosDelitos!N157:N160),SUM(DatosDelitos!N167:N172))</f>
        <v>0</v>
      </c>
    </row>
    <row r="107" spans="2:4" ht="13.2" customHeight="1" x14ac:dyDescent="0.3">
      <c r="B107" s="214" t="s">
        <v>1355</v>
      </c>
      <c r="C107" s="214"/>
      <c r="D107" s="78">
        <f>SUM(DatosDelitos!N161:N165)</f>
        <v>0</v>
      </c>
    </row>
    <row r="108" spans="2:4" ht="13.2" customHeight="1" x14ac:dyDescent="0.3">
      <c r="B108" s="214" t="s">
        <v>1333</v>
      </c>
      <c r="C108" s="214"/>
      <c r="D108" s="78">
        <f>SUM(DatosDelitos!N173:N177)</f>
        <v>7</v>
      </c>
    </row>
    <row r="109" spans="2:4" ht="13.2" customHeight="1" x14ac:dyDescent="0.3">
      <c r="B109" s="214" t="s">
        <v>1334</v>
      </c>
      <c r="C109" s="214"/>
      <c r="D109" s="78">
        <f>DatosDelitos!N178</f>
        <v>3</v>
      </c>
    </row>
    <row r="110" spans="2:4" ht="13.2" customHeight="1" x14ac:dyDescent="0.3">
      <c r="B110" s="214" t="s">
        <v>1335</v>
      </c>
      <c r="C110" s="214"/>
      <c r="D110" s="78">
        <f>DatosDelitos!N186</f>
        <v>22</v>
      </c>
    </row>
    <row r="111" spans="2:4" ht="13.2" customHeight="1" x14ac:dyDescent="0.3">
      <c r="B111" s="214" t="s">
        <v>1336</v>
      </c>
      <c r="C111" s="214"/>
      <c r="D111" s="78">
        <f>DatosDelitos!N201</f>
        <v>32</v>
      </c>
    </row>
    <row r="112" spans="2:4" ht="13.2" customHeight="1" x14ac:dyDescent="0.3">
      <c r="B112" s="214" t="s">
        <v>1337</v>
      </c>
      <c r="C112" s="214"/>
      <c r="D112" s="78">
        <f>DatosDelitos!N223</f>
        <v>2</v>
      </c>
    </row>
    <row r="113" spans="2:4" ht="13.2" customHeight="1" x14ac:dyDescent="0.3">
      <c r="B113" s="214" t="s">
        <v>1338</v>
      </c>
      <c r="C113" s="214"/>
      <c r="D113" s="78">
        <f>DatosDelitos!N244</f>
        <v>5</v>
      </c>
    </row>
    <row r="114" spans="2:4" ht="13.2" customHeight="1" x14ac:dyDescent="0.3">
      <c r="B114" s="214" t="s">
        <v>1339</v>
      </c>
      <c r="C114" s="214"/>
      <c r="D114" s="78">
        <f>DatosDelitos!N271</f>
        <v>1</v>
      </c>
    </row>
    <row r="115" spans="2:4" ht="38.25" customHeight="1" x14ac:dyDescent="0.3">
      <c r="B115" s="214" t="s">
        <v>1340</v>
      </c>
      <c r="C115" s="214"/>
      <c r="D115" s="78">
        <f>DatosDelitos!N301</f>
        <v>0</v>
      </c>
    </row>
    <row r="116" spans="2:4" ht="13.2" customHeight="1" x14ac:dyDescent="0.3">
      <c r="B116" s="214" t="s">
        <v>1341</v>
      </c>
      <c r="C116" s="214"/>
      <c r="D116" s="78">
        <f>DatosDelitos!N305</f>
        <v>0</v>
      </c>
    </row>
    <row r="117" spans="2:4" ht="13.2" customHeight="1" x14ac:dyDescent="0.3">
      <c r="B117" s="214" t="s">
        <v>1342</v>
      </c>
      <c r="C117" s="214"/>
      <c r="D117" s="78">
        <f>DatosDelitos!N312+DatosDelitos!N320</f>
        <v>1</v>
      </c>
    </row>
    <row r="118" spans="2:4" ht="13.2" customHeight="1" x14ac:dyDescent="0.3">
      <c r="B118" s="214" t="s">
        <v>918</v>
      </c>
      <c r="C118" s="214"/>
      <c r="D118" s="78">
        <f>DatosDelitos!N318</f>
        <v>4</v>
      </c>
    </row>
    <row r="119" spans="2:4" ht="13.95" customHeight="1" x14ac:dyDescent="0.3">
      <c r="B119" s="214" t="s">
        <v>1343</v>
      </c>
      <c r="C119" s="214"/>
      <c r="D119" s="78">
        <f>DatosDelitos!N323</f>
        <v>6</v>
      </c>
    </row>
    <row r="120" spans="2:4" ht="12.75" customHeight="1" x14ac:dyDescent="0.3">
      <c r="B120" s="213" t="s">
        <v>1344</v>
      </c>
      <c r="C120" s="213"/>
      <c r="D120" s="78">
        <f>DatosDelitos!N325</f>
        <v>0</v>
      </c>
    </row>
    <row r="121" spans="2:4" ht="15" customHeight="1" x14ac:dyDescent="0.3">
      <c r="B121" s="213" t="s">
        <v>952</v>
      </c>
      <c r="C121" s="213"/>
      <c r="D121" s="78">
        <f>DatosDelitos!N337</f>
        <v>0</v>
      </c>
    </row>
    <row r="122" spans="2:4" ht="15" customHeight="1" x14ac:dyDescent="0.3">
      <c r="B122" s="213" t="s">
        <v>1345</v>
      </c>
      <c r="C122" s="213"/>
      <c r="D122" s="78">
        <f>DatosDelitos!N339</f>
        <v>0</v>
      </c>
    </row>
    <row r="123" spans="2:4" ht="15" customHeight="1" x14ac:dyDescent="0.3">
      <c r="B123" s="214" t="s">
        <v>1351</v>
      </c>
      <c r="C123" s="214"/>
      <c r="D123" s="78">
        <f>SUM(D87:D122)</f>
        <v>334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0" t="s">
        <v>318</v>
      </c>
      <c r="B5" s="181"/>
      <c r="C5" s="25">
        <v>73</v>
      </c>
      <c r="D5" s="25">
        <v>59</v>
      </c>
      <c r="E5" s="26">
        <v>0.23728813559322001</v>
      </c>
      <c r="F5" s="25">
        <v>0</v>
      </c>
      <c r="G5" s="25">
        <v>0</v>
      </c>
      <c r="H5" s="25">
        <v>12</v>
      </c>
      <c r="I5" s="25">
        <v>8</v>
      </c>
      <c r="J5" s="25">
        <v>18</v>
      </c>
      <c r="K5" s="25">
        <v>4</v>
      </c>
      <c r="L5" s="25">
        <v>6</v>
      </c>
      <c r="M5" s="25">
        <v>3</v>
      </c>
      <c r="N5" s="25">
        <v>5</v>
      </c>
      <c r="O5" s="25">
        <v>11</v>
      </c>
      <c r="P5" s="27">
        <v>14</v>
      </c>
    </row>
    <row r="6" spans="1:16" x14ac:dyDescent="0.3">
      <c r="A6" s="28" t="s">
        <v>319</v>
      </c>
      <c r="B6" s="28" t="s">
        <v>320</v>
      </c>
      <c r="C6" s="14">
        <v>57</v>
      </c>
      <c r="D6" s="14">
        <v>46</v>
      </c>
      <c r="E6" s="29">
        <v>0.23913043478260901</v>
      </c>
      <c r="F6" s="14">
        <v>0</v>
      </c>
      <c r="G6" s="14">
        <v>0</v>
      </c>
      <c r="H6" s="14">
        <v>4</v>
      </c>
      <c r="I6" s="14">
        <v>1</v>
      </c>
      <c r="J6" s="14">
        <v>17</v>
      </c>
      <c r="K6" s="14">
        <v>4</v>
      </c>
      <c r="L6" s="14">
        <v>4</v>
      </c>
      <c r="M6" s="14">
        <v>1</v>
      </c>
      <c r="N6" s="14">
        <v>0</v>
      </c>
      <c r="O6" s="14">
        <v>10</v>
      </c>
      <c r="P6" s="22">
        <v>8</v>
      </c>
    </row>
    <row r="7" spans="1:16" x14ac:dyDescent="0.3">
      <c r="A7" s="28" t="s">
        <v>321</v>
      </c>
      <c r="B7" s="28" t="s">
        <v>322</v>
      </c>
      <c r="C7" s="14">
        <v>5</v>
      </c>
      <c r="D7" s="14">
        <v>4</v>
      </c>
      <c r="E7" s="29">
        <v>0.25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2</v>
      </c>
      <c r="M7" s="14">
        <v>2</v>
      </c>
      <c r="N7" s="14">
        <v>0</v>
      </c>
      <c r="O7" s="14">
        <v>0</v>
      </c>
      <c r="P7" s="22">
        <v>5</v>
      </c>
    </row>
    <row r="8" spans="1:16" x14ac:dyDescent="0.3">
      <c r="A8" s="28" t="s">
        <v>323</v>
      </c>
      <c r="B8" s="28" t="s">
        <v>324</v>
      </c>
      <c r="C8" s="14">
        <v>10</v>
      </c>
      <c r="D8" s="14">
        <v>8</v>
      </c>
      <c r="E8" s="29">
        <v>0.25</v>
      </c>
      <c r="F8" s="14">
        <v>0</v>
      </c>
      <c r="G8" s="14">
        <v>0</v>
      </c>
      <c r="H8" s="14">
        <v>8</v>
      </c>
      <c r="I8" s="14">
        <v>7</v>
      </c>
      <c r="J8" s="14">
        <v>1</v>
      </c>
      <c r="K8" s="14">
        <v>0</v>
      </c>
      <c r="L8" s="14">
        <v>0</v>
      </c>
      <c r="M8" s="14">
        <v>0</v>
      </c>
      <c r="N8" s="14">
        <v>5</v>
      </c>
      <c r="O8" s="14">
        <v>1</v>
      </c>
      <c r="P8" s="22">
        <v>1</v>
      </c>
    </row>
    <row r="9" spans="1:16" x14ac:dyDescent="0.3">
      <c r="A9" s="28" t="s">
        <v>325</v>
      </c>
      <c r="B9" s="28" t="s">
        <v>326</v>
      </c>
      <c r="C9" s="14">
        <v>1</v>
      </c>
      <c r="D9" s="14">
        <v>1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0" t="s">
        <v>327</v>
      </c>
      <c r="B10" s="181"/>
      <c r="C10" s="25">
        <v>2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2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0" t="s">
        <v>332</v>
      </c>
      <c r="B13" s="181"/>
      <c r="C13" s="25">
        <v>20126</v>
      </c>
      <c r="D13" s="25">
        <v>19553</v>
      </c>
      <c r="E13" s="26">
        <v>2.9304965989873699E-2</v>
      </c>
      <c r="F13" s="25">
        <v>872</v>
      </c>
      <c r="G13" s="25">
        <v>565</v>
      </c>
      <c r="H13" s="25">
        <v>507</v>
      </c>
      <c r="I13" s="25">
        <v>425</v>
      </c>
      <c r="J13" s="25">
        <v>8</v>
      </c>
      <c r="K13" s="25">
        <v>3</v>
      </c>
      <c r="L13" s="25">
        <v>2</v>
      </c>
      <c r="M13" s="25">
        <v>1</v>
      </c>
      <c r="N13" s="25">
        <v>81</v>
      </c>
      <c r="O13" s="25">
        <v>8</v>
      </c>
      <c r="P13" s="27">
        <v>789</v>
      </c>
    </row>
    <row r="14" spans="1:16" x14ac:dyDescent="0.3">
      <c r="A14" s="28" t="s">
        <v>333</v>
      </c>
      <c r="B14" s="28" t="s">
        <v>334</v>
      </c>
      <c r="C14" s="14">
        <v>18629</v>
      </c>
      <c r="D14" s="14">
        <v>17868</v>
      </c>
      <c r="E14" s="29">
        <v>4.2590105216028698E-2</v>
      </c>
      <c r="F14" s="14">
        <v>153</v>
      </c>
      <c r="G14" s="14">
        <v>154</v>
      </c>
      <c r="H14" s="14">
        <v>288</v>
      </c>
      <c r="I14" s="14">
        <v>265</v>
      </c>
      <c r="J14" s="14">
        <v>8</v>
      </c>
      <c r="K14" s="14">
        <v>2</v>
      </c>
      <c r="L14" s="14">
        <v>2</v>
      </c>
      <c r="M14" s="14">
        <v>1</v>
      </c>
      <c r="N14" s="14">
        <v>2</v>
      </c>
      <c r="O14" s="14">
        <v>4</v>
      </c>
      <c r="P14" s="22">
        <v>461</v>
      </c>
    </row>
    <row r="15" spans="1:16" x14ac:dyDescent="0.3">
      <c r="A15" s="28" t="s">
        <v>335</v>
      </c>
      <c r="B15" s="28" t="s">
        <v>336</v>
      </c>
      <c r="C15" s="14">
        <v>9</v>
      </c>
      <c r="D15" s="14">
        <v>4</v>
      </c>
      <c r="E15" s="29">
        <v>1.25</v>
      </c>
      <c r="F15" s="14">
        <v>0</v>
      </c>
      <c r="G15" s="14">
        <v>1</v>
      </c>
      <c r="H15" s="14">
        <v>0</v>
      </c>
      <c r="I15" s="14">
        <v>11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1</v>
      </c>
    </row>
    <row r="16" spans="1:16" x14ac:dyDescent="0.3">
      <c r="A16" s="28" t="s">
        <v>337</v>
      </c>
      <c r="B16" s="28" t="s">
        <v>338</v>
      </c>
      <c r="C16" s="14">
        <v>606</v>
      </c>
      <c r="D16" s="14">
        <v>718</v>
      </c>
      <c r="E16" s="29">
        <v>-0.155988857938719</v>
      </c>
      <c r="F16" s="14">
        <v>4</v>
      </c>
      <c r="G16" s="14">
        <v>2</v>
      </c>
      <c r="H16" s="14">
        <v>17</v>
      </c>
      <c r="I16" s="14">
        <v>13</v>
      </c>
      <c r="J16" s="14">
        <v>0</v>
      </c>
      <c r="K16" s="14">
        <v>0</v>
      </c>
      <c r="L16" s="14">
        <v>0</v>
      </c>
      <c r="M16" s="14">
        <v>0</v>
      </c>
      <c r="N16" s="14">
        <v>75</v>
      </c>
      <c r="O16" s="14">
        <v>0</v>
      </c>
      <c r="P16" s="22">
        <v>3</v>
      </c>
    </row>
    <row r="17" spans="1:16" ht="20.399999999999999" x14ac:dyDescent="0.3">
      <c r="A17" s="28" t="s">
        <v>339</v>
      </c>
      <c r="B17" s="28" t="s">
        <v>340</v>
      </c>
      <c r="C17" s="14">
        <v>877</v>
      </c>
      <c r="D17" s="14">
        <v>958</v>
      </c>
      <c r="E17" s="29">
        <v>-8.4551148225469705E-2</v>
      </c>
      <c r="F17" s="14">
        <v>715</v>
      </c>
      <c r="G17" s="14">
        <v>408</v>
      </c>
      <c r="H17" s="14">
        <v>201</v>
      </c>
      <c r="I17" s="14">
        <v>136</v>
      </c>
      <c r="J17" s="14">
        <v>0</v>
      </c>
      <c r="K17" s="14">
        <v>1</v>
      </c>
      <c r="L17" s="14">
        <v>0</v>
      </c>
      <c r="M17" s="14">
        <v>0</v>
      </c>
      <c r="N17" s="14">
        <v>4</v>
      </c>
      <c r="O17" s="14">
        <v>4</v>
      </c>
      <c r="P17" s="22">
        <v>323</v>
      </c>
    </row>
    <row r="18" spans="1:16" x14ac:dyDescent="0.3">
      <c r="A18" s="28" t="s">
        <v>341</v>
      </c>
      <c r="B18" s="28" t="s">
        <v>342</v>
      </c>
      <c r="C18" s="14">
        <v>5</v>
      </c>
      <c r="D18" s="14">
        <v>5</v>
      </c>
      <c r="E18" s="29">
        <v>0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1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80" t="s">
        <v>345</v>
      </c>
      <c r="B20" s="181"/>
      <c r="C20" s="25">
        <v>7</v>
      </c>
      <c r="D20" s="25">
        <v>18</v>
      </c>
      <c r="E20" s="26">
        <v>-0.61111111111111105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3</v>
      </c>
      <c r="D21" s="14">
        <v>12</v>
      </c>
      <c r="E21" s="29">
        <v>-0.75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8" t="s">
        <v>348</v>
      </c>
      <c r="B22" s="28" t="s">
        <v>349</v>
      </c>
      <c r="C22" s="14">
        <v>4</v>
      </c>
      <c r="D22" s="14">
        <v>6</v>
      </c>
      <c r="E22" s="29">
        <v>-0.33333333333333298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0" t="s">
        <v>363</v>
      </c>
      <c r="B30" s="181"/>
      <c r="C30" s="25">
        <v>892</v>
      </c>
      <c r="D30" s="25">
        <v>876</v>
      </c>
      <c r="E30" s="26">
        <v>1.8264840182648401E-2</v>
      </c>
      <c r="F30" s="25">
        <v>226</v>
      </c>
      <c r="G30" s="25">
        <v>238</v>
      </c>
      <c r="H30" s="25">
        <v>98</v>
      </c>
      <c r="I30" s="25">
        <v>108</v>
      </c>
      <c r="J30" s="25">
        <v>0</v>
      </c>
      <c r="K30" s="25">
        <v>1</v>
      </c>
      <c r="L30" s="25">
        <v>0</v>
      </c>
      <c r="M30" s="25">
        <v>0</v>
      </c>
      <c r="N30" s="25">
        <v>15</v>
      </c>
      <c r="O30" s="25">
        <v>3</v>
      </c>
      <c r="P30" s="27">
        <v>311</v>
      </c>
    </row>
    <row r="31" spans="1:16" x14ac:dyDescent="0.3">
      <c r="A31" s="28" t="s">
        <v>364</v>
      </c>
      <c r="B31" s="28" t="s">
        <v>365</v>
      </c>
      <c r="C31" s="14">
        <v>9</v>
      </c>
      <c r="D31" s="14">
        <v>3</v>
      </c>
      <c r="E31" s="29">
        <v>2</v>
      </c>
      <c r="F31" s="14">
        <v>1</v>
      </c>
      <c r="G31" s="14">
        <v>0</v>
      </c>
      <c r="H31" s="14">
        <v>1</v>
      </c>
      <c r="I31" s="14">
        <v>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2</v>
      </c>
      <c r="P31" s="22">
        <v>0</v>
      </c>
    </row>
    <row r="32" spans="1:16" x14ac:dyDescent="0.3">
      <c r="A32" s="28" t="s">
        <v>366</v>
      </c>
      <c r="B32" s="28" t="s">
        <v>367</v>
      </c>
      <c r="C32" s="14">
        <v>2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8" t="s">
        <v>368</v>
      </c>
      <c r="B33" s="28" t="s">
        <v>369</v>
      </c>
      <c r="C33" s="14">
        <v>551</v>
      </c>
      <c r="D33" s="14">
        <v>557</v>
      </c>
      <c r="E33" s="29">
        <v>-1.07719928186715E-2</v>
      </c>
      <c r="F33" s="14">
        <v>107</v>
      </c>
      <c r="G33" s="14">
        <v>109</v>
      </c>
      <c r="H33" s="14">
        <v>67</v>
      </c>
      <c r="I33" s="14">
        <v>56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0</v>
      </c>
      <c r="P33" s="22">
        <v>194</v>
      </c>
    </row>
    <row r="34" spans="1:16" x14ac:dyDescent="0.3">
      <c r="A34" s="28" t="s">
        <v>370</v>
      </c>
      <c r="B34" s="28" t="s">
        <v>371</v>
      </c>
      <c r="C34" s="14">
        <v>25</v>
      </c>
      <c r="D34" s="14">
        <v>32</v>
      </c>
      <c r="E34" s="29">
        <v>-0.21875</v>
      </c>
      <c r="F34" s="14">
        <v>1</v>
      </c>
      <c r="G34" s="14">
        <v>6</v>
      </c>
      <c r="H34" s="14">
        <v>1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11</v>
      </c>
    </row>
    <row r="35" spans="1:16" x14ac:dyDescent="0.3">
      <c r="A35" s="28" t="s">
        <v>372</v>
      </c>
      <c r="B35" s="28" t="s">
        <v>373</v>
      </c>
      <c r="C35" s="14">
        <v>149</v>
      </c>
      <c r="D35" s="14">
        <v>152</v>
      </c>
      <c r="E35" s="29">
        <v>-1.9736842105263198E-2</v>
      </c>
      <c r="F35" s="14">
        <v>15</v>
      </c>
      <c r="G35" s="14">
        <v>14</v>
      </c>
      <c r="H35" s="14">
        <v>8</v>
      </c>
      <c r="I35" s="14">
        <v>6</v>
      </c>
      <c r="J35" s="14">
        <v>0</v>
      </c>
      <c r="K35" s="14">
        <v>0</v>
      </c>
      <c r="L35" s="14">
        <v>0</v>
      </c>
      <c r="M35" s="14">
        <v>0</v>
      </c>
      <c r="N35" s="14">
        <v>9</v>
      </c>
      <c r="O35" s="14">
        <v>0</v>
      </c>
      <c r="P35" s="22">
        <v>18</v>
      </c>
    </row>
    <row r="36" spans="1:16" ht="20.399999999999999" x14ac:dyDescent="0.3">
      <c r="A36" s="28" t="s">
        <v>374</v>
      </c>
      <c r="B36" s="28" t="s">
        <v>375</v>
      </c>
      <c r="C36" s="14">
        <v>34</v>
      </c>
      <c r="D36" s="14">
        <v>41</v>
      </c>
      <c r="E36" s="29">
        <v>-0.17073170731707299</v>
      </c>
      <c r="F36" s="14">
        <v>88</v>
      </c>
      <c r="G36" s="14">
        <v>93</v>
      </c>
      <c r="H36" s="14">
        <v>9</v>
      </c>
      <c r="I36" s="14">
        <v>25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1</v>
      </c>
      <c r="P36" s="22">
        <v>68</v>
      </c>
    </row>
    <row r="37" spans="1:16" ht="20.399999999999999" x14ac:dyDescent="0.3">
      <c r="A37" s="28" t="s">
        <v>376</v>
      </c>
      <c r="B37" s="28" t="s">
        <v>377</v>
      </c>
      <c r="C37" s="14">
        <v>17</v>
      </c>
      <c r="D37" s="14">
        <v>18</v>
      </c>
      <c r="E37" s="29">
        <v>-5.5555555555555601E-2</v>
      </c>
      <c r="F37" s="14">
        <v>8</v>
      </c>
      <c r="G37" s="14">
        <v>9</v>
      </c>
      <c r="H37" s="14">
        <v>0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5</v>
      </c>
    </row>
    <row r="38" spans="1:16" ht="20.399999999999999" x14ac:dyDescent="0.3">
      <c r="A38" s="28" t="s">
        <v>378</v>
      </c>
      <c r="B38" s="28" t="s">
        <v>379</v>
      </c>
      <c r="C38" s="14">
        <v>8</v>
      </c>
      <c r="D38" s="14">
        <v>8</v>
      </c>
      <c r="E38" s="29">
        <v>0</v>
      </c>
      <c r="F38" s="14">
        <v>5</v>
      </c>
      <c r="G38" s="14">
        <v>2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8" t="s">
        <v>384</v>
      </c>
      <c r="B41" s="28" t="s">
        <v>385</v>
      </c>
      <c r="C41" s="14">
        <v>97</v>
      </c>
      <c r="D41" s="14">
        <v>65</v>
      </c>
      <c r="E41" s="29">
        <v>0.492307692307692</v>
      </c>
      <c r="F41" s="14">
        <v>1</v>
      </c>
      <c r="G41" s="14">
        <v>5</v>
      </c>
      <c r="H41" s="14">
        <v>11</v>
      </c>
      <c r="I41" s="14">
        <v>12</v>
      </c>
      <c r="J41" s="14">
        <v>0</v>
      </c>
      <c r="K41" s="14">
        <v>0</v>
      </c>
      <c r="L41" s="14">
        <v>0</v>
      </c>
      <c r="M41" s="14">
        <v>0</v>
      </c>
      <c r="N41" s="14">
        <v>4</v>
      </c>
      <c r="O41" s="14">
        <v>0</v>
      </c>
      <c r="P41" s="22">
        <v>14</v>
      </c>
    </row>
    <row r="42" spans="1:16" x14ac:dyDescent="0.3">
      <c r="A42" s="180" t="s">
        <v>386</v>
      </c>
      <c r="B42" s="181"/>
      <c r="C42" s="25">
        <v>989</v>
      </c>
      <c r="D42" s="25">
        <v>1014</v>
      </c>
      <c r="E42" s="26">
        <v>-2.4654832347139999E-2</v>
      </c>
      <c r="F42" s="25">
        <v>583</v>
      </c>
      <c r="G42" s="25">
        <v>131</v>
      </c>
      <c r="H42" s="25">
        <v>85</v>
      </c>
      <c r="I42" s="25">
        <v>77</v>
      </c>
      <c r="J42" s="25">
        <v>8</v>
      </c>
      <c r="K42" s="25">
        <v>0</v>
      </c>
      <c r="L42" s="25">
        <v>0</v>
      </c>
      <c r="M42" s="25">
        <v>0</v>
      </c>
      <c r="N42" s="25">
        <v>41</v>
      </c>
      <c r="O42" s="25">
        <v>3</v>
      </c>
      <c r="P42" s="27">
        <v>227</v>
      </c>
    </row>
    <row r="43" spans="1:16" x14ac:dyDescent="0.3">
      <c r="A43" s="28" t="s">
        <v>387</v>
      </c>
      <c r="B43" s="28" t="s">
        <v>388</v>
      </c>
      <c r="C43" s="14">
        <v>4</v>
      </c>
      <c r="D43" s="14">
        <v>3</v>
      </c>
      <c r="E43" s="29">
        <v>0.33333333333333298</v>
      </c>
      <c r="F43" s="14">
        <v>1</v>
      </c>
      <c r="G43" s="14">
        <v>1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3</v>
      </c>
    </row>
    <row r="44" spans="1:16" ht="20.399999999999999" x14ac:dyDescent="0.3">
      <c r="A44" s="28" t="s">
        <v>389</v>
      </c>
      <c r="B44" s="28" t="s">
        <v>390</v>
      </c>
      <c r="C44" s="14">
        <v>973</v>
      </c>
      <c r="D44" s="14">
        <v>1000</v>
      </c>
      <c r="E44" s="29">
        <v>-2.7E-2</v>
      </c>
      <c r="F44" s="14">
        <v>582</v>
      </c>
      <c r="G44" s="14">
        <v>130</v>
      </c>
      <c r="H44" s="14">
        <v>83</v>
      </c>
      <c r="I44" s="14">
        <v>73</v>
      </c>
      <c r="J44" s="14">
        <v>8</v>
      </c>
      <c r="K44" s="14">
        <v>0</v>
      </c>
      <c r="L44" s="14">
        <v>0</v>
      </c>
      <c r="M44" s="14">
        <v>0</v>
      </c>
      <c r="N44" s="14">
        <v>40</v>
      </c>
      <c r="O44" s="14">
        <v>3</v>
      </c>
      <c r="P44" s="22">
        <v>223</v>
      </c>
    </row>
    <row r="45" spans="1:16" x14ac:dyDescent="0.3">
      <c r="A45" s="28" t="s">
        <v>391</v>
      </c>
      <c r="B45" s="28" t="s">
        <v>392</v>
      </c>
      <c r="C45" s="14">
        <v>2</v>
      </c>
      <c r="D45" s="14">
        <v>1</v>
      </c>
      <c r="E45" s="29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8" t="s">
        <v>393</v>
      </c>
      <c r="B46" s="28" t="s">
        <v>394</v>
      </c>
      <c r="C46" s="14">
        <v>8</v>
      </c>
      <c r="D46" s="14">
        <v>4</v>
      </c>
      <c r="E46" s="29">
        <v>1</v>
      </c>
      <c r="F46" s="14">
        <v>0</v>
      </c>
      <c r="G46" s="14">
        <v>0</v>
      </c>
      <c r="H46" s="14">
        <v>1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1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8" t="s">
        <v>397</v>
      </c>
      <c r="B48" s="28" t="s">
        <v>398</v>
      </c>
      <c r="C48" s="14">
        <v>2</v>
      </c>
      <c r="D48" s="14">
        <v>6</v>
      </c>
      <c r="E48" s="29">
        <v>-0.66666666666666696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8" t="s">
        <v>399</v>
      </c>
      <c r="B49" s="28" t="s">
        <v>400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 s="22">
        <v>0</v>
      </c>
    </row>
    <row r="50" spans="1:16" x14ac:dyDescent="0.3">
      <c r="A50" s="180" t="s">
        <v>401</v>
      </c>
      <c r="B50" s="181"/>
      <c r="C50" s="25">
        <v>383</v>
      </c>
      <c r="D50" s="25">
        <v>424</v>
      </c>
      <c r="E50" s="26">
        <v>-9.6698113207547204E-2</v>
      </c>
      <c r="F50" s="25">
        <v>17</v>
      </c>
      <c r="G50" s="25">
        <v>5</v>
      </c>
      <c r="H50" s="25">
        <v>76</v>
      </c>
      <c r="I50" s="25">
        <v>37</v>
      </c>
      <c r="J50" s="25">
        <v>36</v>
      </c>
      <c r="K50" s="25">
        <v>35</v>
      </c>
      <c r="L50" s="25">
        <v>0</v>
      </c>
      <c r="M50" s="25">
        <v>0</v>
      </c>
      <c r="N50" s="25">
        <v>8</v>
      </c>
      <c r="O50" s="25">
        <v>4</v>
      </c>
      <c r="P50" s="27">
        <v>53</v>
      </c>
    </row>
    <row r="51" spans="1:16" x14ac:dyDescent="0.3">
      <c r="A51" s="28" t="s">
        <v>402</v>
      </c>
      <c r="B51" s="28" t="s">
        <v>403</v>
      </c>
      <c r="C51" s="14">
        <v>223</v>
      </c>
      <c r="D51" s="14">
        <v>166</v>
      </c>
      <c r="E51" s="29">
        <v>0.343373493975904</v>
      </c>
      <c r="F51" s="14">
        <v>8</v>
      </c>
      <c r="G51" s="14">
        <v>2</v>
      </c>
      <c r="H51" s="14">
        <v>28</v>
      </c>
      <c r="I51" s="14">
        <v>11</v>
      </c>
      <c r="J51" s="14">
        <v>20</v>
      </c>
      <c r="K51" s="14">
        <v>8</v>
      </c>
      <c r="L51" s="14">
        <v>0</v>
      </c>
      <c r="M51" s="14">
        <v>0</v>
      </c>
      <c r="N51" s="14">
        <v>6</v>
      </c>
      <c r="O51" s="14">
        <v>2</v>
      </c>
      <c r="P51" s="22">
        <v>12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3</v>
      </c>
      <c r="E52" s="29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3">
      <c r="A53" s="28" t="s">
        <v>406</v>
      </c>
      <c r="B53" s="28" t="s">
        <v>407</v>
      </c>
      <c r="C53" s="14">
        <v>83</v>
      </c>
      <c r="D53" s="14">
        <v>167</v>
      </c>
      <c r="E53" s="29">
        <v>-0.50299401197604798</v>
      </c>
      <c r="F53" s="14">
        <v>1</v>
      </c>
      <c r="G53" s="14">
        <v>1</v>
      </c>
      <c r="H53" s="14">
        <v>25</v>
      </c>
      <c r="I53" s="14">
        <v>9</v>
      </c>
      <c r="J53" s="14">
        <v>9</v>
      </c>
      <c r="K53" s="14">
        <v>2</v>
      </c>
      <c r="L53" s="14">
        <v>0</v>
      </c>
      <c r="M53" s="14">
        <v>0</v>
      </c>
      <c r="N53" s="14">
        <v>0</v>
      </c>
      <c r="O53" s="14">
        <v>1</v>
      </c>
      <c r="P53" s="22">
        <v>14</v>
      </c>
    </row>
    <row r="54" spans="1:16" x14ac:dyDescent="0.3">
      <c r="A54" s="28" t="s">
        <v>408</v>
      </c>
      <c r="B54" s="28" t="s">
        <v>409</v>
      </c>
      <c r="C54" s="14">
        <v>0</v>
      </c>
      <c r="D54" s="14">
        <v>10</v>
      </c>
      <c r="E54" s="29">
        <v>-1</v>
      </c>
      <c r="F54" s="14">
        <v>0</v>
      </c>
      <c r="G54" s="14">
        <v>0</v>
      </c>
      <c r="H54" s="14">
        <v>2</v>
      </c>
      <c r="I54" s="14">
        <v>0</v>
      </c>
      <c r="J54" s="14">
        <v>3</v>
      </c>
      <c r="K54" s="14">
        <v>8</v>
      </c>
      <c r="L54" s="14">
        <v>0</v>
      </c>
      <c r="M54" s="14">
        <v>0</v>
      </c>
      <c r="N54" s="14">
        <v>0</v>
      </c>
      <c r="O54" s="14">
        <v>0</v>
      </c>
      <c r="P54" s="22">
        <v>4</v>
      </c>
    </row>
    <row r="55" spans="1:16" x14ac:dyDescent="0.3">
      <c r="A55" s="28" t="s">
        <v>410</v>
      </c>
      <c r="B55" s="28" t="s">
        <v>411</v>
      </c>
      <c r="C55" s="14">
        <v>2</v>
      </c>
      <c r="D55" s="14">
        <v>2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8" t="s">
        <v>412</v>
      </c>
      <c r="B56" s="28" t="s">
        <v>413</v>
      </c>
      <c r="C56" s="14">
        <v>15</v>
      </c>
      <c r="D56" s="14">
        <v>19</v>
      </c>
      <c r="E56" s="29">
        <v>-0.21052631578947401</v>
      </c>
      <c r="F56" s="14">
        <v>2</v>
      </c>
      <c r="G56" s="14">
        <v>0</v>
      </c>
      <c r="H56" s="14">
        <v>2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0.399999999999999" x14ac:dyDescent="0.3">
      <c r="A57" s="28" t="s">
        <v>414</v>
      </c>
      <c r="B57" s="28" t="s">
        <v>415</v>
      </c>
      <c r="C57" s="14">
        <v>14</v>
      </c>
      <c r="D57" s="14">
        <v>14</v>
      </c>
      <c r="E57" s="29">
        <v>0</v>
      </c>
      <c r="F57" s="14">
        <v>5</v>
      </c>
      <c r="G57" s="14">
        <v>2</v>
      </c>
      <c r="H57" s="14">
        <v>4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0</v>
      </c>
      <c r="P57" s="22">
        <v>5</v>
      </c>
    </row>
    <row r="58" spans="1:16" ht="20.399999999999999" x14ac:dyDescent="0.3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1</v>
      </c>
    </row>
    <row r="59" spans="1:16" ht="20.399999999999999" x14ac:dyDescent="0.3">
      <c r="A59" s="28" t="s">
        <v>418</v>
      </c>
      <c r="B59" s="28" t="s">
        <v>419</v>
      </c>
      <c r="C59" s="14">
        <v>0</v>
      </c>
      <c r="D59" s="14">
        <v>1</v>
      </c>
      <c r="E59" s="29">
        <v>-1</v>
      </c>
      <c r="F59" s="14">
        <v>0</v>
      </c>
      <c r="G59" s="14">
        <v>0</v>
      </c>
      <c r="H59" s="14">
        <v>0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0.399999999999999" x14ac:dyDescent="0.3">
      <c r="A60" s="28" t="s">
        <v>420</v>
      </c>
      <c r="B60" s="28" t="s">
        <v>421</v>
      </c>
      <c r="C60" s="14">
        <v>1</v>
      </c>
      <c r="D60" s="14">
        <v>1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20.399999999999999" x14ac:dyDescent="0.3">
      <c r="A61" s="28" t="s">
        <v>422</v>
      </c>
      <c r="B61" s="28" t="s">
        <v>423</v>
      </c>
      <c r="C61" s="14">
        <v>6</v>
      </c>
      <c r="D61" s="14">
        <v>7</v>
      </c>
      <c r="E61" s="29">
        <v>-0.14285714285714299</v>
      </c>
      <c r="F61" s="14">
        <v>0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1</v>
      </c>
    </row>
    <row r="62" spans="1:16" x14ac:dyDescent="0.3">
      <c r="A62" s="28" t="s">
        <v>424</v>
      </c>
      <c r="B62" s="28" t="s">
        <v>425</v>
      </c>
      <c r="C62" s="14">
        <v>1</v>
      </c>
      <c r="D62" s="14">
        <v>2</v>
      </c>
      <c r="E62" s="29">
        <v>-0.5</v>
      </c>
      <c r="F62" s="14">
        <v>0</v>
      </c>
      <c r="G62" s="14">
        <v>0</v>
      </c>
      <c r="H62" s="14">
        <v>1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1</v>
      </c>
    </row>
    <row r="63" spans="1:16" ht="20.399999999999999" x14ac:dyDescent="0.3">
      <c r="A63" s="28" t="s">
        <v>426</v>
      </c>
      <c r="B63" s="28" t="s">
        <v>427</v>
      </c>
      <c r="C63" s="14">
        <v>12</v>
      </c>
      <c r="D63" s="14">
        <v>24</v>
      </c>
      <c r="E63" s="29">
        <v>-0.5</v>
      </c>
      <c r="F63" s="14">
        <v>0</v>
      </c>
      <c r="G63" s="14">
        <v>0</v>
      </c>
      <c r="H63" s="14">
        <v>8</v>
      </c>
      <c r="I63" s="14">
        <v>5</v>
      </c>
      <c r="J63" s="14">
        <v>1</v>
      </c>
      <c r="K63" s="14">
        <v>6</v>
      </c>
      <c r="L63" s="14">
        <v>0</v>
      </c>
      <c r="M63" s="14">
        <v>0</v>
      </c>
      <c r="N63" s="14">
        <v>1</v>
      </c>
      <c r="O63" s="14">
        <v>0</v>
      </c>
      <c r="P63" s="22">
        <v>10</v>
      </c>
    </row>
    <row r="64" spans="1:16" ht="20.399999999999999" x14ac:dyDescent="0.3">
      <c r="A64" s="28" t="s">
        <v>428</v>
      </c>
      <c r="B64" s="28" t="s">
        <v>429</v>
      </c>
      <c r="C64" s="14">
        <v>24</v>
      </c>
      <c r="D64" s="14">
        <v>7</v>
      </c>
      <c r="E64" s="29">
        <v>2.4285714285714302</v>
      </c>
      <c r="F64" s="14">
        <v>1</v>
      </c>
      <c r="G64" s="14">
        <v>0</v>
      </c>
      <c r="H64" s="14">
        <v>1</v>
      </c>
      <c r="I64" s="14">
        <v>3</v>
      </c>
      <c r="J64" s="14">
        <v>2</v>
      </c>
      <c r="K64" s="14">
        <v>2</v>
      </c>
      <c r="L64" s="14">
        <v>0</v>
      </c>
      <c r="M64" s="14">
        <v>0</v>
      </c>
      <c r="N64" s="14">
        <v>0</v>
      </c>
      <c r="O64" s="14">
        <v>1</v>
      </c>
      <c r="P64" s="22">
        <v>2</v>
      </c>
    </row>
    <row r="65" spans="1:16" ht="20.399999999999999" x14ac:dyDescent="0.3">
      <c r="A65" s="28" t="s">
        <v>430</v>
      </c>
      <c r="B65" s="28" t="s">
        <v>431</v>
      </c>
      <c r="C65" s="14">
        <v>0</v>
      </c>
      <c r="D65" s="14">
        <v>0</v>
      </c>
      <c r="E65" s="29">
        <v>0</v>
      </c>
      <c r="F65" s="14">
        <v>0</v>
      </c>
      <c r="G65" s="14">
        <v>0</v>
      </c>
      <c r="H65" s="14">
        <v>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1</v>
      </c>
    </row>
    <row r="67" spans="1:16" ht="30.6" x14ac:dyDescent="0.3">
      <c r="A67" s="28" t="s">
        <v>434</v>
      </c>
      <c r="B67" s="28" t="s">
        <v>435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1</v>
      </c>
      <c r="I67" s="14">
        <v>0</v>
      </c>
      <c r="J67" s="14">
        <v>1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1</v>
      </c>
      <c r="E70" s="29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1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22">
        <v>1</v>
      </c>
    </row>
    <row r="72" spans="1:16" x14ac:dyDescent="0.3">
      <c r="A72" s="180" t="s">
        <v>444</v>
      </c>
      <c r="B72" s="181"/>
      <c r="C72" s="25">
        <v>0</v>
      </c>
      <c r="D72" s="25">
        <v>9</v>
      </c>
      <c r="E72" s="26">
        <v>-1</v>
      </c>
      <c r="F72" s="25">
        <v>0</v>
      </c>
      <c r="G72" s="25">
        <v>0</v>
      </c>
      <c r="H72" s="25">
        <v>0</v>
      </c>
      <c r="I72" s="25">
        <v>1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3">
      <c r="A73" s="28" t="s">
        <v>445</v>
      </c>
      <c r="B73" s="28" t="s">
        <v>446</v>
      </c>
      <c r="C73" s="14">
        <v>0</v>
      </c>
      <c r="D73" s="14">
        <v>9</v>
      </c>
      <c r="E73" s="29">
        <v>-1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3">
      <c r="A74" s="180" t="s">
        <v>447</v>
      </c>
      <c r="B74" s="181"/>
      <c r="C74" s="25">
        <v>44</v>
      </c>
      <c r="D74" s="25">
        <v>38</v>
      </c>
      <c r="E74" s="26">
        <v>0.157894736842105</v>
      </c>
      <c r="F74" s="25">
        <v>3</v>
      </c>
      <c r="G74" s="25">
        <v>2</v>
      </c>
      <c r="H74" s="25">
        <v>16</v>
      </c>
      <c r="I74" s="25">
        <v>9</v>
      </c>
      <c r="J74" s="25">
        <v>0</v>
      </c>
      <c r="K74" s="25">
        <v>0</v>
      </c>
      <c r="L74" s="25">
        <v>0</v>
      </c>
      <c r="M74" s="25">
        <v>1</v>
      </c>
      <c r="N74" s="25">
        <v>3</v>
      </c>
      <c r="O74" s="25">
        <v>0</v>
      </c>
      <c r="P74" s="27">
        <v>2</v>
      </c>
    </row>
    <row r="75" spans="1:16" x14ac:dyDescent="0.3">
      <c r="A75" s="28" t="s">
        <v>448</v>
      </c>
      <c r="B75" s="28" t="s">
        <v>449</v>
      </c>
      <c r="C75" s="14">
        <v>14</v>
      </c>
      <c r="D75" s="14">
        <v>10</v>
      </c>
      <c r="E75" s="29">
        <v>0.4</v>
      </c>
      <c r="F75" s="14">
        <v>0</v>
      </c>
      <c r="G75" s="14">
        <v>2</v>
      </c>
      <c r="H75" s="14">
        <v>8</v>
      </c>
      <c r="I75" s="14">
        <v>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0</v>
      </c>
    </row>
    <row r="76" spans="1:16" ht="20.399999999999999" x14ac:dyDescent="0.3">
      <c r="A76" s="28" t="s">
        <v>450</v>
      </c>
      <c r="B76" s="28" t="s">
        <v>451</v>
      </c>
      <c r="C76" s="14">
        <v>2</v>
      </c>
      <c r="D76" s="14">
        <v>2</v>
      </c>
      <c r="E76" s="29">
        <v>0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3">
      <c r="A77" s="28" t="s">
        <v>452</v>
      </c>
      <c r="B77" s="28" t="s">
        <v>453</v>
      </c>
      <c r="C77" s="14">
        <v>17</v>
      </c>
      <c r="D77" s="14">
        <v>13</v>
      </c>
      <c r="E77" s="29">
        <v>0.30769230769230799</v>
      </c>
      <c r="F77" s="14">
        <v>2</v>
      </c>
      <c r="G77" s="14">
        <v>0</v>
      </c>
      <c r="H77" s="14">
        <v>4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2">
        <v>1</v>
      </c>
    </row>
    <row r="78" spans="1:16" x14ac:dyDescent="0.3">
      <c r="A78" s="28" t="s">
        <v>454</v>
      </c>
      <c r="B78" s="28" t="s">
        <v>455</v>
      </c>
      <c r="C78" s="14">
        <v>1</v>
      </c>
      <c r="D78" s="14">
        <v>1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0.399999999999999" x14ac:dyDescent="0.3">
      <c r="A79" s="28" t="s">
        <v>456</v>
      </c>
      <c r="B79" s="28" t="s">
        <v>457</v>
      </c>
      <c r="C79" s="14">
        <v>8</v>
      </c>
      <c r="D79" s="14">
        <v>12</v>
      </c>
      <c r="E79" s="29">
        <v>-0.33333333333333298</v>
      </c>
      <c r="F79" s="14">
        <v>1</v>
      </c>
      <c r="G79" s="14">
        <v>0</v>
      </c>
      <c r="H79" s="14">
        <v>3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3</v>
      </c>
      <c r="O79" s="14">
        <v>0</v>
      </c>
      <c r="P79" s="22">
        <v>1</v>
      </c>
    </row>
    <row r="80" spans="1:16" ht="30.6" x14ac:dyDescent="0.3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8" t="s">
        <v>460</v>
      </c>
      <c r="B81" s="28" t="s">
        <v>461</v>
      </c>
      <c r="C81" s="14">
        <v>2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3">
      <c r="A82" s="180" t="s">
        <v>462</v>
      </c>
      <c r="B82" s="181"/>
      <c r="C82" s="25">
        <v>162</v>
      </c>
      <c r="D82" s="25">
        <v>155</v>
      </c>
      <c r="E82" s="26">
        <v>4.5161290322580601E-2</v>
      </c>
      <c r="F82" s="25">
        <v>107</v>
      </c>
      <c r="G82" s="25">
        <v>112</v>
      </c>
      <c r="H82" s="25">
        <v>9</v>
      </c>
      <c r="I82" s="25">
        <v>8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31</v>
      </c>
    </row>
    <row r="83" spans="1:16" x14ac:dyDescent="0.3">
      <c r="A83" s="28" t="s">
        <v>463</v>
      </c>
      <c r="B83" s="28" t="s">
        <v>464</v>
      </c>
      <c r="C83" s="14">
        <v>61</v>
      </c>
      <c r="D83" s="14">
        <v>35</v>
      </c>
      <c r="E83" s="29">
        <v>0.74285714285714299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1</v>
      </c>
    </row>
    <row r="84" spans="1:16" x14ac:dyDescent="0.3">
      <c r="A84" s="28" t="s">
        <v>465</v>
      </c>
      <c r="B84" s="28" t="s">
        <v>466</v>
      </c>
      <c r="C84" s="14">
        <v>101</v>
      </c>
      <c r="D84" s="14">
        <v>120</v>
      </c>
      <c r="E84" s="29">
        <v>-0.15833333333333299</v>
      </c>
      <c r="F84" s="14">
        <v>107</v>
      </c>
      <c r="G84" s="14">
        <v>112</v>
      </c>
      <c r="H84" s="14">
        <v>7</v>
      </c>
      <c r="I84" s="14">
        <v>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30</v>
      </c>
    </row>
    <row r="85" spans="1:16" x14ac:dyDescent="0.3">
      <c r="A85" s="180" t="s">
        <v>467</v>
      </c>
      <c r="B85" s="181"/>
      <c r="C85" s="25">
        <v>413</v>
      </c>
      <c r="D85" s="25">
        <v>441</v>
      </c>
      <c r="E85" s="26">
        <v>-6.3492063492063502E-2</v>
      </c>
      <c r="F85" s="25">
        <v>4</v>
      </c>
      <c r="G85" s="25">
        <v>2</v>
      </c>
      <c r="H85" s="25">
        <v>272</v>
      </c>
      <c r="I85" s="25">
        <v>262</v>
      </c>
      <c r="J85" s="25">
        <v>0</v>
      </c>
      <c r="K85" s="25">
        <v>0</v>
      </c>
      <c r="L85" s="25">
        <v>0</v>
      </c>
      <c r="M85" s="25">
        <v>0</v>
      </c>
      <c r="N85" s="25">
        <v>5</v>
      </c>
      <c r="O85" s="25">
        <v>1</v>
      </c>
      <c r="P85" s="27">
        <v>181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1</v>
      </c>
      <c r="E88" s="29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8" t="s">
        <v>474</v>
      </c>
      <c r="B89" s="28" t="s">
        <v>475</v>
      </c>
      <c r="C89" s="14">
        <v>3</v>
      </c>
      <c r="D89" s="14">
        <v>5</v>
      </c>
      <c r="E89" s="29">
        <v>-0.4</v>
      </c>
      <c r="F89" s="14">
        <v>1</v>
      </c>
      <c r="G89" s="14">
        <v>1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1</v>
      </c>
    </row>
    <row r="90" spans="1:16" ht="20.399999999999999" x14ac:dyDescent="0.3">
      <c r="A90" s="28" t="s">
        <v>476</v>
      </c>
      <c r="B90" s="28" t="s">
        <v>477</v>
      </c>
      <c r="C90" s="14">
        <v>1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1</v>
      </c>
      <c r="P90" s="22">
        <v>0</v>
      </c>
    </row>
    <row r="91" spans="1:16" x14ac:dyDescent="0.3">
      <c r="A91" s="28" t="s">
        <v>478</v>
      </c>
      <c r="B91" s="28" t="s">
        <v>479</v>
      </c>
      <c r="C91" s="14">
        <v>17</v>
      </c>
      <c r="D91" s="14">
        <v>23</v>
      </c>
      <c r="E91" s="29">
        <v>-0.26086956521739102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2</v>
      </c>
    </row>
    <row r="92" spans="1:16" x14ac:dyDescent="0.3">
      <c r="A92" s="28" t="s">
        <v>480</v>
      </c>
      <c r="B92" s="28" t="s">
        <v>481</v>
      </c>
      <c r="C92" s="14">
        <v>102</v>
      </c>
      <c r="D92" s="14">
        <v>100</v>
      </c>
      <c r="E92" s="29">
        <v>0.02</v>
      </c>
      <c r="F92" s="14">
        <v>0</v>
      </c>
      <c r="G92" s="14">
        <v>0</v>
      </c>
      <c r="H92" s="14">
        <v>69</v>
      </c>
      <c r="I92" s="14">
        <v>85</v>
      </c>
      <c r="J92" s="14">
        <v>0</v>
      </c>
      <c r="K92" s="14">
        <v>0</v>
      </c>
      <c r="L92" s="14">
        <v>0</v>
      </c>
      <c r="M92" s="14">
        <v>0</v>
      </c>
      <c r="N92" s="14">
        <v>4</v>
      </c>
      <c r="O92" s="14">
        <v>0</v>
      </c>
      <c r="P92" s="22">
        <v>63</v>
      </c>
    </row>
    <row r="93" spans="1:16" x14ac:dyDescent="0.3">
      <c r="A93" s="28" t="s">
        <v>482</v>
      </c>
      <c r="B93" s="28" t="s">
        <v>483</v>
      </c>
      <c r="C93" s="14">
        <v>28</v>
      </c>
      <c r="D93" s="14">
        <v>33</v>
      </c>
      <c r="E93" s="29">
        <v>-0.15151515151515199</v>
      </c>
      <c r="F93" s="14">
        <v>0</v>
      </c>
      <c r="G93" s="14">
        <v>0</v>
      </c>
      <c r="H93" s="14">
        <v>7</v>
      </c>
      <c r="I93" s="14">
        <v>6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1</v>
      </c>
    </row>
    <row r="94" spans="1:16" x14ac:dyDescent="0.3">
      <c r="A94" s="28" t="s">
        <v>484</v>
      </c>
      <c r="B94" s="28" t="s">
        <v>485</v>
      </c>
      <c r="C94" s="14">
        <v>261</v>
      </c>
      <c r="D94" s="14">
        <v>275</v>
      </c>
      <c r="E94" s="29">
        <v>-5.0909090909090897E-2</v>
      </c>
      <c r="F94" s="14">
        <v>2</v>
      </c>
      <c r="G94" s="14">
        <v>1</v>
      </c>
      <c r="H94" s="14">
        <v>194</v>
      </c>
      <c r="I94" s="14">
        <v>170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2">
        <v>114</v>
      </c>
    </row>
    <row r="95" spans="1:16" ht="20.399999999999999" x14ac:dyDescent="0.3">
      <c r="A95" s="28" t="s">
        <v>486</v>
      </c>
      <c r="B95" s="28" t="s">
        <v>487</v>
      </c>
      <c r="C95" s="14">
        <v>1</v>
      </c>
      <c r="D95" s="14">
        <v>3</v>
      </c>
      <c r="E95" s="29">
        <v>-0.66666666666666696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8" t="s">
        <v>488</v>
      </c>
      <c r="B96" s="28" t="s">
        <v>489</v>
      </c>
      <c r="C96" s="14">
        <v>0</v>
      </c>
      <c r="D96" s="14">
        <v>1</v>
      </c>
      <c r="E96" s="29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0" t="s">
        <v>490</v>
      </c>
      <c r="B97" s="181"/>
      <c r="C97" s="25">
        <v>4652</v>
      </c>
      <c r="D97" s="25">
        <v>4767</v>
      </c>
      <c r="E97" s="26">
        <v>-2.4124187119781801E-2</v>
      </c>
      <c r="F97" s="25">
        <v>232</v>
      </c>
      <c r="G97" s="25">
        <v>167</v>
      </c>
      <c r="H97" s="25">
        <v>1445</v>
      </c>
      <c r="I97" s="25">
        <v>1321</v>
      </c>
      <c r="J97" s="25">
        <v>6</v>
      </c>
      <c r="K97" s="25">
        <v>1</v>
      </c>
      <c r="L97" s="25">
        <v>0</v>
      </c>
      <c r="M97" s="25">
        <v>0</v>
      </c>
      <c r="N97" s="25">
        <v>29</v>
      </c>
      <c r="O97" s="25">
        <v>62</v>
      </c>
      <c r="P97" s="27">
        <v>998</v>
      </c>
    </row>
    <row r="98" spans="1:16" x14ac:dyDescent="0.3">
      <c r="A98" s="28" t="s">
        <v>491</v>
      </c>
      <c r="B98" s="28" t="s">
        <v>492</v>
      </c>
      <c r="C98" s="14">
        <v>862</v>
      </c>
      <c r="D98" s="14">
        <v>792</v>
      </c>
      <c r="E98" s="29">
        <v>8.8383838383838398E-2</v>
      </c>
      <c r="F98" s="14">
        <v>71</v>
      </c>
      <c r="G98" s="14">
        <v>67</v>
      </c>
      <c r="H98" s="14">
        <v>187</v>
      </c>
      <c r="I98" s="14">
        <v>152</v>
      </c>
      <c r="J98" s="14">
        <v>2</v>
      </c>
      <c r="K98" s="14">
        <v>0</v>
      </c>
      <c r="L98" s="14">
        <v>0</v>
      </c>
      <c r="M98" s="14">
        <v>0</v>
      </c>
      <c r="N98" s="14">
        <v>0</v>
      </c>
      <c r="O98" s="14">
        <v>2</v>
      </c>
      <c r="P98" s="22">
        <v>151</v>
      </c>
    </row>
    <row r="99" spans="1:16" x14ac:dyDescent="0.3">
      <c r="A99" s="28" t="s">
        <v>493</v>
      </c>
      <c r="B99" s="28" t="s">
        <v>494</v>
      </c>
      <c r="C99" s="14">
        <v>815</v>
      </c>
      <c r="D99" s="14">
        <v>790</v>
      </c>
      <c r="E99" s="29">
        <v>3.1645569620253201E-2</v>
      </c>
      <c r="F99" s="14">
        <v>64</v>
      </c>
      <c r="G99" s="14">
        <v>29</v>
      </c>
      <c r="H99" s="14">
        <v>437</v>
      </c>
      <c r="I99" s="14">
        <v>391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22">
        <v>189</v>
      </c>
    </row>
    <row r="100" spans="1:16" ht="20.399999999999999" x14ac:dyDescent="0.3">
      <c r="A100" s="28" t="s">
        <v>495</v>
      </c>
      <c r="B100" s="28" t="s">
        <v>496</v>
      </c>
      <c r="C100" s="14">
        <v>57</v>
      </c>
      <c r="D100" s="14">
        <v>58</v>
      </c>
      <c r="E100" s="29">
        <v>-1.72413793103448E-2</v>
      </c>
      <c r="F100" s="14">
        <v>9</v>
      </c>
      <c r="G100" s="14">
        <v>19</v>
      </c>
      <c r="H100" s="14">
        <v>29</v>
      </c>
      <c r="I100" s="14">
        <v>120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2">
        <v>44</v>
      </c>
    </row>
    <row r="101" spans="1:16" ht="20.399999999999999" x14ac:dyDescent="0.3">
      <c r="A101" s="28" t="s">
        <v>497</v>
      </c>
      <c r="B101" s="28" t="s">
        <v>498</v>
      </c>
      <c r="C101" s="14">
        <v>460</v>
      </c>
      <c r="D101" s="14">
        <v>510</v>
      </c>
      <c r="E101" s="29">
        <v>-9.8039215686274495E-2</v>
      </c>
      <c r="F101" s="14">
        <v>37</v>
      </c>
      <c r="G101" s="14">
        <v>18</v>
      </c>
      <c r="H101" s="14">
        <v>169</v>
      </c>
      <c r="I101" s="14">
        <v>116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45</v>
      </c>
      <c r="P101" s="22">
        <v>84</v>
      </c>
    </row>
    <row r="102" spans="1:16" x14ac:dyDescent="0.3">
      <c r="A102" s="28" t="s">
        <v>499</v>
      </c>
      <c r="B102" s="28" t="s">
        <v>500</v>
      </c>
      <c r="C102" s="14">
        <v>19</v>
      </c>
      <c r="D102" s="14">
        <v>11</v>
      </c>
      <c r="E102" s="29">
        <v>0.72727272727272696</v>
      </c>
      <c r="F102" s="14">
        <v>0</v>
      </c>
      <c r="G102" s="14">
        <v>0</v>
      </c>
      <c r="H102" s="14">
        <v>7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2">
        <v>1</v>
      </c>
    </row>
    <row r="103" spans="1:16" x14ac:dyDescent="0.3">
      <c r="A103" s="28" t="s">
        <v>501</v>
      </c>
      <c r="B103" s="28" t="s">
        <v>502</v>
      </c>
      <c r="C103" s="14">
        <v>56</v>
      </c>
      <c r="D103" s="14">
        <v>69</v>
      </c>
      <c r="E103" s="29">
        <v>-0.188405797101449</v>
      </c>
      <c r="F103" s="14">
        <v>6</v>
      </c>
      <c r="G103" s="14">
        <v>2</v>
      </c>
      <c r="H103" s="14">
        <v>27</v>
      </c>
      <c r="I103" s="14">
        <v>25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20</v>
      </c>
    </row>
    <row r="104" spans="1:16" x14ac:dyDescent="0.3">
      <c r="A104" s="28" t="s">
        <v>503</v>
      </c>
      <c r="B104" s="28" t="s">
        <v>504</v>
      </c>
      <c r="C104" s="14">
        <v>147</v>
      </c>
      <c r="D104" s="14">
        <v>148</v>
      </c>
      <c r="E104" s="29">
        <v>-6.7567567567567597E-3</v>
      </c>
      <c r="F104" s="14">
        <v>1</v>
      </c>
      <c r="G104" s="14">
        <v>0</v>
      </c>
      <c r="H104" s="14">
        <v>19</v>
      </c>
      <c r="I104" s="14">
        <v>13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2">
        <v>2</v>
      </c>
    </row>
    <row r="105" spans="1:16" x14ac:dyDescent="0.3">
      <c r="A105" s="28" t="s">
        <v>505</v>
      </c>
      <c r="B105" s="28" t="s">
        <v>506</v>
      </c>
      <c r="C105" s="14">
        <v>1098</v>
      </c>
      <c r="D105" s="14">
        <v>1178</v>
      </c>
      <c r="E105" s="29">
        <v>-6.7911714770798007E-2</v>
      </c>
      <c r="F105" s="14">
        <v>6</v>
      </c>
      <c r="G105" s="14">
        <v>2</v>
      </c>
      <c r="H105" s="14">
        <v>298</v>
      </c>
      <c r="I105" s="14">
        <v>269</v>
      </c>
      <c r="J105" s="14">
        <v>2</v>
      </c>
      <c r="K105" s="14">
        <v>0</v>
      </c>
      <c r="L105" s="14">
        <v>0</v>
      </c>
      <c r="M105" s="14">
        <v>0</v>
      </c>
      <c r="N105" s="14">
        <v>17</v>
      </c>
      <c r="O105" s="14">
        <v>0</v>
      </c>
      <c r="P105" s="22">
        <v>117</v>
      </c>
    </row>
    <row r="106" spans="1:16" ht="20.399999999999999" x14ac:dyDescent="0.3">
      <c r="A106" s="28" t="s">
        <v>507</v>
      </c>
      <c r="B106" s="28" t="s">
        <v>508</v>
      </c>
      <c r="C106" s="14">
        <v>293</v>
      </c>
      <c r="D106" s="14">
        <v>339</v>
      </c>
      <c r="E106" s="29">
        <v>-0.13569321533923301</v>
      </c>
      <c r="F106" s="14">
        <v>5</v>
      </c>
      <c r="G106" s="14">
        <v>1</v>
      </c>
      <c r="H106" s="14">
        <v>82</v>
      </c>
      <c r="I106" s="14">
        <v>45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2">
        <v>27</v>
      </c>
    </row>
    <row r="107" spans="1:16" ht="20.399999999999999" x14ac:dyDescent="0.3">
      <c r="A107" s="28" t="s">
        <v>509</v>
      </c>
      <c r="B107" s="28" t="s">
        <v>510</v>
      </c>
      <c r="C107" s="14">
        <v>138</v>
      </c>
      <c r="D107" s="14">
        <v>109</v>
      </c>
      <c r="E107" s="29">
        <v>0.26605504587155998</v>
      </c>
      <c r="F107" s="14">
        <v>2</v>
      </c>
      <c r="G107" s="14">
        <v>7</v>
      </c>
      <c r="H107" s="14">
        <v>25</v>
      </c>
      <c r="I107" s="14">
        <v>51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243</v>
      </c>
    </row>
    <row r="108" spans="1:16" x14ac:dyDescent="0.3">
      <c r="A108" s="28" t="s">
        <v>511</v>
      </c>
      <c r="B108" s="28" t="s">
        <v>512</v>
      </c>
      <c r="C108" s="14">
        <v>7</v>
      </c>
      <c r="D108" s="14">
        <v>5</v>
      </c>
      <c r="E108" s="29">
        <v>0.4</v>
      </c>
      <c r="F108" s="14">
        <v>0</v>
      </c>
      <c r="G108" s="14">
        <v>0</v>
      </c>
      <c r="H108" s="14">
        <v>5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2">
        <v>0</v>
      </c>
    </row>
    <row r="109" spans="1:16" x14ac:dyDescent="0.3">
      <c r="A109" s="28" t="s">
        <v>513</v>
      </c>
      <c r="B109" s="28" t="s">
        <v>514</v>
      </c>
      <c r="C109" s="14">
        <v>7</v>
      </c>
      <c r="D109" s="14">
        <v>8</v>
      </c>
      <c r="E109" s="29">
        <v>-0.125</v>
      </c>
      <c r="F109" s="14">
        <v>0</v>
      </c>
      <c r="G109" s="14">
        <v>0</v>
      </c>
      <c r="H109" s="14">
        <v>5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2</v>
      </c>
    </row>
    <row r="110" spans="1:16" ht="20.399999999999999" x14ac:dyDescent="0.3">
      <c r="A110" s="28" t="s">
        <v>515</v>
      </c>
      <c r="B110" s="28" t="s">
        <v>516</v>
      </c>
      <c r="C110" s="14">
        <v>1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8" t="s">
        <v>517</v>
      </c>
      <c r="B111" s="28" t="s">
        <v>518</v>
      </c>
      <c r="C111" s="14">
        <v>627</v>
      </c>
      <c r="D111" s="14">
        <v>685</v>
      </c>
      <c r="E111" s="29">
        <v>-8.4671532846715303E-2</v>
      </c>
      <c r="F111" s="14">
        <v>29</v>
      </c>
      <c r="G111" s="14">
        <v>22</v>
      </c>
      <c r="H111" s="14">
        <v>119</v>
      </c>
      <c r="I111" s="14">
        <v>102</v>
      </c>
      <c r="J111" s="14">
        <v>2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2">
        <v>105</v>
      </c>
    </row>
    <row r="112" spans="1:16" ht="20.399999999999999" x14ac:dyDescent="0.3">
      <c r="A112" s="28" t="s">
        <v>519</v>
      </c>
      <c r="B112" s="28" t="s">
        <v>520</v>
      </c>
      <c r="C112" s="14">
        <v>3</v>
      </c>
      <c r="D112" s="14">
        <v>0</v>
      </c>
      <c r="E112" s="29">
        <v>0</v>
      </c>
      <c r="F112" s="14">
        <v>1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8" t="s">
        <v>521</v>
      </c>
      <c r="B113" s="28" t="s">
        <v>522</v>
      </c>
      <c r="C113" s="14">
        <v>4</v>
      </c>
      <c r="D113" s="14">
        <v>0</v>
      </c>
      <c r="E113" s="29">
        <v>0</v>
      </c>
      <c r="F113" s="14">
        <v>0</v>
      </c>
      <c r="G113" s="14">
        <v>0</v>
      </c>
      <c r="H113" s="14">
        <v>1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1</v>
      </c>
      <c r="P113" s="22">
        <v>0</v>
      </c>
    </row>
    <row r="114" spans="1:16" x14ac:dyDescent="0.3">
      <c r="A114" s="28" t="s">
        <v>523</v>
      </c>
      <c r="B114" s="28" t="s">
        <v>524</v>
      </c>
      <c r="C114" s="14">
        <v>14</v>
      </c>
      <c r="D114" s="14">
        <v>13</v>
      </c>
      <c r="E114" s="29">
        <v>7.69230769230769E-2</v>
      </c>
      <c r="F114" s="14">
        <v>0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5</v>
      </c>
      <c r="D115" s="14">
        <v>5</v>
      </c>
      <c r="E115" s="29">
        <v>0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5</v>
      </c>
      <c r="D116" s="14">
        <v>0</v>
      </c>
      <c r="E116" s="29">
        <v>0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8" t="s">
        <v>535</v>
      </c>
      <c r="B120" s="28" t="s">
        <v>536</v>
      </c>
      <c r="C120" s="14">
        <v>2</v>
      </c>
      <c r="D120" s="14">
        <v>6</v>
      </c>
      <c r="E120" s="29">
        <v>-0.66666666666666696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x14ac:dyDescent="0.3">
      <c r="A121" s="28" t="s">
        <v>537</v>
      </c>
      <c r="B121" s="28" t="s">
        <v>538</v>
      </c>
      <c r="C121" s="14">
        <v>11</v>
      </c>
      <c r="D121" s="14">
        <v>22</v>
      </c>
      <c r="E121" s="29">
        <v>-0.5</v>
      </c>
      <c r="F121" s="14">
        <v>1</v>
      </c>
      <c r="G121" s="14">
        <v>0</v>
      </c>
      <c r="H121" s="14">
        <v>11</v>
      </c>
      <c r="I121" s="14">
        <v>16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7</v>
      </c>
    </row>
    <row r="122" spans="1:16" x14ac:dyDescent="0.3">
      <c r="A122" s="28" t="s">
        <v>539</v>
      </c>
      <c r="B122" s="28" t="s">
        <v>540</v>
      </c>
      <c r="C122" s="14">
        <v>4</v>
      </c>
      <c r="D122" s="14">
        <v>5</v>
      </c>
      <c r="E122" s="29">
        <v>-0.2</v>
      </c>
      <c r="F122" s="14">
        <v>0</v>
      </c>
      <c r="G122" s="14">
        <v>0</v>
      </c>
      <c r="H122" s="14">
        <v>2</v>
      </c>
      <c r="I122" s="14">
        <v>5</v>
      </c>
      <c r="J122" s="14">
        <v>0</v>
      </c>
      <c r="K122" s="14">
        <v>1</v>
      </c>
      <c r="L122" s="14">
        <v>0</v>
      </c>
      <c r="M122" s="14">
        <v>0</v>
      </c>
      <c r="N122" s="14">
        <v>1</v>
      </c>
      <c r="O122" s="14">
        <v>5</v>
      </c>
      <c r="P122" s="22">
        <v>1</v>
      </c>
    </row>
    <row r="123" spans="1:16" x14ac:dyDescent="0.3">
      <c r="A123" s="28" t="s">
        <v>541</v>
      </c>
      <c r="B123" s="28" t="s">
        <v>542</v>
      </c>
      <c r="C123" s="14">
        <v>3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8" t="s">
        <v>547</v>
      </c>
      <c r="B126" s="28" t="s">
        <v>548</v>
      </c>
      <c r="C126" s="14">
        <v>7</v>
      </c>
      <c r="D126" s="14">
        <v>4</v>
      </c>
      <c r="E126" s="29">
        <v>0.75</v>
      </c>
      <c r="F126" s="14">
        <v>0</v>
      </c>
      <c r="G126" s="14">
        <v>0</v>
      </c>
      <c r="H126" s="14">
        <v>6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7</v>
      </c>
      <c r="D128" s="14">
        <v>6</v>
      </c>
      <c r="E128" s="29">
        <v>0.16666666666666699</v>
      </c>
      <c r="F128" s="14">
        <v>0</v>
      </c>
      <c r="G128" s="14">
        <v>0</v>
      </c>
      <c r="H128" s="14">
        <v>10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4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3</v>
      </c>
      <c r="E130" s="29">
        <v>-1</v>
      </c>
      <c r="F130" s="14">
        <v>0</v>
      </c>
      <c r="G130" s="14">
        <v>0</v>
      </c>
      <c r="H130" s="14">
        <v>1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1</v>
      </c>
    </row>
    <row r="131" spans="1:16" x14ac:dyDescent="0.3">
      <c r="A131" s="180" t="s">
        <v>557</v>
      </c>
      <c r="B131" s="181"/>
      <c r="C131" s="25">
        <v>3</v>
      </c>
      <c r="D131" s="25">
        <v>3</v>
      </c>
      <c r="E131" s="26">
        <v>0</v>
      </c>
      <c r="F131" s="25">
        <v>0</v>
      </c>
      <c r="G131" s="25">
        <v>0</v>
      </c>
      <c r="H131" s="25">
        <v>13</v>
      </c>
      <c r="I131" s="25">
        <v>13</v>
      </c>
      <c r="J131" s="25">
        <v>0</v>
      </c>
      <c r="K131" s="25">
        <v>0</v>
      </c>
      <c r="L131" s="25">
        <v>0</v>
      </c>
      <c r="M131" s="25">
        <v>0</v>
      </c>
      <c r="N131" s="25">
        <v>5</v>
      </c>
      <c r="O131" s="25">
        <v>0</v>
      </c>
      <c r="P131" s="27">
        <v>3</v>
      </c>
    </row>
    <row r="132" spans="1:16" x14ac:dyDescent="0.3">
      <c r="A132" s="28" t="s">
        <v>558</v>
      </c>
      <c r="B132" s="28" t="s">
        <v>559</v>
      </c>
      <c r="C132" s="14">
        <v>1</v>
      </c>
      <c r="D132" s="14">
        <v>0</v>
      </c>
      <c r="E132" s="29">
        <v>0</v>
      </c>
      <c r="F132" s="14">
        <v>0</v>
      </c>
      <c r="G132" s="14">
        <v>0</v>
      </c>
      <c r="H132" s="14">
        <v>3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2">
        <v>0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8" t="s">
        <v>562</v>
      </c>
      <c r="B134" s="28" t="s">
        <v>563</v>
      </c>
      <c r="C134" s="14">
        <v>2</v>
      </c>
      <c r="D134" s="14">
        <v>2</v>
      </c>
      <c r="E134" s="29">
        <v>0</v>
      </c>
      <c r="F134" s="14">
        <v>0</v>
      </c>
      <c r="G134" s="14">
        <v>0</v>
      </c>
      <c r="H134" s="14">
        <v>10</v>
      </c>
      <c r="I134" s="14">
        <v>9</v>
      </c>
      <c r="J134" s="14">
        <v>0</v>
      </c>
      <c r="K134" s="14">
        <v>0</v>
      </c>
      <c r="L134" s="14">
        <v>0</v>
      </c>
      <c r="M134" s="14">
        <v>0</v>
      </c>
      <c r="N134" s="14">
        <v>3</v>
      </c>
      <c r="O134" s="14">
        <v>0</v>
      </c>
      <c r="P134" s="22">
        <v>2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1</v>
      </c>
      <c r="E135" s="29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1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0" t="s">
        <v>568</v>
      </c>
      <c r="B137" s="181"/>
      <c r="C137" s="25">
        <v>22</v>
      </c>
      <c r="D137" s="25">
        <v>17</v>
      </c>
      <c r="E137" s="26">
        <v>0.29411764705882298</v>
      </c>
      <c r="F137" s="25">
        <v>0</v>
      </c>
      <c r="G137" s="25">
        <v>0</v>
      </c>
      <c r="H137" s="25">
        <v>3</v>
      </c>
      <c r="I137" s="25">
        <v>2</v>
      </c>
      <c r="J137" s="25">
        <v>0</v>
      </c>
      <c r="K137" s="25">
        <v>0</v>
      </c>
      <c r="L137" s="25">
        <v>0</v>
      </c>
      <c r="M137" s="25">
        <v>0</v>
      </c>
      <c r="N137" s="25">
        <v>18</v>
      </c>
      <c r="O137" s="25">
        <v>0</v>
      </c>
      <c r="P137" s="27">
        <v>2</v>
      </c>
    </row>
    <row r="138" spans="1:16" ht="20.399999999999999" x14ac:dyDescent="0.3">
      <c r="A138" s="28" t="s">
        <v>569</v>
      </c>
      <c r="B138" s="28" t="s">
        <v>570</v>
      </c>
      <c r="C138" s="14">
        <v>1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8" t="s">
        <v>571</v>
      </c>
      <c r="B139" s="28" t="s">
        <v>572</v>
      </c>
      <c r="C139" s="14">
        <v>10</v>
      </c>
      <c r="D139" s="14">
        <v>3</v>
      </c>
      <c r="E139" s="29">
        <v>2.3333333333333299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1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10</v>
      </c>
      <c r="D142" s="14">
        <v>11</v>
      </c>
      <c r="E142" s="29">
        <v>-9.0909090909090898E-2</v>
      </c>
      <c r="F142" s="14">
        <v>0</v>
      </c>
      <c r="G142" s="14">
        <v>0</v>
      </c>
      <c r="H142" s="14">
        <v>3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18</v>
      </c>
      <c r="O142" s="14">
        <v>0</v>
      </c>
      <c r="P142" s="22">
        <v>0</v>
      </c>
    </row>
    <row r="143" spans="1:16" ht="20.399999999999999" x14ac:dyDescent="0.3">
      <c r="A143" s="28" t="s">
        <v>579</v>
      </c>
      <c r="B143" s="28" t="s">
        <v>580</v>
      </c>
      <c r="C143" s="14">
        <v>1</v>
      </c>
      <c r="D143" s="14">
        <v>2</v>
      </c>
      <c r="E143" s="29">
        <v>-0.5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2</v>
      </c>
    </row>
    <row r="144" spans="1:16" x14ac:dyDescent="0.3">
      <c r="A144" s="180" t="s">
        <v>581</v>
      </c>
      <c r="B144" s="181"/>
      <c r="C144" s="25">
        <v>220</v>
      </c>
      <c r="D144" s="25">
        <v>192</v>
      </c>
      <c r="E144" s="26">
        <v>0.14583333333333301</v>
      </c>
      <c r="F144" s="25">
        <v>1</v>
      </c>
      <c r="G144" s="25">
        <v>1</v>
      </c>
      <c r="H144" s="25">
        <v>3</v>
      </c>
      <c r="I144" s="25">
        <v>1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2</v>
      </c>
    </row>
    <row r="145" spans="1:16" ht="20.399999999999999" x14ac:dyDescent="0.3">
      <c r="A145" s="28" t="s">
        <v>582</v>
      </c>
      <c r="B145" s="28" t="s">
        <v>583</v>
      </c>
      <c r="C145" s="14">
        <v>91</v>
      </c>
      <c r="D145" s="14">
        <v>52</v>
      </c>
      <c r="E145" s="29">
        <v>0.75</v>
      </c>
      <c r="F145" s="14">
        <v>0</v>
      </c>
      <c r="G145" s="14">
        <v>1</v>
      </c>
      <c r="H145" s="14">
        <v>2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2</v>
      </c>
    </row>
    <row r="146" spans="1:16" ht="20.399999999999999" x14ac:dyDescent="0.3">
      <c r="A146" s="28" t="s">
        <v>584</v>
      </c>
      <c r="B146" s="28" t="s">
        <v>585</v>
      </c>
      <c r="C146" s="14">
        <v>129</v>
      </c>
      <c r="D146" s="14">
        <v>140</v>
      </c>
      <c r="E146" s="29">
        <v>-7.8571428571428598E-2</v>
      </c>
      <c r="F146" s="14">
        <v>1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80" t="s">
        <v>586</v>
      </c>
      <c r="B147" s="181"/>
      <c r="C147" s="25">
        <v>79</v>
      </c>
      <c r="D147" s="25">
        <v>88</v>
      </c>
      <c r="E147" s="26">
        <v>-0.102272727272727</v>
      </c>
      <c r="F147" s="25">
        <v>1</v>
      </c>
      <c r="G147" s="25">
        <v>2</v>
      </c>
      <c r="H147" s="25">
        <v>57</v>
      </c>
      <c r="I147" s="25">
        <v>45</v>
      </c>
      <c r="J147" s="25">
        <v>0</v>
      </c>
      <c r="K147" s="25">
        <v>0</v>
      </c>
      <c r="L147" s="25">
        <v>0</v>
      </c>
      <c r="M147" s="25">
        <v>0</v>
      </c>
      <c r="N147" s="25">
        <v>41</v>
      </c>
      <c r="O147" s="25">
        <v>0</v>
      </c>
      <c r="P147" s="27">
        <v>34</v>
      </c>
    </row>
    <row r="148" spans="1:16" ht="20.399999999999999" x14ac:dyDescent="0.3">
      <c r="A148" s="28" t="s">
        <v>587</v>
      </c>
      <c r="B148" s="28" t="s">
        <v>588</v>
      </c>
      <c r="C148" s="14">
        <v>16</v>
      </c>
      <c r="D148" s="14">
        <v>29</v>
      </c>
      <c r="E148" s="29">
        <v>-0.44827586206896503</v>
      </c>
      <c r="F148" s="14">
        <v>0</v>
      </c>
      <c r="G148" s="14">
        <v>1</v>
      </c>
      <c r="H148" s="14">
        <v>28</v>
      </c>
      <c r="I148" s="14">
        <v>19</v>
      </c>
      <c r="J148" s="14">
        <v>0</v>
      </c>
      <c r="K148" s="14">
        <v>0</v>
      </c>
      <c r="L148" s="14">
        <v>0</v>
      </c>
      <c r="M148" s="14">
        <v>0</v>
      </c>
      <c r="N148" s="14">
        <v>21</v>
      </c>
      <c r="O148" s="14">
        <v>0</v>
      </c>
      <c r="P148" s="22">
        <v>20</v>
      </c>
    </row>
    <row r="149" spans="1:16" x14ac:dyDescent="0.3">
      <c r="A149" s="28" t="s">
        <v>589</v>
      </c>
      <c r="B149" s="28" t="s">
        <v>590</v>
      </c>
      <c r="C149" s="14">
        <v>8</v>
      </c>
      <c r="D149" s="14">
        <v>12</v>
      </c>
      <c r="E149" s="29">
        <v>-0.33333333333333298</v>
      </c>
      <c r="F149" s="14">
        <v>0</v>
      </c>
      <c r="G149" s="14">
        <v>0</v>
      </c>
      <c r="H149" s="14">
        <v>4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3</v>
      </c>
    </row>
    <row r="150" spans="1:16" ht="20.399999999999999" x14ac:dyDescent="0.3">
      <c r="A150" s="28" t="s">
        <v>591</v>
      </c>
      <c r="B150" s="28" t="s">
        <v>592</v>
      </c>
      <c r="C150" s="14">
        <v>2</v>
      </c>
      <c r="D150" s="14">
        <v>5</v>
      </c>
      <c r="E150" s="29">
        <v>-0.6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4</v>
      </c>
      <c r="D151" s="14">
        <v>3</v>
      </c>
      <c r="E151" s="29">
        <v>0.33333333333333298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9</v>
      </c>
      <c r="O151" s="14">
        <v>0</v>
      </c>
      <c r="P151" s="22">
        <v>0</v>
      </c>
    </row>
    <row r="152" spans="1:16" ht="20.399999999999999" x14ac:dyDescent="0.3">
      <c r="A152" s="28" t="s">
        <v>595</v>
      </c>
      <c r="B152" s="28" t="s">
        <v>596</v>
      </c>
      <c r="C152" s="14">
        <v>2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8" t="s">
        <v>597</v>
      </c>
      <c r="B153" s="28" t="s">
        <v>598</v>
      </c>
      <c r="C153" s="14">
        <v>1</v>
      </c>
      <c r="D153" s="14">
        <v>2</v>
      </c>
      <c r="E153" s="29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8" t="s">
        <v>599</v>
      </c>
      <c r="B154" s="28" t="s">
        <v>600</v>
      </c>
      <c r="C154" s="14">
        <v>16</v>
      </c>
      <c r="D154" s="14">
        <v>16</v>
      </c>
      <c r="E154" s="29">
        <v>0</v>
      </c>
      <c r="F154" s="14">
        <v>0</v>
      </c>
      <c r="G154" s="14">
        <v>1</v>
      </c>
      <c r="H154" s="14">
        <v>16</v>
      </c>
      <c r="I154" s="14">
        <v>13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2">
        <v>8</v>
      </c>
    </row>
    <row r="155" spans="1:16" x14ac:dyDescent="0.3">
      <c r="A155" s="28" t="s">
        <v>601</v>
      </c>
      <c r="B155" s="28" t="s">
        <v>602</v>
      </c>
      <c r="C155" s="14">
        <v>30</v>
      </c>
      <c r="D155" s="14">
        <v>21</v>
      </c>
      <c r="E155" s="29">
        <v>0.42857142857142799</v>
      </c>
      <c r="F155" s="14">
        <v>1</v>
      </c>
      <c r="G155" s="14">
        <v>0</v>
      </c>
      <c r="H155" s="14">
        <v>8</v>
      </c>
      <c r="I155" s="14">
        <v>9</v>
      </c>
      <c r="J155" s="14">
        <v>0</v>
      </c>
      <c r="K155" s="14">
        <v>0</v>
      </c>
      <c r="L155" s="14">
        <v>0</v>
      </c>
      <c r="M155" s="14">
        <v>0</v>
      </c>
      <c r="N155" s="14">
        <v>9</v>
      </c>
      <c r="O155" s="14">
        <v>0</v>
      </c>
      <c r="P155" s="22">
        <v>3</v>
      </c>
    </row>
    <row r="156" spans="1:16" x14ac:dyDescent="0.3">
      <c r="A156" s="180" t="s">
        <v>603</v>
      </c>
      <c r="B156" s="181"/>
      <c r="C156" s="25">
        <v>88</v>
      </c>
      <c r="D156" s="25">
        <v>123</v>
      </c>
      <c r="E156" s="26">
        <v>-0.284552845528455</v>
      </c>
      <c r="F156" s="25">
        <v>0</v>
      </c>
      <c r="G156" s="25">
        <v>0</v>
      </c>
      <c r="H156" s="25">
        <v>19</v>
      </c>
      <c r="I156" s="25">
        <v>10</v>
      </c>
      <c r="J156" s="25">
        <v>1</v>
      </c>
      <c r="K156" s="25">
        <v>2</v>
      </c>
      <c r="L156" s="25">
        <v>0</v>
      </c>
      <c r="M156" s="25">
        <v>0</v>
      </c>
      <c r="N156" s="25">
        <v>0</v>
      </c>
      <c r="O156" s="25">
        <v>0</v>
      </c>
      <c r="P156" s="27">
        <v>5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2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6</v>
      </c>
      <c r="D161" s="14">
        <v>6</v>
      </c>
      <c r="E161" s="29">
        <v>0</v>
      </c>
      <c r="F161" s="14">
        <v>0</v>
      </c>
      <c r="G161" s="14">
        <v>0</v>
      </c>
      <c r="H161" s="14">
        <v>1</v>
      </c>
      <c r="I161" s="14">
        <v>1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2">
        <v>1</v>
      </c>
    </row>
    <row r="162" spans="1:16" x14ac:dyDescent="0.3">
      <c r="A162" s="28" t="s">
        <v>614</v>
      </c>
      <c r="B162" s="28" t="s">
        <v>615</v>
      </c>
      <c r="C162" s="14">
        <v>49</v>
      </c>
      <c r="D162" s="14">
        <v>73</v>
      </c>
      <c r="E162" s="29">
        <v>-0.32876712328767099</v>
      </c>
      <c r="F162" s="14">
        <v>0</v>
      </c>
      <c r="G162" s="14">
        <v>0</v>
      </c>
      <c r="H162" s="14">
        <v>14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4</v>
      </c>
    </row>
    <row r="163" spans="1:16" ht="20.399999999999999" x14ac:dyDescent="0.3">
      <c r="A163" s="28" t="s">
        <v>616</v>
      </c>
      <c r="B163" s="28" t="s">
        <v>617</v>
      </c>
      <c r="C163" s="14">
        <v>8</v>
      </c>
      <c r="D163" s="14">
        <v>14</v>
      </c>
      <c r="E163" s="29">
        <v>-0.42857142857142799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3">
      <c r="A164" s="28" t="s">
        <v>618</v>
      </c>
      <c r="B164" s="28" t="s">
        <v>619</v>
      </c>
      <c r="C164" s="14">
        <v>15</v>
      </c>
      <c r="D164" s="14">
        <v>17</v>
      </c>
      <c r="E164" s="29">
        <v>-0.11764705882352899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8" t="s">
        <v>620</v>
      </c>
      <c r="B165" s="28" t="s">
        <v>621</v>
      </c>
      <c r="C165" s="14">
        <v>8</v>
      </c>
      <c r="D165" s="14">
        <v>13</v>
      </c>
      <c r="E165" s="29">
        <v>-0.38461538461538503</v>
      </c>
      <c r="F165" s="14">
        <v>0</v>
      </c>
      <c r="G165" s="14">
        <v>0</v>
      </c>
      <c r="H165" s="14">
        <v>3</v>
      </c>
      <c r="I165" s="14">
        <v>4</v>
      </c>
      <c r="J165" s="14">
        <v>1</v>
      </c>
      <c r="K165" s="14">
        <v>1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3">
      <c r="A166" s="180" t="s">
        <v>622</v>
      </c>
      <c r="B166" s="181"/>
      <c r="C166" s="25">
        <v>771</v>
      </c>
      <c r="D166" s="25">
        <v>913</v>
      </c>
      <c r="E166" s="26">
        <v>-0.15553121577217999</v>
      </c>
      <c r="F166" s="25">
        <v>60</v>
      </c>
      <c r="G166" s="25">
        <v>48</v>
      </c>
      <c r="H166" s="25">
        <v>686</v>
      </c>
      <c r="I166" s="25">
        <v>499</v>
      </c>
      <c r="J166" s="25">
        <v>2</v>
      </c>
      <c r="K166" s="25">
        <v>3</v>
      </c>
      <c r="L166" s="25">
        <v>0</v>
      </c>
      <c r="M166" s="25">
        <v>0</v>
      </c>
      <c r="N166" s="25">
        <v>7</v>
      </c>
      <c r="O166" s="25">
        <v>53</v>
      </c>
      <c r="P166" s="27">
        <v>476</v>
      </c>
    </row>
    <row r="167" spans="1:16" ht="20.399999999999999" x14ac:dyDescent="0.3">
      <c r="A167" s="28" t="s">
        <v>623</v>
      </c>
      <c r="B167" s="28" t="s">
        <v>624</v>
      </c>
      <c r="C167" s="14">
        <v>2</v>
      </c>
      <c r="D167" s="14">
        <v>9</v>
      </c>
      <c r="E167" s="29">
        <v>-0.77777777777777801</v>
      </c>
      <c r="F167" s="14">
        <v>0</v>
      </c>
      <c r="G167" s="14">
        <v>0</v>
      </c>
      <c r="H167" s="14">
        <v>3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1</v>
      </c>
    </row>
    <row r="168" spans="1:16" ht="20.399999999999999" x14ac:dyDescent="0.3">
      <c r="A168" s="28" t="s">
        <v>625</v>
      </c>
      <c r="B168" s="28" t="s">
        <v>626</v>
      </c>
      <c r="C168" s="14">
        <v>2</v>
      </c>
      <c r="D168" s="14">
        <v>1</v>
      </c>
      <c r="E168" s="29">
        <v>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1</v>
      </c>
      <c r="E169" s="29">
        <v>-1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45</v>
      </c>
      <c r="D173" s="14">
        <v>52</v>
      </c>
      <c r="E173" s="29">
        <v>-0.134615384615385</v>
      </c>
      <c r="F173" s="14">
        <v>2</v>
      </c>
      <c r="G173" s="14">
        <v>0</v>
      </c>
      <c r="H173" s="14">
        <v>35</v>
      </c>
      <c r="I173" s="14">
        <v>38</v>
      </c>
      <c r="J173" s="14">
        <v>0</v>
      </c>
      <c r="K173" s="14">
        <v>1</v>
      </c>
      <c r="L173" s="14">
        <v>0</v>
      </c>
      <c r="M173" s="14">
        <v>0</v>
      </c>
      <c r="N173" s="14">
        <v>7</v>
      </c>
      <c r="O173" s="14">
        <v>14</v>
      </c>
      <c r="P173" s="22">
        <v>27</v>
      </c>
    </row>
    <row r="174" spans="1:16" ht="20.399999999999999" x14ac:dyDescent="0.3">
      <c r="A174" s="28" t="s">
        <v>637</v>
      </c>
      <c r="B174" s="28" t="s">
        <v>638</v>
      </c>
      <c r="C174" s="14">
        <v>702</v>
      </c>
      <c r="D174" s="14">
        <v>821</v>
      </c>
      <c r="E174" s="29">
        <v>-0.144945188794153</v>
      </c>
      <c r="F174" s="14">
        <v>55</v>
      </c>
      <c r="G174" s="14">
        <v>48</v>
      </c>
      <c r="H174" s="14">
        <v>638</v>
      </c>
      <c r="I174" s="14">
        <v>439</v>
      </c>
      <c r="J174" s="14">
        <v>1</v>
      </c>
      <c r="K174" s="14">
        <v>0</v>
      </c>
      <c r="L174" s="14">
        <v>0</v>
      </c>
      <c r="M174" s="14">
        <v>0</v>
      </c>
      <c r="N174" s="14">
        <v>0</v>
      </c>
      <c r="O174" s="14">
        <v>36</v>
      </c>
      <c r="P174" s="22">
        <v>447</v>
      </c>
    </row>
    <row r="175" spans="1:16" x14ac:dyDescent="0.3">
      <c r="A175" s="28" t="s">
        <v>639</v>
      </c>
      <c r="B175" s="28" t="s">
        <v>640</v>
      </c>
      <c r="C175" s="14">
        <v>18</v>
      </c>
      <c r="D175" s="14">
        <v>28</v>
      </c>
      <c r="E175" s="29">
        <v>-0.35714285714285698</v>
      </c>
      <c r="F175" s="14">
        <v>3</v>
      </c>
      <c r="G175" s="14">
        <v>0</v>
      </c>
      <c r="H175" s="14">
        <v>9</v>
      </c>
      <c r="I175" s="14">
        <v>20</v>
      </c>
      <c r="J175" s="14">
        <v>1</v>
      </c>
      <c r="K175" s="14">
        <v>2</v>
      </c>
      <c r="L175" s="14">
        <v>0</v>
      </c>
      <c r="M175" s="14">
        <v>0</v>
      </c>
      <c r="N175" s="14">
        <v>0</v>
      </c>
      <c r="O175" s="14">
        <v>3</v>
      </c>
      <c r="P175" s="22">
        <v>1</v>
      </c>
    </row>
    <row r="176" spans="1:16" ht="20.399999999999999" x14ac:dyDescent="0.3">
      <c r="A176" s="28" t="s">
        <v>641</v>
      </c>
      <c r="B176" s="28" t="s">
        <v>642</v>
      </c>
      <c r="C176" s="14">
        <v>2</v>
      </c>
      <c r="D176" s="14">
        <v>1</v>
      </c>
      <c r="E176" s="29">
        <v>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0" t="s">
        <v>645</v>
      </c>
      <c r="B178" s="181"/>
      <c r="C178" s="25">
        <v>414</v>
      </c>
      <c r="D178" s="25">
        <v>445</v>
      </c>
      <c r="E178" s="26">
        <v>-6.9662921348314602E-2</v>
      </c>
      <c r="F178" s="25">
        <v>1362</v>
      </c>
      <c r="G178" s="25">
        <v>1202</v>
      </c>
      <c r="H178" s="25">
        <v>247</v>
      </c>
      <c r="I178" s="25">
        <v>193</v>
      </c>
      <c r="J178" s="25">
        <v>0</v>
      </c>
      <c r="K178" s="25">
        <v>0</v>
      </c>
      <c r="L178" s="25">
        <v>0</v>
      </c>
      <c r="M178" s="25">
        <v>0</v>
      </c>
      <c r="N178" s="25">
        <v>3</v>
      </c>
      <c r="O178" s="25">
        <v>1</v>
      </c>
      <c r="P178" s="27">
        <v>1340</v>
      </c>
    </row>
    <row r="179" spans="1:16" ht="20.399999999999999" x14ac:dyDescent="0.3">
      <c r="A179" s="28" t="s">
        <v>646</v>
      </c>
      <c r="B179" s="28" t="s">
        <v>647</v>
      </c>
      <c r="C179" s="14">
        <v>5</v>
      </c>
      <c r="D179" s="14">
        <v>5</v>
      </c>
      <c r="E179" s="29">
        <v>0</v>
      </c>
      <c r="F179" s="14">
        <v>6</v>
      </c>
      <c r="G179" s="14">
        <v>7</v>
      </c>
      <c r="H179" s="14">
        <v>0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6</v>
      </c>
    </row>
    <row r="180" spans="1:16" ht="20.399999999999999" x14ac:dyDescent="0.3">
      <c r="A180" s="28" t="s">
        <v>648</v>
      </c>
      <c r="B180" s="28" t="s">
        <v>649</v>
      </c>
      <c r="C180" s="14">
        <v>213</v>
      </c>
      <c r="D180" s="14">
        <v>202</v>
      </c>
      <c r="E180" s="29">
        <v>5.4455445544554497E-2</v>
      </c>
      <c r="F180" s="14">
        <v>520</v>
      </c>
      <c r="G180" s="14">
        <v>401</v>
      </c>
      <c r="H180" s="14">
        <v>143</v>
      </c>
      <c r="I180" s="14">
        <v>99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559</v>
      </c>
    </row>
    <row r="181" spans="1:16" x14ac:dyDescent="0.3">
      <c r="A181" s="28" t="s">
        <v>650</v>
      </c>
      <c r="B181" s="28" t="s">
        <v>651</v>
      </c>
      <c r="C181" s="14">
        <v>53</v>
      </c>
      <c r="D181" s="14">
        <v>76</v>
      </c>
      <c r="E181" s="29">
        <v>-0.30263157894736797</v>
      </c>
      <c r="F181" s="14">
        <v>18</v>
      </c>
      <c r="G181" s="14">
        <v>18</v>
      </c>
      <c r="H181" s="14">
        <v>25</v>
      </c>
      <c r="I181" s="14">
        <v>30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2">
        <v>51</v>
      </c>
    </row>
    <row r="182" spans="1:16" ht="20.399999999999999" x14ac:dyDescent="0.3">
      <c r="A182" s="28" t="s">
        <v>652</v>
      </c>
      <c r="B182" s="28" t="s">
        <v>653</v>
      </c>
      <c r="C182" s="14">
        <v>5</v>
      </c>
      <c r="D182" s="14">
        <v>0</v>
      </c>
      <c r="E182" s="29">
        <v>0</v>
      </c>
      <c r="F182" s="14">
        <v>4</v>
      </c>
      <c r="G182" s="14">
        <v>2</v>
      </c>
      <c r="H182" s="14">
        <v>1</v>
      </c>
      <c r="I182" s="14">
        <v>3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2</v>
      </c>
    </row>
    <row r="183" spans="1:16" ht="20.399999999999999" x14ac:dyDescent="0.3">
      <c r="A183" s="28" t="s">
        <v>654</v>
      </c>
      <c r="B183" s="28" t="s">
        <v>655</v>
      </c>
      <c r="C183" s="14">
        <v>2</v>
      </c>
      <c r="D183" s="14">
        <v>5</v>
      </c>
      <c r="E183" s="29">
        <v>-0.6</v>
      </c>
      <c r="F183" s="14">
        <v>7</v>
      </c>
      <c r="G183" s="14">
        <v>16</v>
      </c>
      <c r="H183" s="14">
        <v>3</v>
      </c>
      <c r="I183" s="14">
        <v>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33</v>
      </c>
    </row>
    <row r="184" spans="1:16" x14ac:dyDescent="0.3">
      <c r="A184" s="28" t="s">
        <v>656</v>
      </c>
      <c r="B184" s="28" t="s">
        <v>657</v>
      </c>
      <c r="C184" s="14">
        <v>136</v>
      </c>
      <c r="D184" s="14">
        <v>157</v>
      </c>
      <c r="E184" s="29">
        <v>-0.13375796178343899</v>
      </c>
      <c r="F184" s="14">
        <v>807</v>
      </c>
      <c r="G184" s="14">
        <v>758</v>
      </c>
      <c r="H184" s="14">
        <v>75</v>
      </c>
      <c r="I184" s="14">
        <v>50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0</v>
      </c>
      <c r="P184" s="22">
        <v>689</v>
      </c>
    </row>
    <row r="185" spans="1:16" ht="20.399999999999999" x14ac:dyDescent="0.3">
      <c r="A185" s="28" t="s">
        <v>658</v>
      </c>
      <c r="B185" s="28" t="s">
        <v>659</v>
      </c>
      <c r="C185" s="14">
        <v>0</v>
      </c>
      <c r="D185" s="14">
        <v>0</v>
      </c>
      <c r="E185" s="29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3">
      <c r="A186" s="180" t="s">
        <v>660</v>
      </c>
      <c r="B186" s="181"/>
      <c r="C186" s="25">
        <v>200</v>
      </c>
      <c r="D186" s="25">
        <v>162</v>
      </c>
      <c r="E186" s="26">
        <v>0.234567901234568</v>
      </c>
      <c r="F186" s="25">
        <v>11</v>
      </c>
      <c r="G186" s="25">
        <v>12</v>
      </c>
      <c r="H186" s="25">
        <v>84</v>
      </c>
      <c r="I186" s="25">
        <v>61</v>
      </c>
      <c r="J186" s="25">
        <v>0</v>
      </c>
      <c r="K186" s="25">
        <v>3</v>
      </c>
      <c r="L186" s="25">
        <v>0</v>
      </c>
      <c r="M186" s="25">
        <v>0</v>
      </c>
      <c r="N186" s="25">
        <v>22</v>
      </c>
      <c r="O186" s="25">
        <v>0</v>
      </c>
      <c r="P186" s="27">
        <v>52</v>
      </c>
    </row>
    <row r="187" spans="1:16" x14ac:dyDescent="0.3">
      <c r="A187" s="28" t="s">
        <v>661</v>
      </c>
      <c r="B187" s="28" t="s">
        <v>662</v>
      </c>
      <c r="C187" s="14">
        <v>26</v>
      </c>
      <c r="D187" s="14">
        <v>7</v>
      </c>
      <c r="E187" s="29">
        <v>2.71428571428571</v>
      </c>
      <c r="F187" s="14">
        <v>1</v>
      </c>
      <c r="G187" s="14">
        <v>1</v>
      </c>
      <c r="H187" s="14">
        <v>3</v>
      </c>
      <c r="I187" s="14">
        <v>1</v>
      </c>
      <c r="J187" s="14">
        <v>0</v>
      </c>
      <c r="K187" s="14">
        <v>2</v>
      </c>
      <c r="L187" s="14">
        <v>0</v>
      </c>
      <c r="M187" s="14">
        <v>0</v>
      </c>
      <c r="N187" s="14">
        <v>0</v>
      </c>
      <c r="O187" s="14">
        <v>0</v>
      </c>
      <c r="P187" s="22">
        <v>1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69</v>
      </c>
      <c r="D189" s="14">
        <v>77</v>
      </c>
      <c r="E189" s="29">
        <v>-0.103896103896104</v>
      </c>
      <c r="F189" s="14">
        <v>7</v>
      </c>
      <c r="G189" s="14">
        <v>5</v>
      </c>
      <c r="H189" s="14">
        <v>41</v>
      </c>
      <c r="I189" s="14">
        <v>22</v>
      </c>
      <c r="J189" s="14">
        <v>0</v>
      </c>
      <c r="K189" s="14">
        <v>1</v>
      </c>
      <c r="L189" s="14">
        <v>0</v>
      </c>
      <c r="M189" s="14">
        <v>0</v>
      </c>
      <c r="N189" s="14">
        <v>21</v>
      </c>
      <c r="O189" s="14">
        <v>0</v>
      </c>
      <c r="P189" s="22">
        <v>26</v>
      </c>
    </row>
    <row r="190" spans="1:16" ht="20.399999999999999" x14ac:dyDescent="0.3">
      <c r="A190" s="28" t="s">
        <v>667</v>
      </c>
      <c r="B190" s="28" t="s">
        <v>668</v>
      </c>
      <c r="C190" s="14">
        <v>4</v>
      </c>
      <c r="D190" s="14">
        <v>0</v>
      </c>
      <c r="E190" s="29">
        <v>0</v>
      </c>
      <c r="F190" s="14">
        <v>0</v>
      </c>
      <c r="G190" s="14">
        <v>0</v>
      </c>
      <c r="H190" s="14">
        <v>5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1</v>
      </c>
    </row>
    <row r="191" spans="1:16" ht="30.6" x14ac:dyDescent="0.3">
      <c r="A191" s="28" t="s">
        <v>669</v>
      </c>
      <c r="B191" s="28" t="s">
        <v>670</v>
      </c>
      <c r="C191" s="14">
        <v>7</v>
      </c>
      <c r="D191" s="14">
        <v>14</v>
      </c>
      <c r="E191" s="29">
        <v>-0.5</v>
      </c>
      <c r="F191" s="14">
        <v>1</v>
      </c>
      <c r="G191" s="14">
        <v>3</v>
      </c>
      <c r="H191" s="14">
        <v>7</v>
      </c>
      <c r="I191" s="14">
        <v>28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10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32</v>
      </c>
      <c r="D193" s="14">
        <v>19</v>
      </c>
      <c r="E193" s="29">
        <v>0.68421052631578905</v>
      </c>
      <c r="F193" s="14">
        <v>1</v>
      </c>
      <c r="G193" s="14">
        <v>1</v>
      </c>
      <c r="H193" s="14">
        <v>15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9</v>
      </c>
    </row>
    <row r="194" spans="1:16" x14ac:dyDescent="0.3">
      <c r="A194" s="28" t="s">
        <v>675</v>
      </c>
      <c r="B194" s="28" t="s">
        <v>676</v>
      </c>
      <c r="C194" s="14">
        <v>1</v>
      </c>
      <c r="D194" s="14">
        <v>1</v>
      </c>
      <c r="E194" s="29">
        <v>0</v>
      </c>
      <c r="F194" s="14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1</v>
      </c>
      <c r="D196" s="14">
        <v>2</v>
      </c>
      <c r="E196" s="29">
        <v>-0.5</v>
      </c>
      <c r="F196" s="14">
        <v>1</v>
      </c>
      <c r="G196" s="14">
        <v>1</v>
      </c>
      <c r="H196" s="14">
        <v>2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2</v>
      </c>
    </row>
    <row r="197" spans="1:16" x14ac:dyDescent="0.3">
      <c r="A197" s="28" t="s">
        <v>681</v>
      </c>
      <c r="B197" s="28" t="s">
        <v>682</v>
      </c>
      <c r="C197" s="14">
        <v>59</v>
      </c>
      <c r="D197" s="14">
        <v>40</v>
      </c>
      <c r="E197" s="29">
        <v>0.47499999999999998</v>
      </c>
      <c r="F197" s="14">
        <v>0</v>
      </c>
      <c r="G197" s="14">
        <v>1</v>
      </c>
      <c r="H197" s="14">
        <v>9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3</v>
      </c>
    </row>
    <row r="198" spans="1:16" ht="20.399999999999999" x14ac:dyDescent="0.3">
      <c r="A198" s="28" t="s">
        <v>683</v>
      </c>
      <c r="B198" s="28" t="s">
        <v>684</v>
      </c>
      <c r="C198" s="14">
        <v>0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3">
      <c r="A199" s="28" t="s">
        <v>685</v>
      </c>
      <c r="B199" s="28" t="s">
        <v>686</v>
      </c>
      <c r="C199" s="14">
        <v>1</v>
      </c>
      <c r="D199" s="14">
        <v>2</v>
      </c>
      <c r="E199" s="29">
        <v>-0.5</v>
      </c>
      <c r="F199" s="14">
        <v>0</v>
      </c>
      <c r="G199" s="14">
        <v>0</v>
      </c>
      <c r="H199" s="14">
        <v>2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2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0" t="s">
        <v>689</v>
      </c>
      <c r="B201" s="181"/>
      <c r="C201" s="25">
        <v>73</v>
      </c>
      <c r="D201" s="25">
        <v>61</v>
      </c>
      <c r="E201" s="26">
        <v>0.19672131147541</v>
      </c>
      <c r="F201" s="25">
        <v>16</v>
      </c>
      <c r="G201" s="25">
        <v>12</v>
      </c>
      <c r="H201" s="25">
        <v>23</v>
      </c>
      <c r="I201" s="25">
        <v>19</v>
      </c>
      <c r="J201" s="25">
        <v>0</v>
      </c>
      <c r="K201" s="25">
        <v>0</v>
      </c>
      <c r="L201" s="25">
        <v>1</v>
      </c>
      <c r="M201" s="25">
        <v>0</v>
      </c>
      <c r="N201" s="25">
        <v>32</v>
      </c>
      <c r="O201" s="25">
        <v>0</v>
      </c>
      <c r="P201" s="27">
        <v>35</v>
      </c>
    </row>
    <row r="202" spans="1:16" x14ac:dyDescent="0.3">
      <c r="A202" s="28" t="s">
        <v>690</v>
      </c>
      <c r="B202" s="28" t="s">
        <v>691</v>
      </c>
      <c r="C202" s="14">
        <v>25</v>
      </c>
      <c r="D202" s="14">
        <v>10</v>
      </c>
      <c r="E202" s="29">
        <v>1.5</v>
      </c>
      <c r="F202" s="14">
        <v>0</v>
      </c>
      <c r="G202" s="14">
        <v>0</v>
      </c>
      <c r="H202" s="14">
        <v>3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18</v>
      </c>
      <c r="O202" s="14">
        <v>0</v>
      </c>
      <c r="P202" s="22">
        <v>0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8" t="s">
        <v>694</v>
      </c>
      <c r="B204" s="28" t="s">
        <v>695</v>
      </c>
      <c r="C204" s="14">
        <v>1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1</v>
      </c>
      <c r="O204" s="14">
        <v>0</v>
      </c>
      <c r="P204" s="22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38</v>
      </c>
      <c r="D206" s="14">
        <v>41</v>
      </c>
      <c r="E206" s="29">
        <v>-7.3170731707317097E-2</v>
      </c>
      <c r="F206" s="14">
        <v>13</v>
      </c>
      <c r="G206" s="14">
        <v>11</v>
      </c>
      <c r="H206" s="14">
        <v>15</v>
      </c>
      <c r="I206" s="14">
        <v>13</v>
      </c>
      <c r="J206" s="14">
        <v>0</v>
      </c>
      <c r="K206" s="14">
        <v>0</v>
      </c>
      <c r="L206" s="14">
        <v>0</v>
      </c>
      <c r="M206" s="14">
        <v>0</v>
      </c>
      <c r="N206" s="14">
        <v>4</v>
      </c>
      <c r="O206" s="14">
        <v>0</v>
      </c>
      <c r="P206" s="22">
        <v>32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2</v>
      </c>
      <c r="G208" s="14">
        <v>1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1</v>
      </c>
      <c r="D211" s="14">
        <v>0</v>
      </c>
      <c r="E211" s="29">
        <v>0</v>
      </c>
      <c r="F211" s="14">
        <v>0</v>
      </c>
      <c r="G211" s="14">
        <v>0</v>
      </c>
      <c r="H211" s="14">
        <v>1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8" t="s">
        <v>710</v>
      </c>
      <c r="B212" s="28" t="s">
        <v>711</v>
      </c>
      <c r="C212" s="14">
        <v>3</v>
      </c>
      <c r="D212" s="14">
        <v>1</v>
      </c>
      <c r="E212" s="29">
        <v>2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1</v>
      </c>
      <c r="O212" s="14">
        <v>0</v>
      </c>
      <c r="P212" s="22">
        <v>0</v>
      </c>
    </row>
    <row r="213" spans="1:16" x14ac:dyDescent="0.3">
      <c r="A213" s="28" t="s">
        <v>712</v>
      </c>
      <c r="B213" s="28" t="s">
        <v>713</v>
      </c>
      <c r="C213" s="14">
        <v>1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3">
      <c r="A214" s="28" t="s">
        <v>714</v>
      </c>
      <c r="B214" s="28" t="s">
        <v>715</v>
      </c>
      <c r="C214" s="14">
        <v>0</v>
      </c>
      <c r="D214" s="14">
        <v>2</v>
      </c>
      <c r="E214" s="29">
        <v>-1</v>
      </c>
      <c r="F214" s="14">
        <v>0</v>
      </c>
      <c r="G214" s="14">
        <v>0</v>
      </c>
      <c r="H214" s="14">
        <v>3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7</v>
      </c>
      <c r="O214" s="14">
        <v>0</v>
      </c>
      <c r="P214" s="22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2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8" t="s">
        <v>722</v>
      </c>
      <c r="B218" s="28" t="s">
        <v>723</v>
      </c>
      <c r="C218" s="14">
        <v>4</v>
      </c>
      <c r="D218" s="14">
        <v>6</v>
      </c>
      <c r="E218" s="29">
        <v>-0.33333333333333298</v>
      </c>
      <c r="F218" s="14">
        <v>1</v>
      </c>
      <c r="G218" s="14">
        <v>0</v>
      </c>
      <c r="H218" s="14">
        <v>1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1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1</v>
      </c>
      <c r="E222" s="29">
        <v>-1</v>
      </c>
      <c r="F222" s="14">
        <v>0</v>
      </c>
      <c r="G222" s="14">
        <v>0</v>
      </c>
      <c r="H222" s="14">
        <v>0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2</v>
      </c>
    </row>
    <row r="223" spans="1:16" x14ac:dyDescent="0.3">
      <c r="A223" s="180" t="s">
        <v>732</v>
      </c>
      <c r="B223" s="181"/>
      <c r="C223" s="25">
        <v>1774</v>
      </c>
      <c r="D223" s="25">
        <v>1885</v>
      </c>
      <c r="E223" s="26">
        <v>-5.8885941644562297E-2</v>
      </c>
      <c r="F223" s="25">
        <v>452</v>
      </c>
      <c r="G223" s="25">
        <v>342</v>
      </c>
      <c r="H223" s="25">
        <v>261</v>
      </c>
      <c r="I223" s="25">
        <v>269</v>
      </c>
      <c r="J223" s="25">
        <v>3</v>
      </c>
      <c r="K223" s="25">
        <v>0</v>
      </c>
      <c r="L223" s="25">
        <v>0</v>
      </c>
      <c r="M223" s="25">
        <v>0</v>
      </c>
      <c r="N223" s="25">
        <v>2</v>
      </c>
      <c r="O223" s="25">
        <v>11</v>
      </c>
      <c r="P223" s="27">
        <v>420</v>
      </c>
    </row>
    <row r="224" spans="1:16" x14ac:dyDescent="0.3">
      <c r="A224" s="28" t="s">
        <v>733</v>
      </c>
      <c r="B224" s="28" t="s">
        <v>734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2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8" t="s">
        <v>743</v>
      </c>
      <c r="B229" s="28" t="s">
        <v>744</v>
      </c>
      <c r="C229" s="14">
        <v>1</v>
      </c>
      <c r="D229" s="14">
        <v>0</v>
      </c>
      <c r="E229" s="29">
        <v>0</v>
      </c>
      <c r="F229" s="14">
        <v>0</v>
      </c>
      <c r="G229" s="14">
        <v>0</v>
      </c>
      <c r="H229" s="14">
        <v>2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2</v>
      </c>
    </row>
    <row r="230" spans="1:16" ht="20.399999999999999" x14ac:dyDescent="0.3">
      <c r="A230" s="28" t="s">
        <v>745</v>
      </c>
      <c r="B230" s="28" t="s">
        <v>746</v>
      </c>
      <c r="C230" s="14">
        <v>3</v>
      </c>
      <c r="D230" s="14">
        <v>2</v>
      </c>
      <c r="E230" s="29">
        <v>0.5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1</v>
      </c>
    </row>
    <row r="231" spans="1:16" x14ac:dyDescent="0.3">
      <c r="A231" s="28" t="s">
        <v>747</v>
      </c>
      <c r="B231" s="28" t="s">
        <v>748</v>
      </c>
      <c r="C231" s="14">
        <v>33</v>
      </c>
      <c r="D231" s="14">
        <v>52</v>
      </c>
      <c r="E231" s="29">
        <v>-0.36538461538461497</v>
      </c>
      <c r="F231" s="14">
        <v>1</v>
      </c>
      <c r="G231" s="14">
        <v>0</v>
      </c>
      <c r="H231" s="14">
        <v>15</v>
      </c>
      <c r="I231" s="14">
        <v>7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2">
        <v>5</v>
      </c>
    </row>
    <row r="232" spans="1:16" x14ac:dyDescent="0.3">
      <c r="A232" s="28" t="s">
        <v>749</v>
      </c>
      <c r="B232" s="28" t="s">
        <v>750</v>
      </c>
      <c r="C232" s="14">
        <v>52</v>
      </c>
      <c r="D232" s="14">
        <v>86</v>
      </c>
      <c r="E232" s="29">
        <v>-0.39534883720930197</v>
      </c>
      <c r="F232" s="14">
        <v>16</v>
      </c>
      <c r="G232" s="14">
        <v>14</v>
      </c>
      <c r="H232" s="14">
        <v>19</v>
      </c>
      <c r="I232" s="14">
        <v>8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2">
        <v>22</v>
      </c>
    </row>
    <row r="233" spans="1:16" x14ac:dyDescent="0.3">
      <c r="A233" s="28" t="s">
        <v>751</v>
      </c>
      <c r="B233" s="28" t="s">
        <v>752</v>
      </c>
      <c r="C233" s="14">
        <v>17</v>
      </c>
      <c r="D233" s="14">
        <v>14</v>
      </c>
      <c r="E233" s="29">
        <v>0.214285714285714</v>
      </c>
      <c r="F233" s="14">
        <v>0</v>
      </c>
      <c r="G233" s="14">
        <v>0</v>
      </c>
      <c r="H233" s="14">
        <v>4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1</v>
      </c>
    </row>
    <row r="234" spans="1:16" ht="20.399999999999999" x14ac:dyDescent="0.3">
      <c r="A234" s="28" t="s">
        <v>753</v>
      </c>
      <c r="B234" s="28" t="s">
        <v>754</v>
      </c>
      <c r="C234" s="14">
        <v>5</v>
      </c>
      <c r="D234" s="14">
        <v>2</v>
      </c>
      <c r="E234" s="29">
        <v>1.5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20.399999999999999" x14ac:dyDescent="0.3">
      <c r="A235" s="28" t="s">
        <v>755</v>
      </c>
      <c r="B235" s="28" t="s">
        <v>756</v>
      </c>
      <c r="C235" s="14">
        <v>2</v>
      </c>
      <c r="D235" s="14">
        <v>4</v>
      </c>
      <c r="E235" s="29">
        <v>-0.5</v>
      </c>
      <c r="F235" s="14">
        <v>0</v>
      </c>
      <c r="G235" s="14">
        <v>0</v>
      </c>
      <c r="H235" s="14">
        <v>2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1</v>
      </c>
    </row>
    <row r="236" spans="1:16" x14ac:dyDescent="0.3">
      <c r="A236" s="28" t="s">
        <v>757</v>
      </c>
      <c r="B236" s="28" t="s">
        <v>758</v>
      </c>
      <c r="C236" s="14">
        <v>1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8" t="s">
        <v>761</v>
      </c>
      <c r="B238" s="28" t="s">
        <v>762</v>
      </c>
      <c r="C238" s="14">
        <v>1660</v>
      </c>
      <c r="D238" s="14">
        <v>1725</v>
      </c>
      <c r="E238" s="29">
        <v>-3.7681159420289899E-2</v>
      </c>
      <c r="F238" s="14">
        <v>435</v>
      </c>
      <c r="G238" s="14">
        <v>328</v>
      </c>
      <c r="H238" s="14">
        <v>217</v>
      </c>
      <c r="I238" s="14">
        <v>249</v>
      </c>
      <c r="J238" s="14">
        <v>3</v>
      </c>
      <c r="K238" s="14">
        <v>0</v>
      </c>
      <c r="L238" s="14">
        <v>0</v>
      </c>
      <c r="M238" s="14">
        <v>0</v>
      </c>
      <c r="N238" s="14">
        <v>0</v>
      </c>
      <c r="O238" s="14">
        <v>11</v>
      </c>
      <c r="P238" s="22">
        <v>386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0" t="s">
        <v>773</v>
      </c>
      <c r="B244" s="181"/>
      <c r="C244" s="25">
        <v>3</v>
      </c>
      <c r="D244" s="25">
        <v>4</v>
      </c>
      <c r="E244" s="26">
        <v>-0.25</v>
      </c>
      <c r="F244" s="25">
        <v>0</v>
      </c>
      <c r="G244" s="25">
        <v>0</v>
      </c>
      <c r="H244" s="25">
        <v>1</v>
      </c>
      <c r="I244" s="25">
        <v>1</v>
      </c>
      <c r="J244" s="25">
        <v>0</v>
      </c>
      <c r="K244" s="25">
        <v>0</v>
      </c>
      <c r="L244" s="25">
        <v>0</v>
      </c>
      <c r="M244" s="25">
        <v>0</v>
      </c>
      <c r="N244" s="25">
        <v>5</v>
      </c>
      <c r="O244" s="25">
        <v>0</v>
      </c>
      <c r="P244" s="27">
        <v>0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2</v>
      </c>
      <c r="E247" s="29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8" t="s">
        <v>780</v>
      </c>
      <c r="B248" s="28" t="s">
        <v>781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8" t="s">
        <v>782</v>
      </c>
      <c r="B249" s="28" t="s">
        <v>783</v>
      </c>
      <c r="C249" s="14">
        <v>2</v>
      </c>
      <c r="D249" s="14">
        <v>1</v>
      </c>
      <c r="E249" s="29">
        <v>1</v>
      </c>
      <c r="F249" s="14">
        <v>0</v>
      </c>
      <c r="G249" s="14">
        <v>0</v>
      </c>
      <c r="H249" s="14">
        <v>1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2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1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1</v>
      </c>
      <c r="E267" s="29">
        <v>-1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0" t="s">
        <v>826</v>
      </c>
      <c r="B271" s="181"/>
      <c r="C271" s="25">
        <v>177</v>
      </c>
      <c r="D271" s="25">
        <v>214</v>
      </c>
      <c r="E271" s="26">
        <v>-0.17289719626168201</v>
      </c>
      <c r="F271" s="25">
        <v>196</v>
      </c>
      <c r="G271" s="25">
        <v>132</v>
      </c>
      <c r="H271" s="25">
        <v>120</v>
      </c>
      <c r="I271" s="25">
        <v>109</v>
      </c>
      <c r="J271" s="25">
        <v>0</v>
      </c>
      <c r="K271" s="25">
        <v>2</v>
      </c>
      <c r="L271" s="25">
        <v>0</v>
      </c>
      <c r="M271" s="25">
        <v>0</v>
      </c>
      <c r="N271" s="25">
        <v>1</v>
      </c>
      <c r="O271" s="25">
        <v>12</v>
      </c>
      <c r="P271" s="27">
        <v>273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8" t="s">
        <v>829</v>
      </c>
      <c r="B273" s="28" t="s">
        <v>830</v>
      </c>
      <c r="C273" s="14">
        <v>87</v>
      </c>
      <c r="D273" s="14">
        <v>120</v>
      </c>
      <c r="E273" s="29">
        <v>-0.27500000000000002</v>
      </c>
      <c r="F273" s="14">
        <v>115</v>
      </c>
      <c r="G273" s="14">
        <v>65</v>
      </c>
      <c r="H273" s="14">
        <v>68</v>
      </c>
      <c r="I273" s="14">
        <v>76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22">
        <v>125</v>
      </c>
    </row>
    <row r="274" spans="1:16" ht="30.6" x14ac:dyDescent="0.3">
      <c r="A274" s="28" t="s">
        <v>831</v>
      </c>
      <c r="B274" s="28" t="s">
        <v>832</v>
      </c>
      <c r="C274" s="14">
        <v>58</v>
      </c>
      <c r="D274" s="14">
        <v>61</v>
      </c>
      <c r="E274" s="29">
        <v>-4.91803278688525E-2</v>
      </c>
      <c r="F274" s="14">
        <v>76</v>
      </c>
      <c r="G274" s="14">
        <v>66</v>
      </c>
      <c r="H274" s="14">
        <v>41</v>
      </c>
      <c r="I274" s="14">
        <v>22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2">
        <v>121</v>
      </c>
    </row>
    <row r="275" spans="1:16" ht="20.399999999999999" x14ac:dyDescent="0.3">
      <c r="A275" s="28" t="s">
        <v>833</v>
      </c>
      <c r="B275" s="28" t="s">
        <v>834</v>
      </c>
      <c r="C275" s="14">
        <v>1</v>
      </c>
      <c r="D275" s="14">
        <v>0</v>
      </c>
      <c r="E275" s="29">
        <v>0</v>
      </c>
      <c r="F275" s="14">
        <v>2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11</v>
      </c>
    </row>
    <row r="276" spans="1:16" x14ac:dyDescent="0.3">
      <c r="A276" s="28" t="s">
        <v>835</v>
      </c>
      <c r="B276" s="28" t="s">
        <v>836</v>
      </c>
      <c r="C276" s="14">
        <v>6</v>
      </c>
      <c r="D276" s="14">
        <v>2</v>
      </c>
      <c r="E276" s="29">
        <v>2</v>
      </c>
      <c r="F276" s="14">
        <v>1</v>
      </c>
      <c r="G276" s="14">
        <v>1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2</v>
      </c>
    </row>
    <row r="277" spans="1:16" x14ac:dyDescent="0.3">
      <c r="A277" s="28" t="s">
        <v>837</v>
      </c>
      <c r="B277" s="28" t="s">
        <v>838</v>
      </c>
      <c r="C277" s="14">
        <v>2</v>
      </c>
      <c r="D277" s="14">
        <v>14</v>
      </c>
      <c r="E277" s="29">
        <v>-0.85714285714285698</v>
      </c>
      <c r="F277" s="14">
        <v>0</v>
      </c>
      <c r="G277" s="14">
        <v>0</v>
      </c>
      <c r="H277" s="14">
        <v>1</v>
      </c>
      <c r="I277" s="14">
        <v>4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5</v>
      </c>
    </row>
    <row r="278" spans="1:16" ht="20.399999999999999" x14ac:dyDescent="0.3">
      <c r="A278" s="28" t="s">
        <v>839</v>
      </c>
      <c r="B278" s="28" t="s">
        <v>840</v>
      </c>
      <c r="C278" s="14">
        <v>15</v>
      </c>
      <c r="D278" s="14">
        <v>10</v>
      </c>
      <c r="E278" s="29">
        <v>0.5</v>
      </c>
      <c r="F278" s="14">
        <v>1</v>
      </c>
      <c r="G278" s="14">
        <v>0</v>
      </c>
      <c r="H278" s="14">
        <v>5</v>
      </c>
      <c r="I278" s="14">
        <v>3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2">
        <v>6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1</v>
      </c>
      <c r="D280" s="14">
        <v>0</v>
      </c>
      <c r="E280" s="29">
        <v>0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1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1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8" t="s">
        <v>849</v>
      </c>
      <c r="B283" s="28" t="s">
        <v>850</v>
      </c>
      <c r="C283" s="14">
        <v>1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1</v>
      </c>
      <c r="D289" s="14">
        <v>0</v>
      </c>
      <c r="E289" s="29">
        <v>0</v>
      </c>
      <c r="F289" s="14">
        <v>1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1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4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1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3</v>
      </c>
      <c r="D294" s="14">
        <v>3</v>
      </c>
      <c r="E294" s="29">
        <v>0</v>
      </c>
      <c r="F294" s="14">
        <v>0</v>
      </c>
      <c r="G294" s="14">
        <v>0</v>
      </c>
      <c r="H294" s="14">
        <v>2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10</v>
      </c>
      <c r="P294" s="22">
        <v>1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4</v>
      </c>
      <c r="E295" s="29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0" t="s">
        <v>885</v>
      </c>
      <c r="B301" s="181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80" t="s">
        <v>892</v>
      </c>
      <c r="B305" s="181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1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1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0" t="s">
        <v>905</v>
      </c>
      <c r="B312" s="181"/>
      <c r="C312" s="25">
        <v>9</v>
      </c>
      <c r="D312" s="25">
        <v>11</v>
      </c>
      <c r="E312" s="26">
        <v>-0.18181818181818199</v>
      </c>
      <c r="F312" s="25">
        <v>0</v>
      </c>
      <c r="G312" s="25">
        <v>0</v>
      </c>
      <c r="H312" s="25">
        <v>6</v>
      </c>
      <c r="I312" s="25">
        <v>3</v>
      </c>
      <c r="J312" s="25">
        <v>0</v>
      </c>
      <c r="K312" s="25">
        <v>0</v>
      </c>
      <c r="L312" s="25">
        <v>0</v>
      </c>
      <c r="M312" s="25">
        <v>0</v>
      </c>
      <c r="N312" s="25">
        <v>1</v>
      </c>
      <c r="O312" s="25">
        <v>0</v>
      </c>
      <c r="P312" s="27">
        <v>2</v>
      </c>
    </row>
    <row r="313" spans="1:16" x14ac:dyDescent="0.3">
      <c r="A313" s="28" t="s">
        <v>906</v>
      </c>
      <c r="B313" s="28" t="s">
        <v>907</v>
      </c>
      <c r="C313" s="14">
        <v>9</v>
      </c>
      <c r="D313" s="14">
        <v>10</v>
      </c>
      <c r="E313" s="29">
        <v>-0.1</v>
      </c>
      <c r="F313" s="14">
        <v>0</v>
      </c>
      <c r="G313" s="14">
        <v>0</v>
      </c>
      <c r="H313" s="14">
        <v>3</v>
      </c>
      <c r="I313" s="14">
        <v>3</v>
      </c>
      <c r="J313" s="14">
        <v>0</v>
      </c>
      <c r="K313" s="14">
        <v>0</v>
      </c>
      <c r="L313" s="14">
        <v>0</v>
      </c>
      <c r="M313" s="14">
        <v>0</v>
      </c>
      <c r="N313" s="14">
        <v>1</v>
      </c>
      <c r="O313" s="14">
        <v>0</v>
      </c>
      <c r="P313" s="22">
        <v>0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1</v>
      </c>
      <c r="E315" s="29">
        <v>-1</v>
      </c>
      <c r="F315" s="14">
        <v>0</v>
      </c>
      <c r="G315" s="14">
        <v>0</v>
      </c>
      <c r="H315" s="14">
        <v>3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2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0" t="s">
        <v>916</v>
      </c>
      <c r="B318" s="181"/>
      <c r="C318" s="25">
        <v>4</v>
      </c>
      <c r="D318" s="25">
        <v>5</v>
      </c>
      <c r="E318" s="26">
        <v>-0.2</v>
      </c>
      <c r="F318" s="25">
        <v>0</v>
      </c>
      <c r="G318" s="25">
        <v>0</v>
      </c>
      <c r="H318" s="25">
        <v>1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4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4</v>
      </c>
      <c r="D319" s="14">
        <v>5</v>
      </c>
      <c r="E319" s="29">
        <v>-0.2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4</v>
      </c>
      <c r="O319" s="14">
        <v>0</v>
      </c>
      <c r="P319" s="22">
        <v>0</v>
      </c>
    </row>
    <row r="320" spans="1:16" x14ac:dyDescent="0.3">
      <c r="A320" s="180" t="s">
        <v>919</v>
      </c>
      <c r="B320" s="181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0" t="s">
        <v>924</v>
      </c>
      <c r="B323" s="181"/>
      <c r="C323" s="25">
        <v>6972</v>
      </c>
      <c r="D323" s="25">
        <v>7085</v>
      </c>
      <c r="E323" s="26">
        <v>-1.5949188426252599E-2</v>
      </c>
      <c r="F323" s="25">
        <v>70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6</v>
      </c>
      <c r="O323" s="25">
        <v>0</v>
      </c>
      <c r="P323" s="27">
        <v>0</v>
      </c>
    </row>
    <row r="324" spans="1:16" x14ac:dyDescent="0.3">
      <c r="A324" s="28" t="s">
        <v>925</v>
      </c>
      <c r="B324" s="28" t="s">
        <v>926</v>
      </c>
      <c r="C324" s="14">
        <v>6972</v>
      </c>
      <c r="D324" s="14">
        <v>7085</v>
      </c>
      <c r="E324" s="29">
        <v>-1.5949188426252599E-2</v>
      </c>
      <c r="F324" s="14">
        <v>70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6</v>
      </c>
      <c r="O324" s="14">
        <v>0</v>
      </c>
      <c r="P324" s="22">
        <v>0</v>
      </c>
    </row>
    <row r="325" spans="1:16" x14ac:dyDescent="0.3">
      <c r="A325" s="180" t="s">
        <v>927</v>
      </c>
      <c r="B325" s="181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82" t="s">
        <v>956</v>
      </c>
      <c r="B341" s="183"/>
      <c r="C341" s="30">
        <v>38552</v>
      </c>
      <c r="D341" s="30">
        <v>38562</v>
      </c>
      <c r="E341" s="31">
        <v>-2.5932264924018498E-4</v>
      </c>
      <c r="F341" s="30">
        <v>4213</v>
      </c>
      <c r="G341" s="30">
        <v>2973</v>
      </c>
      <c r="H341" s="30">
        <v>4045</v>
      </c>
      <c r="I341" s="30">
        <v>3481</v>
      </c>
      <c r="J341" s="30">
        <v>82</v>
      </c>
      <c r="K341" s="30">
        <v>54</v>
      </c>
      <c r="L341" s="30">
        <v>9</v>
      </c>
      <c r="M341" s="30">
        <v>5</v>
      </c>
      <c r="N341" s="30">
        <v>334</v>
      </c>
      <c r="O341" s="30">
        <v>169</v>
      </c>
      <c r="P341" s="30">
        <v>5251</v>
      </c>
    </row>
    <row r="342" spans="1:16" x14ac:dyDescent="0.3">
      <c r="A342" s="6"/>
    </row>
  </sheetData>
  <sheetProtection algorithmName="SHA-512" hashValue="t7L4SDFOO5Bl/yusn0h8/lkk3r0UYq0c1gPJsSmRVSQN7Pu7qeyoY4Emn6Enzz0vfg6ZjiVgyPHjRUmP38JhaA==" saltValue="cNK1k+nk0Rmasoy4jljvH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4" t="s">
        <v>959</v>
      </c>
      <c r="B5" s="13" t="s">
        <v>960</v>
      </c>
      <c r="C5" s="22">
        <v>1</v>
      </c>
    </row>
    <row r="6" spans="1:3" x14ac:dyDescent="0.3">
      <c r="A6" s="176"/>
      <c r="B6" s="13" t="s">
        <v>334</v>
      </c>
      <c r="C6" s="22">
        <v>94</v>
      </c>
    </row>
    <row r="7" spans="1:3" x14ac:dyDescent="0.3">
      <c r="A7" s="176"/>
      <c r="B7" s="13" t="s">
        <v>961</v>
      </c>
      <c r="C7" s="22">
        <v>22</v>
      </c>
    </row>
    <row r="8" spans="1:3" x14ac:dyDescent="0.3">
      <c r="A8" s="176"/>
      <c r="B8" s="13" t="s">
        <v>962</v>
      </c>
      <c r="C8" s="22">
        <v>0</v>
      </c>
    </row>
    <row r="9" spans="1:3" x14ac:dyDescent="0.3">
      <c r="A9" s="176"/>
      <c r="B9" s="13" t="s">
        <v>963</v>
      </c>
      <c r="C9" s="22">
        <v>24</v>
      </c>
    </row>
    <row r="10" spans="1:3" x14ac:dyDescent="0.3">
      <c r="A10" s="176"/>
      <c r="B10" s="13" t="s">
        <v>964</v>
      </c>
      <c r="C10" s="22">
        <v>19</v>
      </c>
    </row>
    <row r="11" spans="1:3" x14ac:dyDescent="0.3">
      <c r="A11" s="176"/>
      <c r="B11" s="13" t="s">
        <v>965</v>
      </c>
      <c r="C11" s="22">
        <v>29</v>
      </c>
    </row>
    <row r="12" spans="1:3" x14ac:dyDescent="0.3">
      <c r="A12" s="176"/>
      <c r="B12" s="13" t="s">
        <v>518</v>
      </c>
      <c r="C12" s="22">
        <v>33</v>
      </c>
    </row>
    <row r="13" spans="1:3" x14ac:dyDescent="0.3">
      <c r="A13" s="176"/>
      <c r="B13" s="13" t="s">
        <v>966</v>
      </c>
      <c r="C13" s="22">
        <v>3</v>
      </c>
    </row>
    <row r="14" spans="1:3" x14ac:dyDescent="0.3">
      <c r="A14" s="176"/>
      <c r="B14" s="13" t="s">
        <v>967</v>
      </c>
      <c r="C14" s="22">
        <v>2</v>
      </c>
    </row>
    <row r="15" spans="1:3" x14ac:dyDescent="0.3">
      <c r="A15" s="176"/>
      <c r="B15" s="13" t="s">
        <v>651</v>
      </c>
      <c r="C15" s="22">
        <v>4</v>
      </c>
    </row>
    <row r="16" spans="1:3" x14ac:dyDescent="0.3">
      <c r="A16" s="176"/>
      <c r="B16" s="13" t="s">
        <v>968</v>
      </c>
      <c r="C16" s="22">
        <v>36</v>
      </c>
    </row>
    <row r="17" spans="1:3" x14ac:dyDescent="0.3">
      <c r="A17" s="176"/>
      <c r="B17" s="13" t="s">
        <v>969</v>
      </c>
      <c r="C17" s="22">
        <v>72</v>
      </c>
    </row>
    <row r="18" spans="1:3" x14ac:dyDescent="0.3">
      <c r="A18" s="176"/>
      <c r="B18" s="13" t="s">
        <v>970</v>
      </c>
      <c r="C18" s="22">
        <v>12</v>
      </c>
    </row>
    <row r="19" spans="1:3" x14ac:dyDescent="0.3">
      <c r="A19" s="175"/>
      <c r="B19" s="13" t="s">
        <v>111</v>
      </c>
      <c r="C19" s="22">
        <v>122</v>
      </c>
    </row>
    <row r="20" spans="1:3" x14ac:dyDescent="0.3">
      <c r="A20" s="174" t="s">
        <v>971</v>
      </c>
      <c r="B20" s="13" t="s">
        <v>972</v>
      </c>
      <c r="C20" s="22">
        <v>0</v>
      </c>
    </row>
    <row r="21" spans="1:3" x14ac:dyDescent="0.3">
      <c r="A21" s="175"/>
      <c r="B21" s="13" t="s">
        <v>973</v>
      </c>
      <c r="C21" s="22">
        <v>0</v>
      </c>
    </row>
    <row r="22" spans="1:3" x14ac:dyDescent="0.3">
      <c r="A22" s="174" t="s">
        <v>974</v>
      </c>
      <c r="B22" s="13" t="s">
        <v>975</v>
      </c>
      <c r="C22" s="22">
        <v>40</v>
      </c>
    </row>
    <row r="23" spans="1:3" x14ac:dyDescent="0.3">
      <c r="A23" s="176"/>
      <c r="B23" s="13" t="s">
        <v>976</v>
      </c>
      <c r="C23" s="22">
        <v>130</v>
      </c>
    </row>
    <row r="24" spans="1:3" x14ac:dyDescent="0.3">
      <c r="A24" s="175"/>
      <c r="B24" s="13" t="s">
        <v>977</v>
      </c>
      <c r="C24" s="22">
        <v>10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2">
        <v>461</v>
      </c>
    </row>
    <row r="29" spans="1:3" x14ac:dyDescent="0.3">
      <c r="A29" s="174" t="s">
        <v>980</v>
      </c>
      <c r="B29" s="13" t="s">
        <v>981</v>
      </c>
      <c r="C29" s="22">
        <v>3</v>
      </c>
    </row>
    <row r="30" spans="1:3" x14ac:dyDescent="0.3">
      <c r="A30" s="176"/>
      <c r="B30" s="13" t="s">
        <v>982</v>
      </c>
      <c r="C30" s="22">
        <v>54</v>
      </c>
    </row>
    <row r="31" spans="1:3" x14ac:dyDescent="0.3">
      <c r="A31" s="176"/>
      <c r="B31" s="13" t="s">
        <v>983</v>
      </c>
      <c r="C31" s="22">
        <v>2</v>
      </c>
    </row>
    <row r="32" spans="1:3" x14ac:dyDescent="0.3">
      <c r="A32" s="175"/>
      <c r="B32" s="13" t="s">
        <v>984</v>
      </c>
      <c r="C32" s="22">
        <v>7</v>
      </c>
    </row>
    <row r="33" spans="1:3" x14ac:dyDescent="0.3">
      <c r="A33" s="12" t="s">
        <v>985</v>
      </c>
      <c r="B33" s="16"/>
      <c r="C33" s="22">
        <v>1</v>
      </c>
    </row>
    <row r="34" spans="1:3" x14ac:dyDescent="0.3">
      <c r="A34" s="12" t="s">
        <v>986</v>
      </c>
      <c r="B34" s="16"/>
      <c r="C34" s="22">
        <v>225</v>
      </c>
    </row>
    <row r="35" spans="1:3" x14ac:dyDescent="0.3">
      <c r="A35" s="12" t="s">
        <v>987</v>
      </c>
      <c r="B35" s="16"/>
      <c r="C35" s="22">
        <v>41</v>
      </c>
    </row>
    <row r="36" spans="1:3" x14ac:dyDescent="0.3">
      <c r="A36" s="12" t="s">
        <v>988</v>
      </c>
      <c r="B36" s="16"/>
      <c r="C36" s="22">
        <v>0</v>
      </c>
    </row>
    <row r="37" spans="1:3" x14ac:dyDescent="0.3">
      <c r="A37" s="12" t="s">
        <v>989</v>
      </c>
      <c r="B37" s="16"/>
      <c r="C37" s="22">
        <v>14</v>
      </c>
    </row>
    <row r="38" spans="1:3" x14ac:dyDescent="0.3">
      <c r="A38" s="12" t="s">
        <v>990</v>
      </c>
      <c r="B38" s="16"/>
      <c r="C38" s="22">
        <v>9</v>
      </c>
    </row>
    <row r="39" spans="1:3" x14ac:dyDescent="0.3">
      <c r="A39" s="12" t="s">
        <v>977</v>
      </c>
      <c r="B39" s="16"/>
      <c r="C39" s="22">
        <v>13</v>
      </c>
    </row>
    <row r="40" spans="1:3" x14ac:dyDescent="0.3">
      <c r="A40" s="174" t="s">
        <v>991</v>
      </c>
      <c r="B40" s="13" t="s">
        <v>992</v>
      </c>
      <c r="C40" s="22">
        <v>79</v>
      </c>
    </row>
    <row r="41" spans="1:3" x14ac:dyDescent="0.3">
      <c r="A41" s="176"/>
      <c r="B41" s="13" t="s">
        <v>993</v>
      </c>
      <c r="C41" s="22">
        <v>52</v>
      </c>
    </row>
    <row r="42" spans="1:3" x14ac:dyDescent="0.3">
      <c r="A42" s="176"/>
      <c r="B42" s="13" t="s">
        <v>994</v>
      </c>
      <c r="C42" s="22">
        <v>20</v>
      </c>
    </row>
    <row r="43" spans="1:3" x14ac:dyDescent="0.3">
      <c r="A43" s="176"/>
      <c r="B43" s="13" t="s">
        <v>995</v>
      </c>
      <c r="C43" s="22">
        <v>0</v>
      </c>
    </row>
    <row r="44" spans="1:3" x14ac:dyDescent="0.3">
      <c r="A44" s="175"/>
      <c r="B44" s="13" t="s">
        <v>996</v>
      </c>
      <c r="C44" s="22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2">
        <v>31</v>
      </c>
    </row>
    <row r="49" spans="1:3" x14ac:dyDescent="0.3">
      <c r="A49" s="174" t="s">
        <v>81</v>
      </c>
      <c r="B49" s="13" t="s">
        <v>998</v>
      </c>
      <c r="C49" s="22">
        <v>12</v>
      </c>
    </row>
    <row r="50" spans="1:3" x14ac:dyDescent="0.3">
      <c r="A50" s="175"/>
      <c r="B50" s="13" t="s">
        <v>999</v>
      </c>
      <c r="C50" s="22">
        <v>368</v>
      </c>
    </row>
    <row r="51" spans="1:3" x14ac:dyDescent="0.3">
      <c r="A51" s="174" t="s">
        <v>1000</v>
      </c>
      <c r="B51" s="13" t="s">
        <v>1001</v>
      </c>
      <c r="C51" s="22">
        <v>3</v>
      </c>
    </row>
    <row r="52" spans="1:3" x14ac:dyDescent="0.3">
      <c r="A52" s="175"/>
      <c r="B52" s="13" t="s">
        <v>1002</v>
      </c>
      <c r="C52" s="22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4" t="s">
        <v>245</v>
      </c>
      <c r="B56" s="13" t="s">
        <v>20</v>
      </c>
      <c r="C56" s="22">
        <v>1218</v>
      </c>
    </row>
    <row r="57" spans="1:3" x14ac:dyDescent="0.3">
      <c r="A57" s="176"/>
      <c r="B57" s="13" t="s">
        <v>1004</v>
      </c>
      <c r="C57" s="22">
        <v>160</v>
      </c>
    </row>
    <row r="58" spans="1:3" x14ac:dyDescent="0.3">
      <c r="A58" s="176"/>
      <c r="B58" s="13" t="s">
        <v>1005</v>
      </c>
      <c r="C58" s="22">
        <v>128</v>
      </c>
    </row>
    <row r="59" spans="1:3" x14ac:dyDescent="0.3">
      <c r="A59" s="176"/>
      <c r="B59" s="13" t="s">
        <v>1006</v>
      </c>
      <c r="C59" s="22">
        <v>285</v>
      </c>
    </row>
    <row r="60" spans="1:3" x14ac:dyDescent="0.3">
      <c r="A60" s="175"/>
      <c r="B60" s="13" t="s">
        <v>1007</v>
      </c>
      <c r="C60" s="22">
        <v>28</v>
      </c>
    </row>
    <row r="61" spans="1:3" x14ac:dyDescent="0.3">
      <c r="A61" s="174" t="s">
        <v>1008</v>
      </c>
      <c r="B61" s="13" t="s">
        <v>1009</v>
      </c>
      <c r="C61" s="22">
        <v>613</v>
      </c>
    </row>
    <row r="62" spans="1:3" x14ac:dyDescent="0.3">
      <c r="A62" s="176"/>
      <c r="B62" s="13" t="s">
        <v>1010</v>
      </c>
      <c r="C62" s="22">
        <v>51</v>
      </c>
    </row>
    <row r="63" spans="1:3" x14ac:dyDescent="0.3">
      <c r="A63" s="176"/>
      <c r="B63" s="13" t="s">
        <v>1011</v>
      </c>
      <c r="C63" s="22">
        <v>4</v>
      </c>
    </row>
    <row r="64" spans="1:3" x14ac:dyDescent="0.3">
      <c r="A64" s="176"/>
      <c r="B64" s="13" t="s">
        <v>1012</v>
      </c>
      <c r="C64" s="22">
        <v>450</v>
      </c>
    </row>
    <row r="65" spans="1:3" x14ac:dyDescent="0.3">
      <c r="A65" s="175"/>
      <c r="B65" s="13" t="s">
        <v>1007</v>
      </c>
      <c r="C65" s="22">
        <v>150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2">
        <v>325</v>
      </c>
    </row>
    <row r="70" spans="1:3" x14ac:dyDescent="0.3">
      <c r="A70" s="12" t="s">
        <v>1015</v>
      </c>
      <c r="B70" s="16"/>
      <c r="C70" s="22">
        <v>17</v>
      </c>
    </row>
    <row r="71" spans="1:3" x14ac:dyDescent="0.3">
      <c r="A71" s="12" t="s">
        <v>1016</v>
      </c>
      <c r="B71" s="16"/>
      <c r="C71" s="22">
        <v>905</v>
      </c>
    </row>
    <row r="72" spans="1:3" x14ac:dyDescent="0.3">
      <c r="A72" s="174" t="s">
        <v>1017</v>
      </c>
      <c r="B72" s="13" t="s">
        <v>1018</v>
      </c>
      <c r="C72" s="22">
        <v>0</v>
      </c>
    </row>
    <row r="73" spans="1:3" x14ac:dyDescent="0.3">
      <c r="A73" s="175"/>
      <c r="B73" s="13" t="s">
        <v>1019</v>
      </c>
      <c r="C73" s="22">
        <v>14</v>
      </c>
    </row>
    <row r="74" spans="1:3" x14ac:dyDescent="0.3">
      <c r="A74" s="12" t="s">
        <v>1020</v>
      </c>
      <c r="B74" s="16"/>
      <c r="C74" s="22">
        <v>0</v>
      </c>
    </row>
    <row r="75" spans="1:3" x14ac:dyDescent="0.3">
      <c r="A75" s="12" t="s">
        <v>1021</v>
      </c>
      <c r="B75" s="16"/>
      <c r="C75" s="22">
        <v>4</v>
      </c>
    </row>
    <row r="76" spans="1:3" x14ac:dyDescent="0.3">
      <c r="A76" s="12" t="s">
        <v>1022</v>
      </c>
      <c r="B76" s="16"/>
      <c r="C76" s="22">
        <v>0</v>
      </c>
    </row>
    <row r="77" spans="1:3" x14ac:dyDescent="0.3">
      <c r="A77" s="12" t="s">
        <v>1023</v>
      </c>
      <c r="B77" s="16"/>
      <c r="C77" s="22">
        <v>24</v>
      </c>
    </row>
    <row r="78" spans="1:3" x14ac:dyDescent="0.3">
      <c r="A78" s="12" t="s">
        <v>1024</v>
      </c>
      <c r="B78" s="16"/>
      <c r="C78" s="22">
        <v>0</v>
      </c>
    </row>
    <row r="79" spans="1:3" x14ac:dyDescent="0.3">
      <c r="A79" s="12" t="s">
        <v>1025</v>
      </c>
      <c r="B79" s="16"/>
      <c r="C79" s="22">
        <v>0</v>
      </c>
    </row>
    <row r="80" spans="1:3" x14ac:dyDescent="0.3">
      <c r="A80" s="6"/>
    </row>
  </sheetData>
  <sheetProtection algorithmName="SHA-512" hashValue="D4VTZSP90eenLyahYLKr8IC8ISyXzAv69oZ7VrP5Sw1hIk1whu3cN3AnL4rpzoZRNVwnKdrAUr3RkHYoP30ViA==" saltValue="g5wLuR5VsCyRAL83trKkF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6" t="s">
        <v>1028</v>
      </c>
      <c r="B5" s="36" t="s">
        <v>1029</v>
      </c>
      <c r="C5" s="37">
        <v>23</v>
      </c>
    </row>
    <row r="6" spans="1:3" x14ac:dyDescent="0.3">
      <c r="A6" s="187"/>
      <c r="B6" s="36" t="s">
        <v>304</v>
      </c>
      <c r="C6" s="37">
        <v>199</v>
      </c>
    </row>
    <row r="7" spans="1:3" x14ac:dyDescent="0.3">
      <c r="A7" s="187"/>
      <c r="B7" s="36" t="s">
        <v>1030</v>
      </c>
      <c r="C7" s="37">
        <v>31</v>
      </c>
    </row>
    <row r="8" spans="1:3" x14ac:dyDescent="0.3">
      <c r="A8" s="187"/>
      <c r="B8" s="36" t="s">
        <v>1031</v>
      </c>
      <c r="C8" s="37">
        <v>1</v>
      </c>
    </row>
    <row r="9" spans="1:3" x14ac:dyDescent="0.3">
      <c r="A9" s="187"/>
      <c r="B9" s="36" t="s">
        <v>1032</v>
      </c>
      <c r="C9" s="37">
        <v>1</v>
      </c>
    </row>
    <row r="10" spans="1:3" x14ac:dyDescent="0.3">
      <c r="A10" s="187"/>
      <c r="B10" s="36" t="s">
        <v>1033</v>
      </c>
      <c r="C10" s="37">
        <v>0</v>
      </c>
    </row>
    <row r="11" spans="1:3" x14ac:dyDescent="0.3">
      <c r="A11" s="188"/>
      <c r="B11" s="36" t="s">
        <v>1034</v>
      </c>
      <c r="C11" s="37">
        <v>0</v>
      </c>
    </row>
    <row r="12" spans="1:3" x14ac:dyDescent="0.3">
      <c r="A12" s="186" t="s">
        <v>1035</v>
      </c>
      <c r="B12" s="36" t="s">
        <v>65</v>
      </c>
      <c r="C12" s="37">
        <v>155</v>
      </c>
    </row>
    <row r="13" spans="1:3" x14ac:dyDescent="0.3">
      <c r="A13" s="187"/>
      <c r="B13" s="36" t="s">
        <v>1036</v>
      </c>
      <c r="C13" s="37">
        <v>84</v>
      </c>
    </row>
    <row r="14" spans="1:3" x14ac:dyDescent="0.3">
      <c r="A14" s="187"/>
      <c r="B14" s="36" t="s">
        <v>1037</v>
      </c>
      <c r="C14" s="37">
        <v>7</v>
      </c>
    </row>
    <row r="15" spans="1:3" x14ac:dyDescent="0.3">
      <c r="A15" s="188"/>
      <c r="B15" s="36" t="s">
        <v>1038</v>
      </c>
      <c r="C15" s="37">
        <v>20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8</v>
      </c>
    </row>
    <row r="20" spans="1:3" x14ac:dyDescent="0.3">
      <c r="A20" s="35" t="s">
        <v>1041</v>
      </c>
      <c r="B20" s="38"/>
      <c r="C20" s="37">
        <v>20</v>
      </c>
    </row>
    <row r="21" spans="1:3" x14ac:dyDescent="0.3">
      <c r="A21" s="35" t="s">
        <v>1042</v>
      </c>
      <c r="B21" s="38"/>
      <c r="C21" s="37">
        <v>18</v>
      </c>
    </row>
    <row r="22" spans="1:3" x14ac:dyDescent="0.3">
      <c r="A22" s="35" t="s">
        <v>1043</v>
      </c>
      <c r="B22" s="38"/>
      <c r="C22" s="37">
        <v>17</v>
      </c>
    </row>
    <row r="23" spans="1:3" x14ac:dyDescent="0.3">
      <c r="A23" s="35" t="s">
        <v>1044</v>
      </c>
      <c r="B23" s="38"/>
      <c r="C23" s="37">
        <v>174</v>
      </c>
    </row>
    <row r="24" spans="1:3" x14ac:dyDescent="0.3">
      <c r="A24" s="35" t="s">
        <v>1045</v>
      </c>
      <c r="B24" s="38"/>
      <c r="C24" s="37">
        <v>71</v>
      </c>
    </row>
    <row r="25" spans="1:3" x14ac:dyDescent="0.3">
      <c r="A25" s="35" t="s">
        <v>1046</v>
      </c>
      <c r="B25" s="38"/>
      <c r="C25" s="37">
        <v>40</v>
      </c>
    </row>
    <row r="26" spans="1:3" x14ac:dyDescent="0.3">
      <c r="A26" s="35" t="s">
        <v>1047</v>
      </c>
      <c r="B26" s="38"/>
      <c r="C26" s="37">
        <v>1</v>
      </c>
    </row>
    <row r="27" spans="1:3" x14ac:dyDescent="0.3">
      <c r="A27" s="35" t="s">
        <v>1048</v>
      </c>
      <c r="B27" s="38"/>
      <c r="C27" s="37">
        <v>3</v>
      </c>
    </row>
    <row r="28" spans="1:3" x14ac:dyDescent="0.3">
      <c r="A28" s="35" t="s">
        <v>1049</v>
      </c>
      <c r="B28" s="38"/>
      <c r="C28" s="37">
        <v>28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2</v>
      </c>
    </row>
    <row r="33" spans="1:6" x14ac:dyDescent="0.3">
      <c r="A33" s="35" t="s">
        <v>1052</v>
      </c>
      <c r="B33" s="38"/>
      <c r="C33" s="37">
        <v>37</v>
      </c>
    </row>
    <row r="34" spans="1:6" x14ac:dyDescent="0.3">
      <c r="A34" s="35" t="s">
        <v>1053</v>
      </c>
      <c r="B34" s="38"/>
      <c r="C34" s="37">
        <v>11</v>
      </c>
    </row>
    <row r="35" spans="1:6" x14ac:dyDescent="0.3">
      <c r="A35" s="35" t="s">
        <v>1054</v>
      </c>
      <c r="B35" s="38"/>
      <c r="C35" s="37">
        <v>11</v>
      </c>
    </row>
    <row r="36" spans="1:6" x14ac:dyDescent="0.3">
      <c r="A36" s="35" t="s">
        <v>1055</v>
      </c>
      <c r="B36" s="38"/>
      <c r="C36" s="37">
        <v>0</v>
      </c>
    </row>
    <row r="37" spans="1:6" x14ac:dyDescent="0.3">
      <c r="A37" s="35" t="s">
        <v>1056</v>
      </c>
      <c r="B37" s="38"/>
      <c r="C37" s="37">
        <v>11</v>
      </c>
    </row>
    <row r="38" spans="1:6" x14ac:dyDescent="0.3">
      <c r="A38" s="35" t="s">
        <v>1057</v>
      </c>
      <c r="B38" s="38"/>
      <c r="C38" s="37">
        <v>0</v>
      </c>
    </row>
    <row r="39" spans="1:6" x14ac:dyDescent="0.3">
      <c r="A39" s="35" t="s">
        <v>1058</v>
      </c>
      <c r="B39" s="38"/>
      <c r="C39" s="37">
        <v>0</v>
      </c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1</v>
      </c>
    </row>
    <row r="44" spans="1:6" x14ac:dyDescent="0.3">
      <c r="A44" s="35" t="s">
        <v>114</v>
      </c>
      <c r="B44" s="38"/>
      <c r="C44" s="37">
        <v>0</v>
      </c>
    </row>
    <row r="45" spans="1:6" x14ac:dyDescent="0.3">
      <c r="A45" s="35" t="s">
        <v>1060</v>
      </c>
      <c r="B45" s="38"/>
      <c r="C45" s="37">
        <v>1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89" t="s">
        <v>959</v>
      </c>
      <c r="B48" s="41" t="s">
        <v>1063</v>
      </c>
      <c r="C48" s="42">
        <v>0</v>
      </c>
      <c r="D48" s="42">
        <v>0</v>
      </c>
      <c r="E48" s="42">
        <v>0</v>
      </c>
      <c r="F48" s="37">
        <v>0</v>
      </c>
    </row>
    <row r="49" spans="1:6" x14ac:dyDescent="0.3">
      <c r="A49" s="190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3">
      <c r="A50" s="190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3">
      <c r="A51" s="190"/>
      <c r="B51" s="41" t="s">
        <v>1066</v>
      </c>
      <c r="C51" s="42">
        <v>1</v>
      </c>
      <c r="D51" s="42">
        <v>0</v>
      </c>
      <c r="E51" s="42">
        <v>0</v>
      </c>
      <c r="F51" s="37">
        <v>0</v>
      </c>
    </row>
    <row r="52" spans="1:6" x14ac:dyDescent="0.3">
      <c r="A52" s="190"/>
      <c r="B52" s="41" t="s">
        <v>334</v>
      </c>
      <c r="C52" s="42">
        <v>13</v>
      </c>
      <c r="D52" s="42">
        <v>22</v>
      </c>
      <c r="E52" s="42">
        <v>3</v>
      </c>
      <c r="F52" s="37">
        <v>18</v>
      </c>
    </row>
    <row r="53" spans="1:6" x14ac:dyDescent="0.3">
      <c r="A53" s="190"/>
      <c r="B53" s="41" t="s">
        <v>1067</v>
      </c>
      <c r="C53" s="42">
        <v>184</v>
      </c>
      <c r="D53" s="42">
        <v>56</v>
      </c>
      <c r="E53" s="42">
        <v>3</v>
      </c>
      <c r="F53" s="37">
        <v>41</v>
      </c>
    </row>
    <row r="54" spans="1:6" x14ac:dyDescent="0.3">
      <c r="A54" s="190"/>
      <c r="B54" s="41" t="s">
        <v>1068</v>
      </c>
      <c r="C54" s="42">
        <v>59</v>
      </c>
      <c r="D54" s="42">
        <v>24</v>
      </c>
      <c r="E54" s="42">
        <v>4</v>
      </c>
      <c r="F54" s="37">
        <v>14</v>
      </c>
    </row>
    <row r="55" spans="1:6" x14ac:dyDescent="0.3">
      <c r="A55" s="190"/>
      <c r="B55" s="41" t="s">
        <v>1069</v>
      </c>
      <c r="C55" s="42">
        <v>2</v>
      </c>
      <c r="D55" s="42">
        <v>0</v>
      </c>
      <c r="E55" s="42">
        <v>0</v>
      </c>
      <c r="F55" s="37">
        <v>0</v>
      </c>
    </row>
    <row r="56" spans="1:6" x14ac:dyDescent="0.3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3">
      <c r="A57" s="190"/>
      <c r="B57" s="41" t="s">
        <v>1071</v>
      </c>
      <c r="C57" s="42">
        <v>6</v>
      </c>
      <c r="D57" s="42">
        <v>6</v>
      </c>
      <c r="E57" s="42">
        <v>0</v>
      </c>
      <c r="F57" s="37">
        <v>13</v>
      </c>
    </row>
    <row r="58" spans="1:6" x14ac:dyDescent="0.3">
      <c r="A58" s="190"/>
      <c r="B58" s="41" t="s">
        <v>1072</v>
      </c>
      <c r="C58" s="42">
        <v>2</v>
      </c>
      <c r="D58" s="42">
        <v>0</v>
      </c>
      <c r="E58" s="42">
        <v>0</v>
      </c>
      <c r="F58" s="37">
        <v>0</v>
      </c>
    </row>
    <row r="59" spans="1:6" x14ac:dyDescent="0.3">
      <c r="A59" s="190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3">
      <c r="A60" s="190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3">
      <c r="A61" s="190"/>
      <c r="B61" s="41" t="s">
        <v>1074</v>
      </c>
      <c r="C61" s="42">
        <v>0</v>
      </c>
      <c r="D61" s="42">
        <v>0</v>
      </c>
      <c r="E61" s="42">
        <v>0</v>
      </c>
      <c r="F61" s="37">
        <v>0</v>
      </c>
    </row>
    <row r="62" spans="1:6" x14ac:dyDescent="0.3">
      <c r="A62" s="190"/>
      <c r="B62" s="41" t="s">
        <v>1075</v>
      </c>
      <c r="C62" s="42">
        <v>0</v>
      </c>
      <c r="D62" s="42">
        <v>0</v>
      </c>
      <c r="E62" s="42">
        <v>0</v>
      </c>
      <c r="F62" s="37">
        <v>0</v>
      </c>
    </row>
    <row r="63" spans="1:6" x14ac:dyDescent="0.3">
      <c r="A63" s="190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3">
      <c r="A64" s="190"/>
      <c r="B64" s="41" t="s">
        <v>1077</v>
      </c>
      <c r="C64" s="42">
        <v>41</v>
      </c>
      <c r="D64" s="42">
        <v>24</v>
      </c>
      <c r="E64" s="42">
        <v>2</v>
      </c>
      <c r="F64" s="37">
        <v>20</v>
      </c>
    </row>
    <row r="65" spans="1:6" x14ac:dyDescent="0.3">
      <c r="A65" s="190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3">
      <c r="A66" s="191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3">
      <c r="A67" s="184" t="s">
        <v>1080</v>
      </c>
      <c r="B67" s="185"/>
      <c r="C67" s="43">
        <v>308</v>
      </c>
      <c r="D67" s="43">
        <v>132</v>
      </c>
      <c r="E67" s="43">
        <v>12</v>
      </c>
      <c r="F67" s="43">
        <v>106</v>
      </c>
    </row>
    <row r="68" spans="1:6" x14ac:dyDescent="0.3">
      <c r="A68" s="189" t="s">
        <v>974</v>
      </c>
      <c r="B68" s="41" t="s">
        <v>1081</v>
      </c>
      <c r="C68" s="42">
        <v>25</v>
      </c>
      <c r="D68" s="42">
        <v>0</v>
      </c>
      <c r="E68" s="42">
        <v>0</v>
      </c>
      <c r="F68" s="37">
        <v>0</v>
      </c>
    </row>
    <row r="69" spans="1:6" x14ac:dyDescent="0.3">
      <c r="A69" s="190"/>
      <c r="B69" s="41" t="s">
        <v>1082</v>
      </c>
      <c r="C69" s="42">
        <v>7</v>
      </c>
      <c r="D69" s="42">
        <v>0</v>
      </c>
      <c r="E69" s="42">
        <v>0</v>
      </c>
      <c r="F69" s="37">
        <v>0</v>
      </c>
    </row>
    <row r="70" spans="1:6" x14ac:dyDescent="0.3">
      <c r="A70" s="191"/>
      <c r="B70" s="41" t="s">
        <v>111</v>
      </c>
      <c r="C70" s="42">
        <v>6</v>
      </c>
      <c r="D70" s="42">
        <v>0</v>
      </c>
      <c r="E70" s="42">
        <v>0</v>
      </c>
      <c r="F70" s="37">
        <v>0</v>
      </c>
    </row>
    <row r="71" spans="1:6" x14ac:dyDescent="0.3">
      <c r="A71" s="184" t="s">
        <v>1083</v>
      </c>
      <c r="B71" s="185"/>
      <c r="C71" s="43">
        <v>38</v>
      </c>
      <c r="D71" s="43">
        <v>0</v>
      </c>
      <c r="E71" s="43">
        <v>0</v>
      </c>
      <c r="F71" s="43">
        <v>0</v>
      </c>
    </row>
    <row r="72" spans="1:6" x14ac:dyDescent="0.3">
      <c r="A72" s="6"/>
    </row>
  </sheetData>
  <sheetProtection algorithmName="SHA-512" hashValue="IDLyU+FKhHNs3TRiOGjLoDOdF3FDhc1zBzZOEH7gW0FsmRQL0vYU2/V5AQF6q9jtlz8ooKMgExXm3t28eTd43Q==" saltValue="7vecnfsh0vcJ8ww4JKXoS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1" t="s">
        <v>1086</v>
      </c>
      <c r="B5" s="13" t="s">
        <v>1087</v>
      </c>
      <c r="C5" s="22">
        <v>1609</v>
      </c>
    </row>
    <row r="6" spans="1:3" x14ac:dyDescent="0.3">
      <c r="A6" s="172"/>
      <c r="B6" s="13" t="s">
        <v>1029</v>
      </c>
      <c r="C6" s="22">
        <v>176</v>
      </c>
    </row>
    <row r="7" spans="1:3" x14ac:dyDescent="0.3">
      <c r="A7" s="172"/>
      <c r="B7" s="13" t="s">
        <v>1088</v>
      </c>
      <c r="C7" s="22">
        <v>1951</v>
      </c>
    </row>
    <row r="8" spans="1:3" x14ac:dyDescent="0.3">
      <c r="A8" s="172"/>
      <c r="B8" s="13" t="s">
        <v>1089</v>
      </c>
      <c r="C8" s="22">
        <v>144</v>
      </c>
    </row>
    <row r="9" spans="1:3" x14ac:dyDescent="0.3">
      <c r="A9" s="172"/>
      <c r="B9" s="13" t="s">
        <v>1031</v>
      </c>
      <c r="C9" s="22">
        <v>5</v>
      </c>
    </row>
    <row r="10" spans="1:3" x14ac:dyDescent="0.3">
      <c r="A10" s="172"/>
      <c r="B10" s="13" t="s">
        <v>1032</v>
      </c>
      <c r="C10" s="22">
        <v>3</v>
      </c>
    </row>
    <row r="11" spans="1:3" x14ac:dyDescent="0.3">
      <c r="A11" s="172"/>
      <c r="B11" s="13" t="s">
        <v>1090</v>
      </c>
      <c r="C11" s="22">
        <v>1</v>
      </c>
    </row>
    <row r="12" spans="1:3" x14ac:dyDescent="0.3">
      <c r="A12" s="173"/>
      <c r="B12" s="13" t="s">
        <v>1091</v>
      </c>
      <c r="C12" s="22">
        <v>1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2">
        <v>1235</v>
      </c>
    </row>
    <row r="17" spans="1:3" x14ac:dyDescent="0.3">
      <c r="A17" s="21" t="s">
        <v>1094</v>
      </c>
      <c r="B17" s="16"/>
      <c r="C17" s="22">
        <v>86</v>
      </c>
    </row>
    <row r="18" spans="1:3" x14ac:dyDescent="0.3">
      <c r="A18" s="21" t="s">
        <v>1095</v>
      </c>
      <c r="B18" s="16"/>
      <c r="C18" s="22">
        <v>597</v>
      </c>
    </row>
    <row r="19" spans="1:3" x14ac:dyDescent="0.3">
      <c r="A19" s="21" t="s">
        <v>1096</v>
      </c>
      <c r="B19" s="16"/>
      <c r="C19" s="22">
        <v>62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2">
        <v>0</v>
      </c>
    </row>
    <row r="24" spans="1:3" x14ac:dyDescent="0.3">
      <c r="A24" s="21" t="s">
        <v>1099</v>
      </c>
      <c r="B24" s="16"/>
      <c r="C24" s="22">
        <v>0</v>
      </c>
    </row>
    <row r="25" spans="1:3" x14ac:dyDescent="0.3">
      <c r="A25" s="21" t="s">
        <v>1100</v>
      </c>
      <c r="B25" s="16"/>
      <c r="C25" s="22">
        <v>0</v>
      </c>
    </row>
    <row r="26" spans="1:3" x14ac:dyDescent="0.3">
      <c r="A26" s="21" t="s">
        <v>1101</v>
      </c>
      <c r="B26" s="16"/>
      <c r="C26" s="22">
        <v>0</v>
      </c>
    </row>
    <row r="27" spans="1:3" x14ac:dyDescent="0.3">
      <c r="A27" s="21" t="s">
        <v>1102</v>
      </c>
      <c r="B27" s="16"/>
      <c r="C27" s="22">
        <v>0</v>
      </c>
    </row>
    <row r="28" spans="1:3" x14ac:dyDescent="0.3">
      <c r="A28" s="21" t="s">
        <v>1103</v>
      </c>
      <c r="B28" s="16"/>
      <c r="C28" s="22">
        <v>0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2">
        <v>0</v>
      </c>
    </row>
    <row r="33" spans="1:3" x14ac:dyDescent="0.3">
      <c r="A33" s="21" t="s">
        <v>1106</v>
      </c>
      <c r="B33" s="16"/>
      <c r="C33" s="22">
        <v>3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2">
        <v>18</v>
      </c>
    </row>
    <row r="38" spans="1:3" x14ac:dyDescent="0.3">
      <c r="A38" s="21" t="s">
        <v>1108</v>
      </c>
      <c r="B38" s="16"/>
      <c r="C38" s="22">
        <v>241</v>
      </c>
    </row>
    <row r="39" spans="1:3" x14ac:dyDescent="0.3">
      <c r="A39" s="21" t="s">
        <v>1109</v>
      </c>
      <c r="B39" s="16"/>
      <c r="C39" s="22">
        <v>66</v>
      </c>
    </row>
    <row r="40" spans="1:3" x14ac:dyDescent="0.3">
      <c r="A40" s="21" t="s">
        <v>1110</v>
      </c>
      <c r="B40" s="16"/>
      <c r="C40" s="22">
        <v>0</v>
      </c>
    </row>
    <row r="41" spans="1:3" x14ac:dyDescent="0.3">
      <c r="A41" s="21" t="s">
        <v>1111</v>
      </c>
      <c r="B41" s="16"/>
      <c r="C41" s="22">
        <v>55</v>
      </c>
    </row>
    <row r="42" spans="1:3" x14ac:dyDescent="0.3">
      <c r="A42" s="21" t="s">
        <v>1112</v>
      </c>
      <c r="B42" s="16"/>
      <c r="C42" s="22">
        <v>9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2">
        <v>7</v>
      </c>
    </row>
    <row r="47" spans="1:3" x14ac:dyDescent="0.3">
      <c r="A47" s="21" t="s">
        <v>1115</v>
      </c>
      <c r="B47" s="16"/>
      <c r="C47" s="22">
        <v>49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1" t="s">
        <v>1117</v>
      </c>
      <c r="B51" s="13" t="s">
        <v>1118</v>
      </c>
      <c r="C51" s="22">
        <v>68</v>
      </c>
    </row>
    <row r="52" spans="1:6" x14ac:dyDescent="0.3">
      <c r="A52" s="172"/>
      <c r="B52" s="13" t="s">
        <v>1119</v>
      </c>
      <c r="C52" s="22">
        <v>43</v>
      </c>
    </row>
    <row r="53" spans="1:6" x14ac:dyDescent="0.3">
      <c r="A53" s="172"/>
      <c r="B53" s="13" t="s">
        <v>1120</v>
      </c>
      <c r="C53" s="22">
        <v>63</v>
      </c>
    </row>
    <row r="54" spans="1:6" x14ac:dyDescent="0.3">
      <c r="A54" s="173"/>
      <c r="B54" s="13" t="s">
        <v>1121</v>
      </c>
      <c r="C54" s="22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2">
        <v>41</v>
      </c>
    </row>
    <row r="59" spans="1:6" x14ac:dyDescent="0.3">
      <c r="A59" s="21" t="s">
        <v>114</v>
      </c>
      <c r="B59" s="16"/>
      <c r="C59" s="22">
        <v>29</v>
      </c>
    </row>
    <row r="60" spans="1:6" x14ac:dyDescent="0.3">
      <c r="A60" s="21" t="s">
        <v>1060</v>
      </c>
      <c r="B60" s="16"/>
      <c r="C60" s="22">
        <v>4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1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3">
      <c r="A64" s="172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72"/>
      <c r="B65" s="13" t="s">
        <v>1065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3">
      <c r="A66" s="172"/>
      <c r="B66" s="13" t="s">
        <v>1066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3">
      <c r="A67" s="172"/>
      <c r="B67" s="13" t="s">
        <v>334</v>
      </c>
      <c r="C67" s="14">
        <v>208</v>
      </c>
      <c r="D67" s="14">
        <v>96</v>
      </c>
      <c r="E67" s="14">
        <v>17</v>
      </c>
      <c r="F67" s="22">
        <v>99</v>
      </c>
    </row>
    <row r="68" spans="1:6" x14ac:dyDescent="0.3">
      <c r="A68" s="172"/>
      <c r="B68" s="13" t="s">
        <v>1122</v>
      </c>
      <c r="C68" s="14">
        <v>825</v>
      </c>
      <c r="D68" s="14">
        <v>266</v>
      </c>
      <c r="E68" s="14">
        <v>47</v>
      </c>
      <c r="F68" s="22">
        <v>204</v>
      </c>
    </row>
    <row r="69" spans="1:6" x14ac:dyDescent="0.3">
      <c r="A69" s="172"/>
      <c r="B69" s="13" t="s">
        <v>1123</v>
      </c>
      <c r="C69" s="14">
        <v>964</v>
      </c>
      <c r="D69" s="14">
        <v>146</v>
      </c>
      <c r="E69" s="14">
        <v>11</v>
      </c>
      <c r="F69" s="22">
        <v>159</v>
      </c>
    </row>
    <row r="70" spans="1:6" x14ac:dyDescent="0.3">
      <c r="A70" s="172"/>
      <c r="B70" s="13" t="s">
        <v>1069</v>
      </c>
      <c r="C70" s="14">
        <v>15</v>
      </c>
      <c r="D70" s="14">
        <v>5</v>
      </c>
      <c r="E70" s="14">
        <v>1</v>
      </c>
      <c r="F70" s="22">
        <v>5</v>
      </c>
    </row>
    <row r="71" spans="1:6" x14ac:dyDescent="0.3">
      <c r="A71" s="172"/>
      <c r="B71" s="13" t="s">
        <v>1124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3">
      <c r="A72" s="172"/>
      <c r="B72" s="13" t="s">
        <v>1125</v>
      </c>
      <c r="C72" s="14">
        <v>91</v>
      </c>
      <c r="D72" s="14">
        <v>110</v>
      </c>
      <c r="E72" s="14">
        <v>13</v>
      </c>
      <c r="F72" s="22">
        <v>111</v>
      </c>
    </row>
    <row r="73" spans="1:6" x14ac:dyDescent="0.3">
      <c r="A73" s="172"/>
      <c r="B73" s="13" t="s">
        <v>1126</v>
      </c>
      <c r="C73" s="14">
        <v>14</v>
      </c>
      <c r="D73" s="14">
        <v>16</v>
      </c>
      <c r="E73" s="14">
        <v>1</v>
      </c>
      <c r="F73" s="22">
        <v>8</v>
      </c>
    </row>
    <row r="74" spans="1:6" x14ac:dyDescent="0.3">
      <c r="A74" s="172"/>
      <c r="B74" s="13" t="s">
        <v>1073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3">
      <c r="A75" s="172"/>
      <c r="B75" s="13" t="s">
        <v>405</v>
      </c>
      <c r="C75" s="14">
        <v>0</v>
      </c>
      <c r="D75" s="14">
        <v>1</v>
      </c>
      <c r="E75" s="14">
        <v>0</v>
      </c>
      <c r="F75" s="22">
        <v>0</v>
      </c>
    </row>
    <row r="76" spans="1:6" x14ac:dyDescent="0.3">
      <c r="A76" s="172"/>
      <c r="B76" s="13" t="s">
        <v>1074</v>
      </c>
      <c r="C76" s="14">
        <v>1</v>
      </c>
      <c r="D76" s="14">
        <v>0</v>
      </c>
      <c r="E76" s="14">
        <v>0</v>
      </c>
      <c r="F76" s="22">
        <v>0</v>
      </c>
    </row>
    <row r="77" spans="1:6" x14ac:dyDescent="0.3">
      <c r="A77" s="172"/>
      <c r="B77" s="13" t="s">
        <v>1075</v>
      </c>
      <c r="C77" s="14">
        <v>6</v>
      </c>
      <c r="D77" s="14">
        <v>1</v>
      </c>
      <c r="E77" s="14">
        <v>0</v>
      </c>
      <c r="F77" s="22">
        <v>1</v>
      </c>
    </row>
    <row r="78" spans="1:6" x14ac:dyDescent="0.3">
      <c r="A78" s="172"/>
      <c r="B78" s="13" t="s">
        <v>1076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3">
      <c r="A79" s="172"/>
      <c r="B79" s="13" t="s">
        <v>1077</v>
      </c>
      <c r="C79" s="14">
        <v>421</v>
      </c>
      <c r="D79" s="14">
        <v>246</v>
      </c>
      <c r="E79" s="14">
        <v>23</v>
      </c>
      <c r="F79" s="22">
        <v>153</v>
      </c>
    </row>
    <row r="80" spans="1:6" x14ac:dyDescent="0.3">
      <c r="A80" s="172"/>
      <c r="B80" s="13" t="s">
        <v>1078</v>
      </c>
      <c r="C80" s="14">
        <v>3</v>
      </c>
      <c r="D80" s="14">
        <v>2</v>
      </c>
      <c r="E80" s="14">
        <v>0</v>
      </c>
      <c r="F80" s="22">
        <v>0</v>
      </c>
    </row>
    <row r="81" spans="1:6" x14ac:dyDescent="0.3">
      <c r="A81" s="173"/>
      <c r="B81" s="13" t="s">
        <v>1079</v>
      </c>
      <c r="C81" s="14">
        <v>1</v>
      </c>
      <c r="D81" s="14">
        <v>0</v>
      </c>
      <c r="E81" s="14">
        <v>0</v>
      </c>
      <c r="F81" s="22">
        <v>0</v>
      </c>
    </row>
    <row r="82" spans="1:6" x14ac:dyDescent="0.3">
      <c r="A82" s="192" t="s">
        <v>1080</v>
      </c>
      <c r="B82" s="193"/>
      <c r="C82" s="30">
        <v>2549</v>
      </c>
      <c r="D82" s="30">
        <v>889</v>
      </c>
      <c r="E82" s="30">
        <v>113</v>
      </c>
      <c r="F82" s="30">
        <v>740</v>
      </c>
    </row>
    <row r="83" spans="1:6" x14ac:dyDescent="0.3">
      <c r="A83" s="171" t="s">
        <v>1127</v>
      </c>
      <c r="B83" s="13" t="s">
        <v>1081</v>
      </c>
      <c r="C83" s="14">
        <v>21</v>
      </c>
      <c r="D83" s="14">
        <v>0</v>
      </c>
      <c r="E83" s="14">
        <v>0</v>
      </c>
      <c r="F83" s="22">
        <v>0</v>
      </c>
    </row>
    <row r="84" spans="1:6" x14ac:dyDescent="0.3">
      <c r="A84" s="172"/>
      <c r="B84" s="13" t="s">
        <v>1082</v>
      </c>
      <c r="C84" s="14">
        <v>3</v>
      </c>
      <c r="D84" s="14">
        <v>0</v>
      </c>
      <c r="E84" s="14">
        <v>0</v>
      </c>
      <c r="F84" s="22">
        <v>0</v>
      </c>
    </row>
    <row r="85" spans="1:6" x14ac:dyDescent="0.3">
      <c r="A85" s="173"/>
      <c r="B85" s="13" t="s">
        <v>111</v>
      </c>
      <c r="C85" s="14">
        <v>22</v>
      </c>
      <c r="D85" s="14">
        <v>0</v>
      </c>
      <c r="E85" s="14">
        <v>0</v>
      </c>
      <c r="F85" s="22">
        <v>0</v>
      </c>
    </row>
    <row r="86" spans="1:6" x14ac:dyDescent="0.3">
      <c r="A86" s="192" t="s">
        <v>1128</v>
      </c>
      <c r="B86" s="193"/>
      <c r="C86" s="30">
        <v>46</v>
      </c>
      <c r="D86" s="30">
        <v>0</v>
      </c>
      <c r="E86" s="30">
        <v>0</v>
      </c>
      <c r="F86" s="30">
        <v>0</v>
      </c>
    </row>
    <row r="87" spans="1:6" x14ac:dyDescent="0.3">
      <c r="A87" s="6"/>
    </row>
  </sheetData>
  <sheetProtection algorithmName="SHA-512" hashValue="/BKXfwpBv3j+wP3X85zCsTWFXbWu5XKIcHNwijlGP6i01A7DafqSgjv9AeG7NszuA3e7gGO7XsM/qcp+ra6ERA==" saltValue="/t2DLlbqcFBCGYMiuzeUc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2">
        <v>16</v>
      </c>
    </row>
    <row r="6" spans="1:3" x14ac:dyDescent="0.3">
      <c r="A6" s="12" t="s">
        <v>1132</v>
      </c>
      <c r="B6" s="16"/>
      <c r="C6" s="22">
        <v>130</v>
      </c>
    </row>
    <row r="7" spans="1:3" x14ac:dyDescent="0.3">
      <c r="A7" s="12" t="s">
        <v>1133</v>
      </c>
      <c r="B7" s="16"/>
      <c r="C7" s="22">
        <v>0</v>
      </c>
    </row>
    <row r="8" spans="1:3" x14ac:dyDescent="0.3">
      <c r="A8" s="12" t="s">
        <v>1134</v>
      </c>
      <c r="B8" s="16"/>
      <c r="C8" s="22">
        <v>0</v>
      </c>
    </row>
    <row r="9" spans="1:3" x14ac:dyDescent="0.3">
      <c r="A9" s="12" t="s">
        <v>1135</v>
      </c>
      <c r="B9" s="16"/>
      <c r="C9" s="22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2">
        <v>27</v>
      </c>
    </row>
    <row r="14" spans="1:3" x14ac:dyDescent="0.3">
      <c r="A14" s="12" t="s">
        <v>1132</v>
      </c>
      <c r="B14" s="16"/>
      <c r="C14" s="22">
        <v>44</v>
      </c>
    </row>
    <row r="15" spans="1:3" x14ac:dyDescent="0.3">
      <c r="A15" s="12" t="s">
        <v>1137</v>
      </c>
      <c r="B15" s="16"/>
      <c r="C15" s="22">
        <v>0</v>
      </c>
    </row>
    <row r="16" spans="1:3" x14ac:dyDescent="0.3">
      <c r="A16" s="12" t="s">
        <v>1134</v>
      </c>
      <c r="B16" s="16"/>
      <c r="C16" s="22">
        <v>0</v>
      </c>
    </row>
    <row r="17" spans="1:3" x14ac:dyDescent="0.3">
      <c r="A17" s="12" t="s">
        <v>1135</v>
      </c>
      <c r="B17" s="16"/>
      <c r="C17" s="22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2">
        <v>78</v>
      </c>
    </row>
    <row r="22" spans="1:3" x14ac:dyDescent="0.3">
      <c r="A22" s="12" t="s">
        <v>1139</v>
      </c>
      <c r="B22" s="16"/>
      <c r="C22" s="22">
        <v>61</v>
      </c>
    </row>
    <row r="23" spans="1:3" x14ac:dyDescent="0.3">
      <c r="A23" s="12" t="s">
        <v>1140</v>
      </c>
      <c r="B23" s="16"/>
      <c r="C23" s="22">
        <v>16</v>
      </c>
    </row>
    <row r="24" spans="1:3" x14ac:dyDescent="0.3">
      <c r="A24" s="12" t="s">
        <v>1141</v>
      </c>
      <c r="B24" s="16"/>
      <c r="C24" s="22">
        <v>1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2">
        <v>12</v>
      </c>
    </row>
    <row r="29" spans="1:3" x14ac:dyDescent="0.3">
      <c r="A29" s="12" t="s">
        <v>1144</v>
      </c>
      <c r="B29" s="16"/>
      <c r="C29" s="22">
        <v>3</v>
      </c>
    </row>
    <row r="30" spans="1:3" x14ac:dyDescent="0.3">
      <c r="A30" s="12" t="s">
        <v>1145</v>
      </c>
      <c r="B30" s="16"/>
      <c r="C30" s="22">
        <v>4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>
        <v>0</v>
      </c>
    </row>
    <row r="35" spans="1:3" x14ac:dyDescent="0.3">
      <c r="A35" s="12" t="s">
        <v>1148</v>
      </c>
      <c r="B35" s="16"/>
      <c r="C35" s="22">
        <v>2</v>
      </c>
    </row>
    <row r="36" spans="1:3" x14ac:dyDescent="0.3">
      <c r="A36" s="12" t="s">
        <v>1149</v>
      </c>
      <c r="B36" s="16"/>
      <c r="C36" s="22">
        <v>5</v>
      </c>
    </row>
    <row r="37" spans="1:3" x14ac:dyDescent="0.3">
      <c r="A37" s="6"/>
    </row>
  </sheetData>
  <sheetProtection algorithmName="SHA-512" hashValue="MbgBdzFS7frLQnUpr+d77VLNj+dR5kHeT5pNzkOHfBy3vfUxXf4oKYNYEKHjAgAiqck3MVFS0wjQR+zxx0Rk8A==" saltValue="lpcoJZsarLJLTTj1fk58o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>
        <v>17</v>
      </c>
    </row>
    <row r="6" spans="1:3" x14ac:dyDescent="0.3">
      <c r="A6" s="12" t="s">
        <v>1153</v>
      </c>
      <c r="B6" s="16"/>
      <c r="C6" s="22">
        <v>0</v>
      </c>
    </row>
    <row r="7" spans="1:3" x14ac:dyDescent="0.3">
      <c r="A7" s="12" t="s">
        <v>1154</v>
      </c>
      <c r="B7" s="16"/>
      <c r="C7" s="22">
        <v>0</v>
      </c>
    </row>
    <row r="8" spans="1:3" x14ac:dyDescent="0.3">
      <c r="A8" s="12" t="s">
        <v>1155</v>
      </c>
      <c r="B8" s="16"/>
      <c r="C8" s="22">
        <v>3</v>
      </c>
    </row>
    <row r="9" spans="1:3" x14ac:dyDescent="0.3">
      <c r="A9" s="12" t="s">
        <v>1156</v>
      </c>
      <c r="B9" s="16"/>
      <c r="C9" s="22">
        <v>2</v>
      </c>
    </row>
    <row r="10" spans="1:3" x14ac:dyDescent="0.3">
      <c r="A10" s="12" t="s">
        <v>1157</v>
      </c>
      <c r="B10" s="16"/>
      <c r="C10" s="22">
        <v>7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>
        <v>7</v>
      </c>
    </row>
    <row r="15" spans="1:3" x14ac:dyDescent="0.3">
      <c r="A15" s="12" t="s">
        <v>1160</v>
      </c>
      <c r="B15" s="16"/>
      <c r="C15" s="22">
        <v>1</v>
      </c>
    </row>
    <row r="16" spans="1:3" x14ac:dyDescent="0.3">
      <c r="A16" s="12" t="s">
        <v>1161</v>
      </c>
      <c r="B16" s="16"/>
      <c r="C16" s="22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>
        <v>0</v>
      </c>
    </row>
    <row r="21" spans="1:3" x14ac:dyDescent="0.3">
      <c r="A21" s="12" t="s">
        <v>1164</v>
      </c>
      <c r="B21" s="16"/>
      <c r="C21" s="22">
        <v>0</v>
      </c>
    </row>
    <row r="22" spans="1:3" x14ac:dyDescent="0.3">
      <c r="A22" s="12" t="s">
        <v>1165</v>
      </c>
      <c r="B22" s="16"/>
      <c r="C22" s="22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>
        <v>0</v>
      </c>
    </row>
    <row r="27" spans="1:3" x14ac:dyDescent="0.3">
      <c r="A27" s="12" t="s">
        <v>1168</v>
      </c>
      <c r="B27" s="16"/>
      <c r="C27" s="22">
        <v>0</v>
      </c>
    </row>
    <row r="28" spans="1:3" x14ac:dyDescent="0.3">
      <c r="A28" s="12" t="s">
        <v>1169</v>
      </c>
      <c r="B28" s="16"/>
      <c r="C28" s="22">
        <v>0</v>
      </c>
    </row>
    <row r="29" spans="1:3" x14ac:dyDescent="0.3">
      <c r="A29" s="12" t="s">
        <v>1170</v>
      </c>
      <c r="B29" s="16"/>
      <c r="C29" s="22">
        <v>0</v>
      </c>
    </row>
    <row r="30" spans="1:3" x14ac:dyDescent="0.3">
      <c r="A30" s="12" t="s">
        <v>1171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>
        <v>2</v>
      </c>
    </row>
    <row r="35" spans="1:3" x14ac:dyDescent="0.3">
      <c r="A35" s="12" t="s">
        <v>1174</v>
      </c>
      <c r="B35" s="16"/>
      <c r="C35" s="22">
        <v>0</v>
      </c>
    </row>
    <row r="36" spans="1:3" x14ac:dyDescent="0.3">
      <c r="A36" s="12" t="s">
        <v>1175</v>
      </c>
      <c r="B36" s="16"/>
      <c r="C36" s="22">
        <v>3</v>
      </c>
    </row>
    <row r="37" spans="1:3" x14ac:dyDescent="0.3">
      <c r="A37" s="12" t="s">
        <v>1093</v>
      </c>
      <c r="B37" s="16"/>
      <c r="C37" s="22">
        <v>0</v>
      </c>
    </row>
    <row r="38" spans="1:3" x14ac:dyDescent="0.3">
      <c r="A38" s="12" t="s">
        <v>1176</v>
      </c>
      <c r="B38" s="16"/>
      <c r="C38" s="22">
        <v>0</v>
      </c>
    </row>
    <row r="39" spans="1:3" x14ac:dyDescent="0.3">
      <c r="A39" s="12" t="s">
        <v>1177</v>
      </c>
      <c r="B39" s="16"/>
      <c r="C39" s="22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>
        <v>0</v>
      </c>
    </row>
    <row r="44" spans="1:3" x14ac:dyDescent="0.3">
      <c r="A44" s="12" t="s">
        <v>1174</v>
      </c>
      <c r="B44" s="16"/>
      <c r="C44" s="22">
        <v>0</v>
      </c>
    </row>
    <row r="45" spans="1:3" x14ac:dyDescent="0.3">
      <c r="A45" s="12" t="s">
        <v>1175</v>
      </c>
      <c r="B45" s="16"/>
      <c r="C45" s="22">
        <v>4</v>
      </c>
    </row>
    <row r="46" spans="1:3" x14ac:dyDescent="0.3">
      <c r="A46" s="12" t="s">
        <v>1093</v>
      </c>
      <c r="B46" s="16"/>
      <c r="C46" s="22">
        <v>0</v>
      </c>
    </row>
    <row r="47" spans="1:3" x14ac:dyDescent="0.3">
      <c r="A47" s="12" t="s">
        <v>1176</v>
      </c>
      <c r="B47" s="16"/>
      <c r="C47" s="22">
        <v>0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>
        <v>0</v>
      </c>
    </row>
    <row r="52" spans="1:3" x14ac:dyDescent="0.3">
      <c r="A52" s="12" t="s">
        <v>1174</v>
      </c>
      <c r="B52" s="16"/>
      <c r="C52" s="22">
        <v>0</v>
      </c>
    </row>
    <row r="53" spans="1:3" x14ac:dyDescent="0.3">
      <c r="A53" s="12" t="s">
        <v>1175</v>
      </c>
      <c r="B53" s="16"/>
      <c r="C53" s="22">
        <v>2</v>
      </c>
    </row>
    <row r="54" spans="1:3" x14ac:dyDescent="0.3">
      <c r="A54" s="12" t="s">
        <v>1093</v>
      </c>
      <c r="B54" s="16"/>
      <c r="C54" s="22">
        <v>0</v>
      </c>
    </row>
    <row r="55" spans="1:3" x14ac:dyDescent="0.3">
      <c r="A55" s="12" t="s">
        <v>1176</v>
      </c>
      <c r="B55" s="16"/>
      <c r="C55" s="22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>
        <v>0</v>
      </c>
    </row>
    <row r="60" spans="1:3" x14ac:dyDescent="0.3">
      <c r="A60" s="12" t="s">
        <v>1174</v>
      </c>
      <c r="B60" s="16"/>
      <c r="C60" s="22">
        <v>0</v>
      </c>
    </row>
    <row r="61" spans="1:3" x14ac:dyDescent="0.3">
      <c r="A61" s="12" t="s">
        <v>1175</v>
      </c>
      <c r="B61" s="16"/>
      <c r="C61" s="22">
        <v>0</v>
      </c>
    </row>
    <row r="62" spans="1:3" x14ac:dyDescent="0.3">
      <c r="A62" s="12" t="s">
        <v>1093</v>
      </c>
      <c r="B62" s="16"/>
      <c r="C62" s="22">
        <v>2</v>
      </c>
    </row>
    <row r="63" spans="1:3" x14ac:dyDescent="0.3">
      <c r="A63" s="12" t="s">
        <v>1176</v>
      </c>
      <c r="B63" s="16"/>
      <c r="C63" s="22">
        <v>0</v>
      </c>
    </row>
    <row r="64" spans="1:3" x14ac:dyDescent="0.3">
      <c r="A64" s="6"/>
    </row>
  </sheetData>
  <sheetProtection algorithmName="SHA-512" hashValue="8fiSLOvWkksIwdUPTU9O8T0FhaU+E6Hl18OMEG/WI1fE/EAt3Q2AMXs6sh4jV7Q0Q6zlzOQKze9H94ywzbShow==" saltValue="LtcC0+uBZUcV7oLwhETvL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4" t="s">
        <v>645</v>
      </c>
      <c r="B4" s="195"/>
      <c r="C4" s="30">
        <v>414</v>
      </c>
      <c r="D4" s="30">
        <v>445</v>
      </c>
      <c r="E4" s="31">
        <v>-1</v>
      </c>
      <c r="F4" s="30">
        <v>1362</v>
      </c>
      <c r="G4" s="30">
        <v>1202</v>
      </c>
      <c r="H4" s="30">
        <v>247</v>
      </c>
      <c r="I4" s="30">
        <v>193</v>
      </c>
      <c r="J4" s="30">
        <v>0</v>
      </c>
      <c r="K4" s="30">
        <v>0</v>
      </c>
      <c r="L4" s="30">
        <v>0</v>
      </c>
      <c r="M4" s="30">
        <v>0</v>
      </c>
      <c r="N4" s="30">
        <v>3</v>
      </c>
      <c r="O4" s="30">
        <v>1</v>
      </c>
      <c r="P4" s="30">
        <v>1340</v>
      </c>
    </row>
    <row r="5" spans="1:16" ht="40.799999999999997" x14ac:dyDescent="0.3">
      <c r="A5" s="45" t="s">
        <v>646</v>
      </c>
      <c r="B5" s="45" t="s">
        <v>647</v>
      </c>
      <c r="C5" s="14">
        <v>5</v>
      </c>
      <c r="D5" s="14">
        <v>5</v>
      </c>
      <c r="E5" s="29">
        <v>0</v>
      </c>
      <c r="F5" s="14">
        <v>6</v>
      </c>
      <c r="G5" s="14">
        <v>7</v>
      </c>
      <c r="H5" s="14">
        <v>0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6</v>
      </c>
    </row>
    <row r="6" spans="1:16" ht="30.6" x14ac:dyDescent="0.3">
      <c r="A6" s="45" t="s">
        <v>648</v>
      </c>
      <c r="B6" s="45" t="s">
        <v>649</v>
      </c>
      <c r="C6" s="14">
        <v>213</v>
      </c>
      <c r="D6" s="14">
        <v>202</v>
      </c>
      <c r="E6" s="29">
        <v>0</v>
      </c>
      <c r="F6" s="14">
        <v>520</v>
      </c>
      <c r="G6" s="14">
        <v>401</v>
      </c>
      <c r="H6" s="14">
        <v>143</v>
      </c>
      <c r="I6" s="14">
        <v>99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559</v>
      </c>
    </row>
    <row r="7" spans="1:16" ht="20.399999999999999" x14ac:dyDescent="0.3">
      <c r="A7" s="45" t="s">
        <v>650</v>
      </c>
      <c r="B7" s="45" t="s">
        <v>651</v>
      </c>
      <c r="C7" s="14">
        <v>53</v>
      </c>
      <c r="D7" s="14">
        <v>76</v>
      </c>
      <c r="E7" s="29">
        <v>-1</v>
      </c>
      <c r="F7" s="14">
        <v>18</v>
      </c>
      <c r="G7" s="14">
        <v>18</v>
      </c>
      <c r="H7" s="14">
        <v>25</v>
      </c>
      <c r="I7" s="14">
        <v>30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2">
        <v>51</v>
      </c>
    </row>
    <row r="8" spans="1:16" ht="30.6" x14ac:dyDescent="0.3">
      <c r="A8" s="45" t="s">
        <v>652</v>
      </c>
      <c r="B8" s="45" t="s">
        <v>653</v>
      </c>
      <c r="C8" s="14">
        <v>5</v>
      </c>
      <c r="D8" s="14">
        <v>0</v>
      </c>
      <c r="E8" s="29">
        <v>0</v>
      </c>
      <c r="F8" s="14">
        <v>4</v>
      </c>
      <c r="G8" s="14">
        <v>2</v>
      </c>
      <c r="H8" s="14">
        <v>1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ht="40.799999999999997" x14ac:dyDescent="0.3">
      <c r="A9" s="45" t="s">
        <v>654</v>
      </c>
      <c r="B9" s="45" t="s">
        <v>655</v>
      </c>
      <c r="C9" s="14">
        <v>2</v>
      </c>
      <c r="D9" s="14">
        <v>5</v>
      </c>
      <c r="E9" s="29">
        <v>-1</v>
      </c>
      <c r="F9" s="14">
        <v>7</v>
      </c>
      <c r="G9" s="14">
        <v>16</v>
      </c>
      <c r="H9" s="14">
        <v>3</v>
      </c>
      <c r="I9" s="14">
        <v>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33</v>
      </c>
    </row>
    <row r="10" spans="1:16" ht="20.399999999999999" x14ac:dyDescent="0.3">
      <c r="A10" s="45" t="s">
        <v>656</v>
      </c>
      <c r="B10" s="45" t="s">
        <v>657</v>
      </c>
      <c r="C10" s="14">
        <v>136</v>
      </c>
      <c r="D10" s="14">
        <v>157</v>
      </c>
      <c r="E10" s="29">
        <v>-1</v>
      </c>
      <c r="F10" s="14">
        <v>807</v>
      </c>
      <c r="G10" s="14">
        <v>758</v>
      </c>
      <c r="H10" s="14">
        <v>75</v>
      </c>
      <c r="I10" s="14">
        <v>50</v>
      </c>
      <c r="J10" s="14">
        <v>0</v>
      </c>
      <c r="K10" s="14">
        <v>0</v>
      </c>
      <c r="L10" s="14">
        <v>0</v>
      </c>
      <c r="M10" s="14">
        <v>0</v>
      </c>
      <c r="N10" s="14">
        <v>3</v>
      </c>
      <c r="O10" s="14">
        <v>0</v>
      </c>
      <c r="P10" s="22">
        <v>689</v>
      </c>
    </row>
    <row r="11" spans="1:16" ht="30.6" x14ac:dyDescent="0.3">
      <c r="A11" s="45" t="s">
        <v>658</v>
      </c>
      <c r="B11" s="45" t="s">
        <v>659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6"/>
    </row>
  </sheetData>
  <sheetProtection algorithmName="SHA-512" hashValue="wZkSUMC9yzRAm4FoUKaVMa60RlLdbf9RFro1h9EB2Y1ogs5BGhBZ7eKLmOxPHfKOFjKPGWPYWlAvSaRbAO2jnA==" saltValue="zaSIhndMrqQ3Lc4tpOeB7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2024-05-14T12:01:38Z</dcterms:created>
  <dcterms:modified xsi:type="dcterms:W3CDTF">2024-06-10T09:34:52Z</dcterms:modified>
</cp:coreProperties>
</file>