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drawings/drawing20.xml" ContentType="application/vnd.openxmlformats-officedocument.drawingml.chartshapes+xml"/>
  <Override PartName="/xl/charts/chart42.xml" ContentType="application/vnd.openxmlformats-officedocument.drawingml.chart+xml"/>
  <Override PartName="/xl/drawings/drawing21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2.xml" ContentType="application/vnd.openxmlformats-officedocument.drawing+xml"/>
  <Override PartName="/xl/charts/chart47.xml" ContentType="application/vnd.openxmlformats-officedocument.drawingml.chart+xml"/>
  <Override PartName="/xl/drawings/drawing23.xml" ContentType="application/vnd.openxmlformats-officedocument.drawingml.chartshapes+xml"/>
  <Override PartName="/xl/charts/chart48.xml" ContentType="application/vnd.openxmlformats-officedocument.drawingml.chart+xml"/>
  <Override PartName="/xl/drawings/drawing24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8_{DB9DAB54-D2AB-439F-9345-97626D73C095}" xr6:coauthVersionLast="47" xr6:coauthVersionMax="47" xr10:uidLastSave="{00000000-0000-0000-0000-000000000000}"/>
  <workbookProtection workbookAlgorithmName="SHA-512" workbookHashValue="PrIRDj3+QPeSJQrPPHc6atSXEnCKJDuPr52PZnPsFMnn7eaJv1Rsg0lVtSVkcOGpLvvm2S7x54dzFJ9TpNOHUA==" workbookSaltValue="3P7d46OfXJUMJxq5K2K4dA==" workbookSpinCount="100000" lockStructure="1"/>
  <bookViews>
    <workbookView xWindow="-103" yWindow="-103" windowWidth="22149" windowHeight="11949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F43" i="17" s="1"/>
  <c r="E11" i="17"/>
  <c r="D11" i="17"/>
  <c r="D123" i="17" l="1"/>
  <c r="D82" i="17"/>
  <c r="E82" i="17"/>
  <c r="E43" i="17"/>
  <c r="J43" i="17"/>
  <c r="H43" i="17"/>
  <c r="G43" i="17"/>
  <c r="L43" i="17"/>
  <c r="I43" i="17"/>
  <c r="K43" i="17"/>
  <c r="D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C341C57-6C2A-490A-9E77-EDEE955A14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50B4BAF-18FF-4B08-A811-6F4FAF0038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5CDB408-8D65-44F8-B8BE-AAF1B22B00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E6C837F-246F-47F8-9E31-7EA6CAC9AB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A206CE1-C90D-4D93-99AE-37FD13F299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A042335-EDB0-467E-931F-55C73DD8EB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1020D3B-84C0-4D78-B4EF-4C4B542DDB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5612027-80B4-4ED5-B432-E0547544FF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707B1C-722C-44B0-B33E-68F2A5134D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97AD437-A200-48B9-91FE-3DDEF2BBAF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268480B-2246-4A4A-9606-72B2A045D2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6931E6C-33B5-48C1-A36A-35594350FE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D2A5B48-8275-4F8A-A6D5-8888B39D7CA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F692F83-5E27-41DB-9209-3FD1C5F4572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254E55E-BD8A-4BCC-A940-F12C3E1C39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C59B0E3-56CA-4043-B196-A19F3960821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FEA8082-6DD0-4FCB-8291-6E6B241BA3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2AA6042-A44F-40DC-A67A-57581EE58F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D8519E7-1A45-4878-A29C-2151E376F6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7ACF0B8-3C46-458C-B706-472351E567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2DBDFD-3E18-4E4E-8407-3174AF3E8A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B86176E-2DFB-4415-ACA4-740FD801FD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5E1729F-7D6E-4DA5-93F0-AF24EE99E2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3844C18-24FD-4058-BF5F-5B7186FA0D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9C3733C-D5E6-40FD-871B-7C8A731525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7B0291A-9C22-498B-9BD7-B2A5781FCA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1A31B41-8687-443C-9800-814C04E202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8F3A959-38C0-4F7E-A8D9-D5DF2CD459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124B18C-8A36-4C3C-AA2F-1068C4660F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0C6D1E7-7C42-4F26-9382-34C3BC53C8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972AA21-6E39-44D4-85BB-88B885C111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1148EFC-09B7-4605-B778-3A0AA3D313B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<sst xmlns="http://schemas.openxmlformats.org/spreadsheetml/2006/main" count="2614" uniqueCount="1527">
  <si>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</si>
  <si>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</si>
  <si>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</si>
  <si>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</si>
  <si>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</si>
  <si>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</si>
  <si>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</si>
  <si>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Córdoba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</si>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</sst>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6" xfId="1" applyNumberFormat="1" applyFont="1" applyBorder="1" applyAlignment="1">
      <alignment horizontal="center" vertical="center" wrapText="1"/>
    </xf>
    <xf numFmtId="3" fontId="29" fillId="0" borderId="35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32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0" fontId="25" fillId="0" borderId="35" xfId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21EF5778-618B-402A-BD3E-EA1A066CED0A}"/>
    <cellStyle name="Normal" xfId="0" builtinId="0"/>
    <cellStyle name="Normal 2" xfId="1" xr:uid="{A3CFF94E-63CE-4C76-96F6-A5F7A5B34A5D}"/>
    <cellStyle name="Normal 3" xfId="3" xr:uid="{26CF20A1-1E3E-4CA4-B051-8718333B7E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95-41AE-888F-95A1716821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95-41AE-888F-95A1716821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2958</c:v>
                </c:pt>
                <c:pt idx="1">
                  <c:v>23737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95-41AE-888F-95A17168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31-4CDB-867B-249BD5BE2C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31-4CDB-867B-249BD5BE2CA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31-4CDB-867B-249BD5BE2CAF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27</c:v>
                </c:pt>
                <c:pt idx="1">
                  <c:v>651</c:v>
                </c:pt>
                <c:pt idx="2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31-4CDB-867B-249BD5BE2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88-4107-8730-5EE03D4AF1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88-4107-8730-5EE03D4AF1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888-4107-8730-5EE03D4AF19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88-4107-8730-5EE03D4AF19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88-4107-8730-5EE03D4AF1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88-4107-8730-5EE03D4AF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23-40A1-8C43-2AE947ECA8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23-40A1-8C43-2AE947ECA8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3-40A1-8C43-2AE947EC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AC-4DBC-AB14-5F3ADEC684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AC-4DBC-AB14-5F3ADEC684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4092</c:v>
                </c:pt>
                <c:pt idx="1">
                  <c:v>1772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AC-4DBC-AB14-5F3ADEC68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514</c:v>
              </c:pt>
              <c:pt idx="1">
                <c:v>2307</c:v>
              </c:pt>
              <c:pt idx="2">
                <c:v>37</c:v>
              </c:pt>
              <c:pt idx="3">
                <c:v>2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89CB-485D-BB5F-69481BFE0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2476</c:v>
              </c:pt>
              <c:pt idx="1">
                <c:v>1826</c:v>
              </c:pt>
              <c:pt idx="2">
                <c:v>77</c:v>
              </c:pt>
              <c:pt idx="3">
                <c:v>37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6AF0-43ED-B2CA-912DFF501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222</c:v>
              </c:pt>
              <c:pt idx="2">
                <c:v>14</c:v>
              </c:pt>
              <c:pt idx="3">
                <c:v>6</c:v>
              </c:pt>
              <c:pt idx="4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C16E-4B7F-BE1B-C2F4C8BBC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111</c:v>
              </c:pt>
              <c:pt idx="1">
                <c:v>160</c:v>
              </c:pt>
              <c:pt idx="2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4245-435D-BF01-64A53467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2349</c:v>
              </c:pt>
              <c:pt idx="1">
                <c:v>29</c:v>
              </c:pt>
              <c:pt idx="2">
                <c:v>179</c:v>
              </c:pt>
              <c:pt idx="3">
                <c:v>4</c:v>
              </c:pt>
              <c:pt idx="4">
                <c:v>6</c:v>
              </c:pt>
              <c:pt idx="5">
                <c:v>1</c:v>
              </c:pt>
              <c:pt idx="6">
                <c:v>12</c:v>
              </c:pt>
              <c:pt idx="7">
                <c:v>307</c:v>
              </c:pt>
              <c:pt idx="8">
                <c:v>1</c:v>
              </c:pt>
              <c:pt idx="9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0435-4861-A81E-9E8E6E8D8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357</c:v>
              </c:pt>
              <c:pt idx="1">
                <c:v>279</c:v>
              </c:pt>
              <c:pt idx="2">
                <c:v>18</c:v>
              </c:pt>
              <c:pt idx="3">
                <c:v>26</c:v>
              </c:pt>
              <c:pt idx="4">
                <c:v>36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375A-4E3A-89C1-15F45469F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D3-4104-B2F6-FD329A2617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D3-4104-B2F6-FD329A26177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AD3-4104-B2F6-FD329A2617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313</c:v>
                </c:pt>
                <c:pt idx="1">
                  <c:v>261</c:v>
                </c:pt>
                <c:pt idx="2">
                  <c:v>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3-4104-B2F6-FD329A261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11364</c:v>
              </c:pt>
              <c:pt idx="1">
                <c:v>1292</c:v>
              </c:pt>
              <c:pt idx="2">
                <c:v>648</c:v>
              </c:pt>
              <c:pt idx="3">
                <c:v>342</c:v>
              </c:pt>
              <c:pt idx="4">
                <c:v>106</c:v>
              </c:pt>
              <c:pt idx="5">
                <c:v>499</c:v>
              </c:pt>
              <c:pt idx="6">
                <c:v>4805</c:v>
              </c:pt>
              <c:pt idx="7">
                <c:v>289</c:v>
              </c:pt>
              <c:pt idx="8">
                <c:v>264</c:v>
              </c:pt>
              <c:pt idx="9">
                <c:v>237</c:v>
              </c:pt>
              <c:pt idx="10">
                <c:v>125</c:v>
              </c:pt>
              <c:pt idx="11">
                <c:v>666</c:v>
              </c:pt>
              <c:pt idx="12">
                <c:v>159</c:v>
              </c:pt>
              <c:pt idx="13">
                <c:v>4876</c:v>
              </c:pt>
              <c:pt idx="14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4E8A-4DD5-BFBF-080119C00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82</c:v>
              </c:pt>
              <c:pt idx="1">
                <c:v>1373</c:v>
              </c:pt>
              <c:pt idx="2">
                <c:v>125</c:v>
              </c:pt>
              <c:pt idx="3">
                <c:v>212</c:v>
              </c:pt>
              <c:pt idx="4">
                <c:v>1123</c:v>
              </c:pt>
              <c:pt idx="5">
                <c:v>272</c:v>
              </c:pt>
              <c:pt idx="6">
                <c:v>60</c:v>
              </c:pt>
              <c:pt idx="7">
                <c:v>115</c:v>
              </c:pt>
              <c:pt idx="8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32B2-4E63-A042-722F74CBD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76</c:v>
              </c:pt>
              <c:pt idx="1">
                <c:v>524</c:v>
              </c:pt>
              <c:pt idx="2">
                <c:v>168</c:v>
              </c:pt>
              <c:pt idx="3">
                <c:v>13</c:v>
              </c:pt>
              <c:pt idx="4">
                <c:v>141</c:v>
              </c:pt>
              <c:pt idx="5">
                <c:v>118</c:v>
              </c:pt>
              <c:pt idx="6">
                <c:v>815</c:v>
              </c:pt>
              <c:pt idx="7">
                <c:v>19</c:v>
              </c:pt>
              <c:pt idx="8">
                <c:v>11</c:v>
              </c:pt>
              <c:pt idx="9">
                <c:v>214</c:v>
              </c:pt>
              <c:pt idx="10">
                <c:v>43</c:v>
              </c:pt>
              <c:pt idx="1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6C74-4D44-A404-132B636AE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2398425196850393"/>
          <c:w val="0.27392224409448818"/>
          <c:h val="0.788031496062992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231</c:v>
              </c:pt>
              <c:pt idx="1">
                <c:v>224</c:v>
              </c:pt>
              <c:pt idx="2">
                <c:v>61</c:v>
              </c:pt>
              <c:pt idx="3">
                <c:v>55</c:v>
              </c:pt>
              <c:pt idx="4">
                <c:v>165</c:v>
              </c:pt>
              <c:pt idx="5">
                <c:v>968</c:v>
              </c:pt>
              <c:pt idx="6">
                <c:v>63</c:v>
              </c:pt>
              <c:pt idx="7">
                <c:v>115</c:v>
              </c:pt>
              <c:pt idx="8">
                <c:v>121</c:v>
              </c:pt>
              <c:pt idx="9">
                <c:v>52</c:v>
              </c:pt>
              <c:pt idx="10">
                <c:v>241</c:v>
              </c:pt>
              <c:pt idx="11">
                <c:v>82</c:v>
              </c:pt>
              <c:pt idx="12">
                <c:v>140</c:v>
              </c:pt>
              <c:pt idx="13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417B-4D86-AFC6-6541E87D5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167</c:v>
              </c:pt>
              <c:pt idx="1">
                <c:v>115</c:v>
              </c:pt>
              <c:pt idx="2">
                <c:v>103</c:v>
              </c:pt>
              <c:pt idx="3">
                <c:v>600</c:v>
              </c:pt>
              <c:pt idx="4">
                <c:v>84</c:v>
              </c:pt>
              <c:pt idx="5">
                <c:v>104</c:v>
              </c:pt>
              <c:pt idx="6">
                <c:v>160</c:v>
              </c:pt>
              <c:pt idx="7">
                <c:v>72</c:v>
              </c:pt>
              <c:pt idx="8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9C1D-493A-8BF5-72CF92512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Violencia doméstica / 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S / E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2</c:v>
              </c:pt>
              <c:pt idx="2">
                <c:v>15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DAE-4203-8CDD-51D30E5B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Seguridad Vial 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2</c:v>
              </c:pt>
              <c:pt idx="2">
                <c:v>3</c:v>
              </c:pt>
              <c:pt idx="3">
                <c:v>11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8D-45FA-AA74-C4DE42015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F75-495E-B17B-85DA17D85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B4-4EEE-B268-A26521F0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Ordenación territorio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54</c:v>
              </c:pt>
              <c:pt idx="1">
                <c:v>13</c:v>
              </c:pt>
              <c:pt idx="2">
                <c:v>14</c:v>
              </c:pt>
              <c:pt idx="3">
                <c:v>59</c:v>
              </c:pt>
              <c:pt idx="4">
                <c:v>50</c:v>
              </c:pt>
              <c:pt idx="5">
                <c:v>11</c:v>
              </c:pt>
              <c:pt idx="6">
                <c:v>18</c:v>
              </c:pt>
              <c:pt idx="7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AAB1-47DB-877D-90CF8092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74-450E-92C2-8AE0FC823B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74-450E-92C2-8AE0FC823B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1829</c:v>
                </c:pt>
                <c:pt idx="1">
                  <c:v>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74-450E-92C2-8AE0FC82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5</c:v>
              </c:pt>
              <c:pt idx="2">
                <c:v>2</c:v>
              </c:pt>
              <c:pt idx="3">
                <c:v>11</c:v>
              </c:pt>
              <c:pt idx="4">
                <c:v>1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B15-4874-92DA-843A7D26D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294</c:v>
              </c:pt>
              <c:pt idx="1">
                <c:v>395</c:v>
              </c:pt>
              <c:pt idx="2">
                <c:v>312</c:v>
              </c:pt>
              <c:pt idx="3">
                <c:v>55</c:v>
              </c:pt>
              <c:pt idx="4">
                <c:v>533</c:v>
              </c:pt>
              <c:pt idx="5">
                <c:v>60</c:v>
              </c:pt>
              <c:pt idx="6">
                <c:v>1177</c:v>
              </c:pt>
              <c:pt idx="7">
                <c:v>53</c:v>
              </c:pt>
              <c:pt idx="8">
                <c:v>337</c:v>
              </c:pt>
              <c:pt idx="9">
                <c:v>134</c:v>
              </c:pt>
              <c:pt idx="10">
                <c:v>177</c:v>
              </c:pt>
            </c:numLit>
          </c:val>
          <c:extLst>
            <c:ext xmlns:c16="http://schemas.microsoft.com/office/drawing/2014/chart" uri="{C3380CC4-5D6E-409C-BE32-E72D297353CC}">
              <c16:uniqueId val="{00000000-FF72-4E9E-BCC1-F252EB526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FA-40B8-BCC5-EE3255A125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FA-40B8-BCC5-EE3255A125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FA-40B8-BCC5-EE3255A125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FA-40B8-BCC5-EE3255A1259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FA-40B8-BCC5-EE3255A125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FA-40B8-BCC5-EE3255A125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18</c:v>
                </c:pt>
                <c:pt idx="2">
                  <c:v>3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FA-40B8-BCC5-EE3255A12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F4-483D-93DE-32ECAB0DB4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F4-483D-93DE-32ECAB0DB4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F4-483D-93DE-32ECAB0DB47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DF4-483D-93DE-32ECAB0DB47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DF4-483D-93DE-32ECAB0DB47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F4-483D-93DE-32ECAB0DB47F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F4-483D-93DE-32ECAB0DB47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F4-483D-93DE-32ECAB0DB47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F4-483D-93DE-32ECAB0DB4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82</c:v>
                </c:pt>
                <c:pt idx="1">
                  <c:v>14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F4-483D-93DE-32ECAB0DB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974</c:v>
              </c:pt>
              <c:pt idx="1">
                <c:v>124</c:v>
              </c:pt>
              <c:pt idx="2">
                <c:v>33</c:v>
              </c:pt>
              <c:pt idx="3">
                <c:v>228</c:v>
              </c:pt>
              <c:pt idx="4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9BF8-4267-95E5-0112BACD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508</c:v>
              </c:pt>
              <c:pt idx="1">
                <c:v>133</c:v>
              </c:pt>
              <c:pt idx="2">
                <c:v>14</c:v>
              </c:pt>
              <c:pt idx="3">
                <c:v>222</c:v>
              </c:pt>
              <c:pt idx="4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0-113C-4B1B-BD00-479BB7E9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110</c:v>
              </c:pt>
              <c:pt idx="2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CEE0-4744-9AC3-544C55171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884-428F-94E7-4E668E348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263</c:v>
              </c:pt>
              <c:pt idx="1">
                <c:v>31</c:v>
              </c:pt>
              <c:pt idx="2">
                <c:v>11</c:v>
              </c:pt>
              <c:pt idx="3">
                <c:v>74</c:v>
              </c:pt>
              <c:pt idx="4">
                <c:v>39</c:v>
              </c:pt>
              <c:pt idx="5">
                <c:v>5</c:v>
              </c:pt>
              <c:pt idx="6">
                <c:v>11</c:v>
              </c:pt>
              <c:pt idx="7">
                <c:v>3</c:v>
              </c:pt>
              <c:pt idx="8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99BD-4142-B2AB-E36101864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temeraria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339</c:v>
              </c:pt>
              <c:pt idx="1">
                <c:v>32</c:v>
              </c:pt>
              <c:pt idx="2">
                <c:v>22</c:v>
              </c:pt>
              <c:pt idx="3">
                <c:v>15</c:v>
              </c:pt>
              <c:pt idx="4">
                <c:v>93</c:v>
              </c:pt>
              <c:pt idx="5">
                <c:v>48</c:v>
              </c:pt>
              <c:pt idx="6">
                <c:v>11</c:v>
              </c:pt>
              <c:pt idx="7">
                <c:v>1</c:v>
              </c:pt>
              <c:pt idx="8">
                <c:v>32</c:v>
              </c:pt>
              <c:pt idx="9">
                <c:v>62</c:v>
              </c:pt>
              <c:pt idx="10">
                <c:v>34</c:v>
              </c:pt>
              <c:pt idx="11">
                <c:v>267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6F59-459D-9DC5-193FBC95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C6-408C-9149-C3B0ADF3A8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C6-408C-9149-C3B0ADF3A8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963</c:v>
                </c:pt>
                <c:pt idx="1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C6-408C-9149-C3B0ADF3A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97</c:v>
              </c:pt>
              <c:pt idx="1">
                <c:v>17</c:v>
              </c:pt>
              <c:pt idx="2">
                <c:v>489</c:v>
              </c:pt>
              <c:pt idx="3">
                <c:v>22</c:v>
              </c:pt>
              <c:pt idx="4">
                <c:v>18</c:v>
              </c:pt>
              <c:pt idx="5">
                <c:v>16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6E-4027-AAAD-E44074A2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95-4AC8-8A41-4F25FEE570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95-4AC8-8A41-4F25FEE570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5-4AC8-8A41-4F25FEE5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F9-4663-BC05-E3842D8BE3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F9-4663-BC05-E3842D8BE3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F9-4663-BC05-E3842D8BE3E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F9-4663-BC05-E3842D8BE3E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F9-4663-BC05-E3842D8BE3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F9-4663-BC05-E3842D8BE3E8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F9-4663-BC05-E3842D8BE3E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295</c:v>
              </c:pt>
              <c:pt idx="1">
                <c:v>14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5C15-4FD7-872F-194BEB7AD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57</c:v>
              </c:pt>
              <c:pt idx="1">
                <c:v>7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F3C0-4A30-818F-5211363FC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</c:v>
              </c:pt>
              <c:pt idx="1">
                <c:v>3</c:v>
              </c:pt>
              <c:pt idx="2">
                <c:v>14</c:v>
              </c:pt>
              <c:pt idx="3">
                <c:v>20</c:v>
              </c:pt>
              <c:pt idx="4">
                <c:v>164</c:v>
              </c:pt>
              <c:pt idx="5">
                <c:v>87</c:v>
              </c:pt>
              <c:pt idx="6">
                <c:v>44</c:v>
              </c:pt>
              <c:pt idx="7">
                <c:v>1</c:v>
              </c:pt>
              <c:pt idx="8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381C-43EB-9ACA-E8A4A564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062-4646-BE45-4522B923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3A-47C7-97AD-EE8FF8B1BB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83A-47C7-97AD-EE8FF8B1BB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</c:v>
                </c:pt>
                <c:pt idx="1">
                  <c:v>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A-47C7-97AD-EE8FF8B1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1E-41BE-A288-6EF912469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1E-41BE-A288-6EF9124692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F1E-41BE-A288-6EF9124692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F1E-41BE-A288-6EF91246929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1E-41BE-A288-6EF912469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52</c:v>
                </c:pt>
                <c:pt idx="1">
                  <c:v>109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1E-41BE-A288-6EF91246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1724</c:v>
              </c:pt>
              <c:pt idx="1">
                <c:v>57</c:v>
              </c:pt>
              <c:pt idx="2">
                <c:v>1</c:v>
              </c:pt>
              <c:pt idx="3">
                <c:v>255</c:v>
              </c:pt>
            </c:numLit>
          </c:val>
          <c:extLst>
            <c:ext xmlns:c16="http://schemas.microsoft.com/office/drawing/2014/chart" uri="{C3380CC4-5D6E-409C-BE32-E72D297353CC}">
              <c16:uniqueId val="{00000000-D479-48FE-B266-96B57DF0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0E-44EB-BD7A-B1B057F965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0E-44EB-BD7A-B1B057F96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530</c:v>
                </c:pt>
                <c:pt idx="1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E-44EB-BD7A-B1B057F9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656</c:v>
              </c:pt>
              <c:pt idx="1">
                <c:v>157</c:v>
              </c:pt>
              <c:pt idx="2">
                <c:v>4</c:v>
              </c:pt>
              <c:pt idx="3">
                <c:v>2</c:v>
              </c:pt>
              <c:pt idx="4">
                <c:v>223</c:v>
              </c:pt>
            </c:numLit>
          </c:val>
          <c:extLst>
            <c:ext xmlns:c16="http://schemas.microsoft.com/office/drawing/2014/chart" uri="{C3380CC4-5D6E-409C-BE32-E72D297353CC}">
              <c16:uniqueId val="{00000000-2CFB-4BB1-9275-66020CB3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91F-459E-B01B-98AB545B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730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66C-46BC-A24A-DBB668B71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732</c:v>
              </c:pt>
            </c:numLit>
          </c:val>
          <c:extLst>
            <c:ext xmlns:c16="http://schemas.microsoft.com/office/drawing/2014/chart" uri="{C3380CC4-5D6E-409C-BE32-E72D297353CC}">
              <c16:uniqueId val="{00000000-DB57-4ED9-9CF6-DA28EB33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53</c:v>
              </c:pt>
              <c:pt idx="1">
                <c:v>36</c:v>
              </c:pt>
              <c:pt idx="2">
                <c:v>6</c:v>
              </c:pt>
              <c:pt idx="3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A262-4F03-B358-2A91C6B62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DD4-4CDF-85AA-CBCEA69A8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351-4AD9-9954-2F1D43130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132</c:v>
              </c:pt>
              <c:pt idx="2">
                <c:v>23</c:v>
              </c:pt>
              <c:pt idx="3">
                <c:v>4</c:v>
              </c:pt>
              <c:pt idx="4">
                <c:v>4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6C66-4549-BA42-F93F0856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53-475F-AAD5-81018E6DE7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53-475F-AAD5-81018E6DE7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35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3-475F-AAD5-81018E6D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669</c:v>
              </c:pt>
              <c:pt idx="2">
                <c:v>13</c:v>
              </c:pt>
              <c:pt idx="3">
                <c:v>12</c:v>
              </c:pt>
              <c:pt idx="4">
                <c:v>426</c:v>
              </c:pt>
            </c:numLit>
          </c:val>
          <c:extLst>
            <c:ext xmlns:c16="http://schemas.microsoft.com/office/drawing/2014/chart" uri="{C3380CC4-5D6E-409C-BE32-E72D297353CC}">
              <c16:uniqueId val="{00000000-DF9E-4793-B267-68B1502D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502</c:v>
              </c:pt>
              <c:pt idx="2">
                <c:v>13</c:v>
              </c:pt>
              <c:pt idx="3">
                <c:v>7</c:v>
              </c:pt>
              <c:pt idx="4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1A30-42D9-951C-DC4142883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44</c:v>
              </c:pt>
              <c:pt idx="2">
                <c:v>16</c:v>
              </c:pt>
              <c:pt idx="3">
                <c:v>1</c:v>
              </c:pt>
              <c:pt idx="4">
                <c:v>3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1EB4-4C8F-A596-D671FA24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27</c:v>
              </c:pt>
              <c:pt idx="1">
                <c:v>21</c:v>
              </c:pt>
              <c:pt idx="2">
                <c:v>1</c:v>
              </c:pt>
              <c:pt idx="3">
                <c:v>6</c:v>
              </c:pt>
              <c:pt idx="4">
                <c:v>48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0FF-411F-BBD5-AEA0B9B67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Aux!$AQ$2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EF-4D01-AA3C-18ACF829B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0-7A0E-4CA1-AA02-79126C7D0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712</c:v>
              </c:pt>
              <c:pt idx="2">
                <c:v>22</c:v>
              </c:pt>
              <c:pt idx="3">
                <c:v>1</c:v>
              </c:pt>
              <c:pt idx="4">
                <c:v>32</c:v>
              </c:pt>
              <c:pt idx="5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0-7766-410E-9A42-0AF09D217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62</c:v>
              </c:pt>
              <c:pt idx="2">
                <c:v>1</c:v>
              </c:pt>
              <c:pt idx="3">
                <c:v>4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435A-462D-9A78-05C69C8D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  <c:pt idx="4">
                  <c:v>Procedimiento Ordinario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113</c:v>
              </c:pt>
              <c:pt idx="2">
                <c:v>1</c:v>
              </c:pt>
              <c:pt idx="3">
                <c:v>45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13CA-4769-ACA0-0FE82E49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</c:v>
              </c:pt>
              <c:pt idx="1">
                <c:v>1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90F8-4B38-BFAE-5D1E1A25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F3-466B-9BB0-6B74AE1F74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F3-466B-9BB0-6B74AE1F74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76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3-466B-9BB0-6B74AE1F7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E0C-43F3-9971-06FBA50B8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52-4619-9B75-193DB6DA3E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52-4619-9B75-193DB6DA3E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52-4619-9B75-193DB6DA3E0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2-4619-9B75-193DB6DA3E0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150</c:v>
                </c:pt>
                <c:pt idx="1">
                  <c:v>0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2-4619-9B75-193DB6DA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F2-4C3F-804D-20DF340909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F2-4C3F-804D-20DF340909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633</c:v>
                </c:pt>
                <c:pt idx="1">
                  <c:v>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2-4C3F-804D-20DF34090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67FCFBF-09A9-4486-B020-96310786AE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B4BE8351-CCEB-446D-BA38-E3F0450B0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A2AEEBA-93CD-4F8E-9D88-E311C0A839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434D087-7031-46F7-93B3-BC9174E22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F39429AD-C49D-471D-A322-6CD4B8867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E8D3EA3-A389-4818-800B-0C988DB65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BBDAC704-0D38-450E-9B85-2949FF081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A12DA8A-9F35-4D10-8D89-8D4B2A4D3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4FB09172-6ED4-4E37-9917-D7AADC85D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986FD6F-5DD9-4792-9382-56E89CB73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3E265B9-2C24-40BB-9E89-3198B4150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DF40025-E6AF-4613-AC46-8FB3C0A0D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F9614EF-B1ED-43F7-8688-60B375EE2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657860</xdr:colOff>
      <xdr:row>7</xdr:row>
      <xdr:rowOff>88900</xdr:rowOff>
    </xdr:from>
    <xdr:to>
      <xdr:col>5</xdr:col>
      <xdr:colOff>370840</xdr:colOff>
      <xdr:row>21</xdr:row>
      <xdr:rowOff>35560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4D831B0-E657-7D90-8D5E-5C4844333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294640</xdr:colOff>
      <xdr:row>6</xdr:row>
      <xdr:rowOff>228600</xdr:rowOff>
    </xdr:from>
    <xdr:to>
      <xdr:col>21</xdr:col>
      <xdr:colOff>617220</xdr:colOff>
      <xdr:row>18</xdr:row>
      <xdr:rowOff>30480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D0222A2-C057-EA4E-A820-FA711E206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431800</xdr:colOff>
      <xdr:row>7</xdr:row>
      <xdr:rowOff>144780</xdr:rowOff>
    </xdr:from>
    <xdr:to>
      <xdr:col>54</xdr:col>
      <xdr:colOff>27940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EEEE192-148C-4B35-8BE4-28D8AE954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205740</xdr:colOff>
      <xdr:row>6</xdr:row>
      <xdr:rowOff>210820</xdr:rowOff>
    </xdr:from>
    <xdr:to>
      <xdr:col>59</xdr:col>
      <xdr:colOff>754380</xdr:colOff>
      <xdr:row>15</xdr:row>
      <xdr:rowOff>127000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99DEF15-80E3-68E3-F806-C19861DC3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330200</xdr:colOff>
      <xdr:row>8</xdr:row>
      <xdr:rowOff>15240</xdr:rowOff>
    </xdr:from>
    <xdr:to>
      <xdr:col>72</xdr:col>
      <xdr:colOff>350520</xdr:colOff>
      <xdr:row>18</xdr:row>
      <xdr:rowOff>124460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D51ACA0-9824-5F4A-49FD-7762B036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1061720</xdr:colOff>
      <xdr:row>23</xdr:row>
      <xdr:rowOff>78740</xdr:rowOff>
    </xdr:from>
    <xdr:to>
      <xdr:col>71</xdr:col>
      <xdr:colOff>246380</xdr:colOff>
      <xdr:row>35</xdr:row>
      <xdr:rowOff>121920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BD30754-841A-5809-8BD3-155540839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38100</xdr:rowOff>
    </xdr:from>
    <xdr:to>
      <xdr:col>4</xdr:col>
      <xdr:colOff>3002280</xdr:colOff>
      <xdr:row>19</xdr:row>
      <xdr:rowOff>111760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F1D66E7E-10D9-6CAA-777F-F5F9CFD6B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180340</xdr:colOff>
      <xdr:row>3</xdr:row>
      <xdr:rowOff>38100</xdr:rowOff>
    </xdr:from>
    <xdr:to>
      <xdr:col>9</xdr:col>
      <xdr:colOff>2966720</xdr:colOff>
      <xdr:row>19</xdr:row>
      <xdr:rowOff>111760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9962DAB1-EA19-1F6C-0592-70E1D6F38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144780</xdr:colOff>
      <xdr:row>3</xdr:row>
      <xdr:rowOff>38100</xdr:rowOff>
    </xdr:from>
    <xdr:to>
      <xdr:col>14</xdr:col>
      <xdr:colOff>2931160</xdr:colOff>
      <xdr:row>19</xdr:row>
      <xdr:rowOff>111760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DDD68B0-E4AB-3209-AE70-0C01BBA83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134620</xdr:colOff>
      <xdr:row>3</xdr:row>
      <xdr:rowOff>38100</xdr:rowOff>
    </xdr:from>
    <xdr:to>
      <xdr:col>19</xdr:col>
      <xdr:colOff>2921000</xdr:colOff>
      <xdr:row>20</xdr:row>
      <xdr:rowOff>76200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EDA10A8-809A-F95D-9B1C-1476C134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307340</xdr:colOff>
      <xdr:row>3</xdr:row>
      <xdr:rowOff>137160</xdr:rowOff>
    </xdr:from>
    <xdr:to>
      <xdr:col>24</xdr:col>
      <xdr:colOff>3276600</xdr:colOff>
      <xdr:row>20</xdr:row>
      <xdr:rowOff>58420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0507CBAB-66A8-FFAB-A28D-5561687CA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502920</xdr:colOff>
      <xdr:row>3</xdr:row>
      <xdr:rowOff>106680</xdr:rowOff>
    </xdr:from>
    <xdr:to>
      <xdr:col>29</xdr:col>
      <xdr:colOff>3472180</xdr:colOff>
      <xdr:row>20</xdr:row>
      <xdr:rowOff>27940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B0AA4FDF-CDF6-22E7-52B7-159146812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132080</xdr:colOff>
      <xdr:row>3</xdr:row>
      <xdr:rowOff>53340</xdr:rowOff>
    </xdr:from>
    <xdr:to>
      <xdr:col>34</xdr:col>
      <xdr:colOff>3101340</xdr:colOff>
      <xdr:row>19</xdr:row>
      <xdr:rowOff>127000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B53E2C0-CE1A-FFE1-7F13-85EDF6DE1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86360</xdr:colOff>
      <xdr:row>3</xdr:row>
      <xdr:rowOff>114300</xdr:rowOff>
    </xdr:from>
    <xdr:to>
      <xdr:col>39</xdr:col>
      <xdr:colOff>2872740</xdr:colOff>
      <xdr:row>20</xdr:row>
      <xdr:rowOff>35560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E0A2EF5-95EC-3B32-6A18-402424A24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86360</xdr:colOff>
      <xdr:row>3</xdr:row>
      <xdr:rowOff>53340</xdr:rowOff>
    </xdr:from>
    <xdr:to>
      <xdr:col>44</xdr:col>
      <xdr:colOff>3055620</xdr:colOff>
      <xdr:row>19</xdr:row>
      <xdr:rowOff>127000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00F33747-EA0E-C2DB-DABD-485B492B6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165100</xdr:colOff>
      <xdr:row>3</xdr:row>
      <xdr:rowOff>76200</xdr:rowOff>
    </xdr:from>
    <xdr:to>
      <xdr:col>49</xdr:col>
      <xdr:colOff>2951480</xdr:colOff>
      <xdr:row>19</xdr:row>
      <xdr:rowOff>149860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D12C2BA-03F3-9132-7098-CCD4EA31C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198120</xdr:colOff>
      <xdr:row>3</xdr:row>
      <xdr:rowOff>22860</xdr:rowOff>
    </xdr:from>
    <xdr:to>
      <xdr:col>54</xdr:col>
      <xdr:colOff>3167380</xdr:colOff>
      <xdr:row>19</xdr:row>
      <xdr:rowOff>96520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3E7A9E4-0D9C-C15B-53C5-E83572E8F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398780</xdr:colOff>
      <xdr:row>3</xdr:row>
      <xdr:rowOff>91440</xdr:rowOff>
    </xdr:from>
    <xdr:to>
      <xdr:col>59</xdr:col>
      <xdr:colOff>3368040</xdr:colOff>
      <xdr:row>20</xdr:row>
      <xdr:rowOff>12700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A466FF84-58BF-9D9E-A1A2-A7BF176FF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DDBB82-0B69-4F1B-A935-1B0A6768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F776C78-DB83-4A88-99D2-20C41A559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55880</xdr:rowOff>
    </xdr:from>
    <xdr:to>
      <xdr:col>5</xdr:col>
      <xdr:colOff>198120</xdr:colOff>
      <xdr:row>26</xdr:row>
      <xdr:rowOff>12700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6C31FBF-91C9-8517-2CCF-F1C2D58D1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985520</xdr:colOff>
      <xdr:row>10</xdr:row>
      <xdr:rowOff>55880</xdr:rowOff>
    </xdr:from>
    <xdr:to>
      <xdr:col>8</xdr:col>
      <xdr:colOff>248920</xdr:colOff>
      <xdr:row>26</xdr:row>
      <xdr:rowOff>12700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FCF4F41-124E-4A01-D4E9-58ADB5288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43180</xdr:colOff>
      <xdr:row>9</xdr:row>
      <xdr:rowOff>93980</xdr:rowOff>
    </xdr:from>
    <xdr:to>
      <xdr:col>13</xdr:col>
      <xdr:colOff>1325880</xdr:colOff>
      <xdr:row>23</xdr:row>
      <xdr:rowOff>157480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599314B0-8425-AC91-57DA-DD9348BE7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688340</xdr:colOff>
      <xdr:row>9</xdr:row>
      <xdr:rowOff>93980</xdr:rowOff>
    </xdr:from>
    <xdr:to>
      <xdr:col>18</xdr:col>
      <xdr:colOff>340360</xdr:colOff>
      <xdr:row>23</xdr:row>
      <xdr:rowOff>157480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8A251F00-21D0-DF47-8543-B2EA6616A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187960</xdr:colOff>
      <xdr:row>6</xdr:row>
      <xdr:rowOff>38100</xdr:rowOff>
    </xdr:from>
    <xdr:to>
      <xdr:col>25</xdr:col>
      <xdr:colOff>660400</xdr:colOff>
      <xdr:row>29</xdr:row>
      <xdr:rowOff>40640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7DBEC14-1E5A-AA6B-01FD-C13F8091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218440</xdr:colOff>
      <xdr:row>11</xdr:row>
      <xdr:rowOff>111760</xdr:rowOff>
    </xdr:from>
    <xdr:to>
      <xdr:col>38</xdr:col>
      <xdr:colOff>218440</xdr:colOff>
      <xdr:row>35</xdr:row>
      <xdr:rowOff>81280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31EF312-0624-CDB3-56EC-8D172ED1E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165100</xdr:colOff>
      <xdr:row>12</xdr:row>
      <xdr:rowOff>5080</xdr:rowOff>
    </xdr:from>
    <xdr:to>
      <xdr:col>47</xdr:col>
      <xdr:colOff>304800</xdr:colOff>
      <xdr:row>31</xdr:row>
      <xdr:rowOff>139700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86D4A754-95E1-2497-F4F1-340ABC179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3D8F359-D13D-486E-950C-5D1D00332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E01EFD9-C6AC-47F5-A1DE-6BDF2E876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38100</xdr:rowOff>
    </xdr:from>
    <xdr:to>
      <xdr:col>12</xdr:col>
      <xdr:colOff>2656840</xdr:colOff>
      <xdr:row>21</xdr:row>
      <xdr:rowOff>27940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27420AA-8E49-0DE6-DB30-CB8E2DFDD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20320</xdr:colOff>
      <xdr:row>2</xdr:row>
      <xdr:rowOff>60960</xdr:rowOff>
    </xdr:from>
    <xdr:to>
      <xdr:col>17</xdr:col>
      <xdr:colOff>2989580</xdr:colOff>
      <xdr:row>20</xdr:row>
      <xdr:rowOff>58420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898402C-3588-8C78-1715-3903A1E9C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147320</xdr:colOff>
      <xdr:row>3</xdr:row>
      <xdr:rowOff>76200</xdr:rowOff>
    </xdr:from>
    <xdr:to>
      <xdr:col>22</xdr:col>
      <xdr:colOff>3116580</xdr:colOff>
      <xdr:row>21</xdr:row>
      <xdr:rowOff>66040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A4E1ECCA-35AF-B1D5-5222-C269746BE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2486660</xdr:colOff>
      <xdr:row>3</xdr:row>
      <xdr:rowOff>38100</xdr:rowOff>
    </xdr:from>
    <xdr:to>
      <xdr:col>33</xdr:col>
      <xdr:colOff>723900</xdr:colOff>
      <xdr:row>21</xdr:row>
      <xdr:rowOff>27940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71151EAB-0053-1EF4-47BF-4301AF6C6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CB26839-1F5C-42BE-A198-1F712098E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E367A72-1559-476C-90ED-95FBFAF92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137160</xdr:colOff>
      <xdr:row>3</xdr:row>
      <xdr:rowOff>38100</xdr:rowOff>
    </xdr:from>
    <xdr:to>
      <xdr:col>12</xdr:col>
      <xdr:colOff>2656840</xdr:colOff>
      <xdr:row>21</xdr:row>
      <xdr:rowOff>27940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E71B5DE2-D669-88B9-CD2B-2980AA5E3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264160</xdr:colOff>
      <xdr:row>3</xdr:row>
      <xdr:rowOff>76200</xdr:rowOff>
    </xdr:from>
    <xdr:to>
      <xdr:col>17</xdr:col>
      <xdr:colOff>3233420</xdr:colOff>
      <xdr:row>21</xdr:row>
      <xdr:rowOff>66040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C611405-101E-8A2E-E0A4-7F1BD8F72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2585720</xdr:colOff>
      <xdr:row>3</xdr:row>
      <xdr:rowOff>38100</xdr:rowOff>
    </xdr:from>
    <xdr:to>
      <xdr:col>34</xdr:col>
      <xdr:colOff>38100</xdr:colOff>
      <xdr:row>21</xdr:row>
      <xdr:rowOff>27940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9935D576-D27B-91F4-3309-660DE86DE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F3735F0-3F56-4912-A36A-B7C7E5D5E2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3EF39987-7FC7-4006-A95A-E5146D50E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71120</xdr:colOff>
      <xdr:row>3</xdr:row>
      <xdr:rowOff>91440</xdr:rowOff>
    </xdr:from>
    <xdr:to>
      <xdr:col>4</xdr:col>
      <xdr:colOff>3276600</xdr:colOff>
      <xdr:row>19</xdr:row>
      <xdr:rowOff>127000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C64F1DAE-7263-116E-0663-ED79906DD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101600</xdr:colOff>
      <xdr:row>3</xdr:row>
      <xdr:rowOff>91440</xdr:rowOff>
    </xdr:from>
    <xdr:to>
      <xdr:col>9</xdr:col>
      <xdr:colOff>3070860</xdr:colOff>
      <xdr:row>19</xdr:row>
      <xdr:rowOff>127000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95AA567-225F-7D7D-3284-40023D58F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3705860</xdr:colOff>
      <xdr:row>3</xdr:row>
      <xdr:rowOff>91440</xdr:rowOff>
    </xdr:from>
    <xdr:to>
      <xdr:col>14</xdr:col>
      <xdr:colOff>2766060</xdr:colOff>
      <xdr:row>19</xdr:row>
      <xdr:rowOff>127000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72D10EA-E0EB-1BF0-2E4A-50E870BA1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3401060</xdr:colOff>
      <xdr:row>3</xdr:row>
      <xdr:rowOff>91440</xdr:rowOff>
    </xdr:from>
    <xdr:to>
      <xdr:col>19</xdr:col>
      <xdr:colOff>2453640</xdr:colOff>
      <xdr:row>19</xdr:row>
      <xdr:rowOff>127000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F086B78-5167-CA72-06A8-206CAF4B6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3088640</xdr:colOff>
      <xdr:row>3</xdr:row>
      <xdr:rowOff>91440</xdr:rowOff>
    </xdr:from>
    <xdr:to>
      <xdr:col>24</xdr:col>
      <xdr:colOff>2141220</xdr:colOff>
      <xdr:row>19</xdr:row>
      <xdr:rowOff>127000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6B7F5F7-7B3F-DEDD-3B62-167446353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91440</xdr:rowOff>
    </xdr:from>
    <xdr:to>
      <xdr:col>4</xdr:col>
      <xdr:colOff>3276600</xdr:colOff>
      <xdr:row>19</xdr:row>
      <xdr:rowOff>127000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90C088B-7866-C098-F206-C8556FE6A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101600</xdr:colOff>
      <xdr:row>3</xdr:row>
      <xdr:rowOff>91440</xdr:rowOff>
    </xdr:from>
    <xdr:to>
      <xdr:col>9</xdr:col>
      <xdr:colOff>3070860</xdr:colOff>
      <xdr:row>19</xdr:row>
      <xdr:rowOff>127000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092EC7C-3217-89CA-C736-B68BD2481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3705860</xdr:colOff>
      <xdr:row>3</xdr:row>
      <xdr:rowOff>91440</xdr:rowOff>
    </xdr:from>
    <xdr:to>
      <xdr:col>14</xdr:col>
      <xdr:colOff>2766060</xdr:colOff>
      <xdr:row>19</xdr:row>
      <xdr:rowOff>127000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C012B14-FC7E-737C-762D-3FD6CAE5A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3401060</xdr:colOff>
      <xdr:row>3</xdr:row>
      <xdr:rowOff>91440</xdr:rowOff>
    </xdr:from>
    <xdr:to>
      <xdr:col>19</xdr:col>
      <xdr:colOff>2461260</xdr:colOff>
      <xdr:row>19</xdr:row>
      <xdr:rowOff>127000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D84897D-06CC-660E-6ACC-0046B4247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104140</xdr:colOff>
      <xdr:row>3</xdr:row>
      <xdr:rowOff>137160</xdr:rowOff>
    </xdr:from>
    <xdr:to>
      <xdr:col>24</xdr:col>
      <xdr:colOff>3073400</xdr:colOff>
      <xdr:row>20</xdr:row>
      <xdr:rowOff>5080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1CDAD04A-E46A-AE35-5330-EC817CC25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3601720</xdr:colOff>
      <xdr:row>3</xdr:row>
      <xdr:rowOff>76200</xdr:rowOff>
    </xdr:from>
    <xdr:to>
      <xdr:col>34</xdr:col>
      <xdr:colOff>2661920</xdr:colOff>
      <xdr:row>19</xdr:row>
      <xdr:rowOff>111760</xdr:rowOff>
    </xdr:to>
    <xdr:graphicFrame macro="">
      <xdr:nvGraphicFramePr>
        <xdr:cNvPr id="7" name="graficoSVialSumCal">
          <a:extLst>
            <a:ext uri="{FF2B5EF4-FFF2-40B4-BE49-F238E27FC236}">
              <a16:creationId xmlns:a16="http://schemas.microsoft.com/office/drawing/2014/main" id="{D7337558-DB06-2FD8-0070-C90D322CE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3670300</xdr:colOff>
      <xdr:row>3</xdr:row>
      <xdr:rowOff>68580</xdr:rowOff>
    </xdr:from>
    <xdr:to>
      <xdr:col>49</xdr:col>
      <xdr:colOff>2730500</xdr:colOff>
      <xdr:row>19</xdr:row>
      <xdr:rowOff>104140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F02D607B-704A-0AFB-EC8F-6A57EBBEC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165100</xdr:colOff>
      <xdr:row>3</xdr:row>
      <xdr:rowOff>83820</xdr:rowOff>
    </xdr:from>
    <xdr:to>
      <xdr:col>59</xdr:col>
      <xdr:colOff>2951480</xdr:colOff>
      <xdr:row>19</xdr:row>
      <xdr:rowOff>119380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4813DAEF-0EC3-F493-CE64-64445FE96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71120</xdr:colOff>
      <xdr:row>3</xdr:row>
      <xdr:rowOff>68580</xdr:rowOff>
    </xdr:from>
    <xdr:to>
      <xdr:col>4</xdr:col>
      <xdr:colOff>3276600</xdr:colOff>
      <xdr:row>20</xdr:row>
      <xdr:rowOff>104140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411A477-4075-94E8-AE87-5D184B58B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101600</xdr:colOff>
      <xdr:row>3</xdr:row>
      <xdr:rowOff>68580</xdr:rowOff>
    </xdr:from>
    <xdr:to>
      <xdr:col>9</xdr:col>
      <xdr:colOff>3070860</xdr:colOff>
      <xdr:row>20</xdr:row>
      <xdr:rowOff>104140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BFDFFE1-A052-801B-9603-7A9878C03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3705860</xdr:colOff>
      <xdr:row>3</xdr:row>
      <xdr:rowOff>68580</xdr:rowOff>
    </xdr:from>
    <xdr:to>
      <xdr:col>17</xdr:col>
      <xdr:colOff>411480</xdr:colOff>
      <xdr:row>20</xdr:row>
      <xdr:rowOff>104140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FC03EC8-F44F-C1F6-2613-11EFEDE37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7620</xdr:colOff>
      <xdr:row>3</xdr:row>
      <xdr:rowOff>68580</xdr:rowOff>
    </xdr:from>
    <xdr:to>
      <xdr:col>25</xdr:col>
      <xdr:colOff>439420</xdr:colOff>
      <xdr:row>20</xdr:row>
      <xdr:rowOff>104140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59B6498-17D2-9025-A7A5-F0D58A208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07421875" defaultRowHeight="14.6" x14ac:dyDescent="0.4"/>
  <cols>
    <col min="1" max="1" width="32.69140625" customWidth="1"/>
    <col min="2" max="2" width="41" customWidth="1"/>
    <col min="3" max="3" width="16.4609375" customWidth="1"/>
    <col min="4" max="4" width="28" customWidth="1"/>
    <col min="5" max="5" width="14.4609375" customWidth="1"/>
    <col min="6" max="6" width="0.69140625" customWidth="1"/>
    <col min="7" max="18" width="5.3046875" customWidth="1"/>
  </cols>
  <sheetData>
    <row r="1" spans="1:6" ht="37.4" customHeight="1" x14ac:dyDescent="0.4">
      <c r="A1" s="1" t="s">
        <v>0</v>
      </c>
      <c r="B1" s="2"/>
      <c r="C1" s="3"/>
    </row>
    <row r="2" spans="1:6" x14ac:dyDescent="0.4">
      <c r="A2" s="3"/>
    </row>
    <row r="3" spans="1:6" ht="37.4" customHeight="1" x14ac:dyDescent="0.4">
      <c r="A3" s="171" t="s">
        <v>1</v>
      </c>
      <c r="B3" s="171"/>
      <c r="C3" s="171"/>
      <c r="D3" s="171"/>
      <c r="E3" s="171"/>
      <c r="F3" s="171"/>
    </row>
    <row r="4" spans="1:6" x14ac:dyDescent="0.4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4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4">
      <c r="A6" s="6"/>
    </row>
  </sheetData>
  <sheetProtection algorithmName="SHA-512" hashValue="O8eXiQR/sw315gEPB/uQp8oQyi6wYWgSEikM5pVTb4u5qJk64z8M1K3tP0/7BNAxENPncTkVUxVTxafqEWoUEQ==" saltValue="8+f+1iGT6s/3k2SamWE3Eg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07421875" defaultRowHeight="14.6" x14ac:dyDescent="0.4"/>
  <cols>
    <col min="1" max="1" width="45.53515625" bestFit="1" customWidth="1"/>
    <col min="2" max="2" width="12.23046875" bestFit="1" customWidth="1"/>
    <col min="3" max="3" width="5.84375" bestFit="1" customWidth="1"/>
    <col min="4" max="4" width="14.53515625" bestFit="1" customWidth="1"/>
    <col min="5" max="5" width="7.23046875" bestFit="1" customWidth="1"/>
    <col min="6" max="7" width="10.07421875" customWidth="1"/>
  </cols>
  <sheetData>
    <row r="2" spans="1:5" x14ac:dyDescent="0.4">
      <c r="A2" s="7" t="s">
        <v>1182</v>
      </c>
    </row>
    <row r="3" spans="1:5" x14ac:dyDescent="0.4">
      <c r="A3" s="8" t="s">
        <v>1059</v>
      </c>
    </row>
    <row r="4" spans="1:5" ht="21.45" x14ac:dyDescent="0.4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4">
      <c r="A5" s="21" t="s">
        <v>1184</v>
      </c>
      <c r="B5" s="16"/>
      <c r="C5" s="14">
        <v>5</v>
      </c>
      <c r="D5" s="14">
        <v>1</v>
      </c>
      <c r="E5" s="23">
        <v>4</v>
      </c>
    </row>
    <row r="6" spans="1:5" x14ac:dyDescent="0.4">
      <c r="A6" s="21" t="s">
        <v>1185</v>
      </c>
      <c r="B6" s="16"/>
      <c r="C6" s="14">
        <v>62</v>
      </c>
      <c r="D6" s="14">
        <v>53</v>
      </c>
      <c r="E6" s="23">
        <v>9</v>
      </c>
    </row>
    <row r="7" spans="1:5" x14ac:dyDescent="0.4">
      <c r="A7" s="21" t="s">
        <v>1186</v>
      </c>
      <c r="B7" s="16"/>
      <c r="C7" s="14">
        <v>1</v>
      </c>
      <c r="D7" s="14">
        <v>0</v>
      </c>
      <c r="E7" s="23">
        <v>1</v>
      </c>
    </row>
    <row r="8" spans="1:5" x14ac:dyDescent="0.4">
      <c r="A8" s="21" t="s">
        <v>1187</v>
      </c>
      <c r="B8" s="16"/>
      <c r="C8" s="14">
        <v>4</v>
      </c>
      <c r="D8" s="14">
        <v>1</v>
      </c>
      <c r="E8" s="23">
        <v>3</v>
      </c>
    </row>
    <row r="9" spans="1:5" x14ac:dyDescent="0.4">
      <c r="A9" s="21" t="s">
        <v>615</v>
      </c>
      <c r="B9" s="16"/>
      <c r="C9" s="14">
        <v>9</v>
      </c>
      <c r="D9" s="14">
        <v>2</v>
      </c>
      <c r="E9" s="23">
        <v>7</v>
      </c>
    </row>
    <row r="10" spans="1:5" x14ac:dyDescent="0.4">
      <c r="A10" s="21" t="s">
        <v>1188</v>
      </c>
      <c r="B10" s="16"/>
      <c r="C10" s="14">
        <v>0</v>
      </c>
      <c r="D10" s="14">
        <v>0</v>
      </c>
      <c r="E10" s="23">
        <v>0</v>
      </c>
    </row>
    <row r="11" spans="1:5" x14ac:dyDescent="0.4">
      <c r="A11" s="195" t="s">
        <v>956</v>
      </c>
      <c r="B11" s="196"/>
      <c r="C11" s="30">
        <v>81</v>
      </c>
      <c r="D11" s="30">
        <v>57</v>
      </c>
      <c r="E11" s="30">
        <v>24</v>
      </c>
    </row>
    <row r="12" spans="1:5" x14ac:dyDescent="0.4">
      <c r="A12" s="8" t="s">
        <v>1189</v>
      </c>
    </row>
    <row r="13" spans="1:5" ht="21.45" x14ac:dyDescent="0.4">
      <c r="A13" s="9" t="s">
        <v>14</v>
      </c>
      <c r="B13" s="9" t="s">
        <v>15</v>
      </c>
      <c r="C13" s="11" t="s">
        <v>3</v>
      </c>
    </row>
    <row r="14" spans="1:5" x14ac:dyDescent="0.4">
      <c r="A14" s="21" t="s">
        <v>1190</v>
      </c>
      <c r="B14" s="16"/>
      <c r="C14" s="23">
        <v>9</v>
      </c>
    </row>
    <row r="15" spans="1:5" x14ac:dyDescent="0.4">
      <c r="A15" s="21" t="s">
        <v>1191</v>
      </c>
      <c r="B15" s="16"/>
      <c r="C15" s="23">
        <v>0</v>
      </c>
    </row>
    <row r="16" spans="1:5" x14ac:dyDescent="0.4">
      <c r="A16" s="21" t="s">
        <v>1192</v>
      </c>
      <c r="B16" s="16"/>
      <c r="C16" s="23">
        <v>0</v>
      </c>
    </row>
    <row r="17" spans="1:3" x14ac:dyDescent="0.4">
      <c r="A17" s="195" t="s">
        <v>956</v>
      </c>
      <c r="B17" s="196"/>
      <c r="C17" s="30">
        <v>9</v>
      </c>
    </row>
    <row r="18" spans="1:3" x14ac:dyDescent="0.4">
      <c r="A18" s="3"/>
    </row>
    <row r="19" spans="1:3" x14ac:dyDescent="0.4">
      <c r="A19" s="8" t="s">
        <v>1193</v>
      </c>
    </row>
    <row r="20" spans="1:3" ht="21.45" x14ac:dyDescent="0.4">
      <c r="A20" s="9" t="s">
        <v>14</v>
      </c>
      <c r="B20" s="9" t="s">
        <v>15</v>
      </c>
      <c r="C20" s="11" t="s">
        <v>3</v>
      </c>
    </row>
    <row r="21" spans="1:3" x14ac:dyDescent="0.4">
      <c r="A21" s="21" t="s">
        <v>1184</v>
      </c>
      <c r="B21" s="16"/>
      <c r="C21" s="23">
        <v>5</v>
      </c>
    </row>
    <row r="22" spans="1:3" x14ac:dyDescent="0.4">
      <c r="A22" s="21" t="s">
        <v>1185</v>
      </c>
      <c r="B22" s="16"/>
      <c r="C22" s="23">
        <v>99</v>
      </c>
    </row>
    <row r="23" spans="1:3" x14ac:dyDescent="0.4">
      <c r="A23" s="21" t="s">
        <v>1186</v>
      </c>
      <c r="B23" s="16"/>
      <c r="C23" s="23">
        <v>23</v>
      </c>
    </row>
    <row r="24" spans="1:3" x14ac:dyDescent="0.4">
      <c r="A24" s="21" t="s">
        <v>1187</v>
      </c>
      <c r="B24" s="16"/>
      <c r="C24" s="23">
        <v>12</v>
      </c>
    </row>
    <row r="25" spans="1:3" x14ac:dyDescent="0.4">
      <c r="A25" s="21" t="s">
        <v>615</v>
      </c>
      <c r="B25" s="16"/>
      <c r="C25" s="23">
        <v>17</v>
      </c>
    </row>
    <row r="26" spans="1:3" x14ac:dyDescent="0.4">
      <c r="A26" s="21" t="s">
        <v>1188</v>
      </c>
      <c r="B26" s="16"/>
      <c r="C26" s="23">
        <v>6</v>
      </c>
    </row>
    <row r="27" spans="1:3" x14ac:dyDescent="0.4">
      <c r="A27" s="195" t="s">
        <v>956</v>
      </c>
      <c r="B27" s="196"/>
      <c r="C27" s="30">
        <v>162</v>
      </c>
    </row>
    <row r="28" spans="1:3" x14ac:dyDescent="0.4">
      <c r="A28" s="3"/>
    </row>
    <row r="29" spans="1:3" x14ac:dyDescent="0.4">
      <c r="A29" s="8" t="s">
        <v>1085</v>
      </c>
    </row>
    <row r="30" spans="1:3" ht="21.45" x14ac:dyDescent="0.4">
      <c r="A30" s="9" t="s">
        <v>14</v>
      </c>
      <c r="B30" s="9" t="s">
        <v>15</v>
      </c>
      <c r="C30" s="11" t="s">
        <v>3</v>
      </c>
    </row>
    <row r="31" spans="1:3" x14ac:dyDescent="0.4">
      <c r="A31" s="21" t="s">
        <v>1087</v>
      </c>
      <c r="B31" s="16"/>
      <c r="C31" s="23">
        <v>3</v>
      </c>
    </row>
    <row r="32" spans="1:3" x14ac:dyDescent="0.4">
      <c r="A32" s="21" t="s">
        <v>1029</v>
      </c>
      <c r="B32" s="16"/>
      <c r="C32" s="22"/>
    </row>
    <row r="33" spans="1:3" x14ac:dyDescent="0.4">
      <c r="A33" s="21" t="s">
        <v>1194</v>
      </c>
      <c r="B33" s="16"/>
      <c r="C33" s="23">
        <v>113</v>
      </c>
    </row>
    <row r="34" spans="1:3" x14ac:dyDescent="0.4">
      <c r="A34" s="21" t="s">
        <v>1127</v>
      </c>
      <c r="B34" s="16"/>
      <c r="C34" s="23">
        <v>1</v>
      </c>
    </row>
    <row r="35" spans="1:3" x14ac:dyDescent="0.4">
      <c r="A35" s="21" t="s">
        <v>1195</v>
      </c>
      <c r="B35" s="16"/>
      <c r="C35" s="23">
        <v>45</v>
      </c>
    </row>
    <row r="36" spans="1:3" x14ac:dyDescent="0.4">
      <c r="A36" s="21" t="s">
        <v>1031</v>
      </c>
      <c r="B36" s="16"/>
      <c r="C36" s="22"/>
    </row>
    <row r="37" spans="1:3" x14ac:dyDescent="0.4">
      <c r="A37" s="21" t="s">
        <v>1032</v>
      </c>
      <c r="B37" s="16"/>
      <c r="C37" s="23">
        <v>1</v>
      </c>
    </row>
    <row r="38" spans="1:3" x14ac:dyDescent="0.4">
      <c r="A38" s="21" t="s">
        <v>1090</v>
      </c>
      <c r="B38" s="16"/>
      <c r="C38" s="22"/>
    </row>
    <row r="39" spans="1:3" x14ac:dyDescent="0.4">
      <c r="A39" s="21" t="s">
        <v>1091</v>
      </c>
      <c r="B39" s="16"/>
      <c r="C39" s="22"/>
    </row>
    <row r="40" spans="1:3" x14ac:dyDescent="0.4">
      <c r="A40" s="195" t="s">
        <v>956</v>
      </c>
      <c r="B40" s="196"/>
      <c r="C40" s="30">
        <v>163</v>
      </c>
    </row>
    <row r="41" spans="1:3" x14ac:dyDescent="0.4">
      <c r="A41" s="3"/>
    </row>
    <row r="42" spans="1:3" x14ac:dyDescent="0.4">
      <c r="A42" s="8" t="s">
        <v>1196</v>
      </c>
    </row>
    <row r="43" spans="1:3" ht="21.45" x14ac:dyDescent="0.4">
      <c r="A43" s="9" t="s">
        <v>14</v>
      </c>
      <c r="B43" s="9" t="s">
        <v>15</v>
      </c>
      <c r="C43" s="11" t="s">
        <v>3</v>
      </c>
    </row>
    <row r="44" spans="1:3" x14ac:dyDescent="0.4">
      <c r="A44" s="21" t="s">
        <v>1184</v>
      </c>
      <c r="B44" s="16"/>
      <c r="C44" s="23">
        <v>1</v>
      </c>
    </row>
    <row r="45" spans="1:3" x14ac:dyDescent="0.4">
      <c r="A45" s="21" t="s">
        <v>1185</v>
      </c>
      <c r="B45" s="16"/>
      <c r="C45" s="23">
        <v>30</v>
      </c>
    </row>
    <row r="46" spans="1:3" x14ac:dyDescent="0.4">
      <c r="A46" s="21" t="s">
        <v>1186</v>
      </c>
      <c r="B46" s="16"/>
      <c r="C46" s="23">
        <v>1</v>
      </c>
    </row>
    <row r="47" spans="1:3" x14ac:dyDescent="0.4">
      <c r="A47" s="21" t="s">
        <v>1187</v>
      </c>
      <c r="B47" s="16"/>
      <c r="C47" s="23">
        <v>1</v>
      </c>
    </row>
    <row r="48" spans="1:3" x14ac:dyDescent="0.4">
      <c r="A48" s="21" t="s">
        <v>615</v>
      </c>
      <c r="B48" s="16"/>
      <c r="C48" s="23">
        <v>2</v>
      </c>
    </row>
    <row r="49" spans="1:3" x14ac:dyDescent="0.4">
      <c r="A49" s="21" t="s">
        <v>1188</v>
      </c>
      <c r="B49" s="16"/>
      <c r="C49" s="23">
        <v>4</v>
      </c>
    </row>
    <row r="50" spans="1:3" x14ac:dyDescent="0.4">
      <c r="A50" s="195" t="s">
        <v>956</v>
      </c>
      <c r="B50" s="196"/>
      <c r="C50" s="30">
        <v>39</v>
      </c>
    </row>
    <row r="51" spans="1:3" x14ac:dyDescent="0.4">
      <c r="A51" s="8" t="s">
        <v>1197</v>
      </c>
    </row>
    <row r="52" spans="1:3" ht="21.45" x14ac:dyDescent="0.4">
      <c r="A52" s="9" t="s">
        <v>14</v>
      </c>
      <c r="B52" s="9" t="s">
        <v>15</v>
      </c>
      <c r="C52" s="11" t="s">
        <v>3</v>
      </c>
    </row>
    <row r="53" spans="1:3" x14ac:dyDescent="0.4">
      <c r="A53" s="172" t="s">
        <v>1184</v>
      </c>
      <c r="B53" s="13" t="s">
        <v>81</v>
      </c>
      <c r="C53" s="23">
        <v>0</v>
      </c>
    </row>
    <row r="54" spans="1:3" x14ac:dyDescent="0.4">
      <c r="A54" s="174"/>
      <c r="B54" s="13" t="s">
        <v>82</v>
      </c>
      <c r="C54" s="23">
        <v>1</v>
      </c>
    </row>
    <row r="55" spans="1:3" x14ac:dyDescent="0.4">
      <c r="A55" s="172" t="s">
        <v>1185</v>
      </c>
      <c r="B55" s="13" t="s">
        <v>81</v>
      </c>
      <c r="C55" s="23">
        <v>31</v>
      </c>
    </row>
    <row r="56" spans="1:3" x14ac:dyDescent="0.4">
      <c r="A56" s="174"/>
      <c r="B56" s="13" t="s">
        <v>82</v>
      </c>
      <c r="C56" s="23">
        <v>3</v>
      </c>
    </row>
    <row r="57" spans="1:3" x14ac:dyDescent="0.4">
      <c r="A57" s="172" t="s">
        <v>1186</v>
      </c>
      <c r="B57" s="13" t="s">
        <v>81</v>
      </c>
      <c r="C57" s="23">
        <v>1</v>
      </c>
    </row>
    <row r="58" spans="1:3" x14ac:dyDescent="0.4">
      <c r="A58" s="174"/>
      <c r="B58" s="13" t="s">
        <v>82</v>
      </c>
      <c r="C58" s="23">
        <v>0</v>
      </c>
    </row>
    <row r="59" spans="1:3" x14ac:dyDescent="0.4">
      <c r="A59" s="172" t="s">
        <v>1187</v>
      </c>
      <c r="B59" s="13" t="s">
        <v>81</v>
      </c>
      <c r="C59" s="23">
        <v>4</v>
      </c>
    </row>
    <row r="60" spans="1:3" x14ac:dyDescent="0.4">
      <c r="A60" s="174"/>
      <c r="B60" s="13" t="s">
        <v>82</v>
      </c>
      <c r="C60" s="23">
        <v>0</v>
      </c>
    </row>
    <row r="61" spans="1:3" x14ac:dyDescent="0.4">
      <c r="A61" s="172" t="s">
        <v>615</v>
      </c>
      <c r="B61" s="13" t="s">
        <v>81</v>
      </c>
      <c r="C61" s="23">
        <v>2</v>
      </c>
    </row>
    <row r="62" spans="1:3" x14ac:dyDescent="0.4">
      <c r="A62" s="174"/>
      <c r="B62" s="13" t="s">
        <v>82</v>
      </c>
      <c r="C62" s="23">
        <v>1</v>
      </c>
    </row>
    <row r="63" spans="1:3" x14ac:dyDescent="0.4">
      <c r="A63" s="172" t="s">
        <v>1188</v>
      </c>
      <c r="B63" s="13" t="s">
        <v>81</v>
      </c>
      <c r="C63" s="23">
        <v>1</v>
      </c>
    </row>
    <row r="64" spans="1:3" x14ac:dyDescent="0.4">
      <c r="A64" s="174"/>
      <c r="B64" s="13" t="s">
        <v>82</v>
      </c>
      <c r="C64" s="23">
        <v>1</v>
      </c>
    </row>
    <row r="65" spans="1:3" x14ac:dyDescent="0.4">
      <c r="A65" s="195" t="s">
        <v>956</v>
      </c>
      <c r="B65" s="196"/>
      <c r="C65" s="30">
        <v>45</v>
      </c>
    </row>
    <row r="66" spans="1:3" x14ac:dyDescent="0.4">
      <c r="A66" s="6"/>
    </row>
  </sheetData>
  <sheetProtection algorithmName="SHA-512" hashValue="ZnptEyNbOPWrgnc7EBu/ir/gUZhdJqMjnCI4GUDG/YLpmipAnkR9vU1qLuRObOwqzQvr4VXYHqdRl9XGrrTjWA==" saltValue="YC4fcKfjQ8fr6fawM+NaG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07421875" defaultRowHeight="14.6" x14ac:dyDescent="0.4"/>
  <cols>
    <col min="1" max="1" width="27.84375" bestFit="1" customWidth="1"/>
    <col min="2" max="2" width="49.53515625" bestFit="1" customWidth="1"/>
    <col min="3" max="3" width="19.4609375" bestFit="1" customWidth="1"/>
    <col min="4" max="4" width="10.69140625" bestFit="1" customWidth="1"/>
    <col min="5" max="5" width="11" bestFit="1" customWidth="1"/>
    <col min="6" max="6" width="10.07421875" bestFit="1" customWidth="1"/>
    <col min="7" max="9" width="7.53515625" customWidth="1"/>
  </cols>
  <sheetData>
    <row r="2" spans="1:6" x14ac:dyDescent="0.4">
      <c r="A2" s="4" t="s">
        <v>1198</v>
      </c>
    </row>
    <row r="3" spans="1:6" x14ac:dyDescent="0.4">
      <c r="A3" s="32" t="s">
        <v>1199</v>
      </c>
    </row>
    <row r="4" spans="1:6" ht="30.9" x14ac:dyDescent="0.4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6" x14ac:dyDescent="0.4">
      <c r="A5" s="187" t="s">
        <v>1202</v>
      </c>
      <c r="B5" s="36" t="s">
        <v>1203</v>
      </c>
      <c r="C5" s="42">
        <v>0</v>
      </c>
      <c r="D5" s="42">
        <v>0</v>
      </c>
      <c r="E5" s="42">
        <v>0</v>
      </c>
      <c r="F5" s="37">
        <v>1</v>
      </c>
    </row>
    <row r="6" spans="1:6" x14ac:dyDescent="0.4">
      <c r="A6" s="189"/>
      <c r="B6" s="36" t="s">
        <v>1204</v>
      </c>
      <c r="C6" s="17"/>
      <c r="D6" s="17"/>
      <c r="E6" s="17"/>
      <c r="F6" s="22"/>
    </row>
    <row r="7" spans="1:6" x14ac:dyDescent="0.4">
      <c r="A7" s="35" t="s">
        <v>1205</v>
      </c>
      <c r="B7" s="36" t="s">
        <v>1206</v>
      </c>
      <c r="C7" s="17"/>
      <c r="D7" s="17"/>
      <c r="E7" s="17"/>
      <c r="F7" s="22"/>
    </row>
    <row r="8" spans="1:6" ht="20.6" x14ac:dyDescent="0.4">
      <c r="A8" s="187" t="s">
        <v>1207</v>
      </c>
      <c r="B8" s="36" t="s">
        <v>1208</v>
      </c>
      <c r="C8" s="42">
        <v>0</v>
      </c>
      <c r="D8" s="42">
        <v>2</v>
      </c>
      <c r="E8" s="42">
        <v>0</v>
      </c>
      <c r="F8" s="37">
        <v>0</v>
      </c>
    </row>
    <row r="9" spans="1:6" x14ac:dyDescent="0.4">
      <c r="A9" s="188"/>
      <c r="B9" s="36" t="s">
        <v>1209</v>
      </c>
      <c r="C9" s="42">
        <v>0</v>
      </c>
      <c r="D9" s="42">
        <v>2</v>
      </c>
      <c r="E9" s="42">
        <v>1</v>
      </c>
      <c r="F9" s="37">
        <v>0</v>
      </c>
    </row>
    <row r="10" spans="1:6" ht="20.6" x14ac:dyDescent="0.4">
      <c r="A10" s="189"/>
      <c r="B10" s="36" t="s">
        <v>1210</v>
      </c>
      <c r="C10" s="42">
        <v>6</v>
      </c>
      <c r="D10" s="42">
        <v>5</v>
      </c>
      <c r="E10" s="42">
        <v>2</v>
      </c>
      <c r="F10" s="37">
        <v>0</v>
      </c>
    </row>
    <row r="11" spans="1:6" ht="20.6" x14ac:dyDescent="0.4">
      <c r="A11" s="187" t="s">
        <v>1211</v>
      </c>
      <c r="B11" s="36" t="s">
        <v>1212</v>
      </c>
      <c r="C11" s="42">
        <v>1</v>
      </c>
      <c r="D11" s="42">
        <v>0</v>
      </c>
      <c r="E11" s="42">
        <v>0</v>
      </c>
      <c r="F11" s="37">
        <v>0</v>
      </c>
    </row>
    <row r="12" spans="1:6" x14ac:dyDescent="0.4">
      <c r="A12" s="188"/>
      <c r="B12" s="36" t="s">
        <v>1213</v>
      </c>
      <c r="C12" s="17"/>
      <c r="D12" s="17"/>
      <c r="E12" s="17"/>
      <c r="F12" s="22"/>
    </row>
    <row r="13" spans="1:6" ht="20.6" x14ac:dyDescent="0.4">
      <c r="A13" s="189"/>
      <c r="B13" s="36" t="s">
        <v>1214</v>
      </c>
      <c r="C13" s="17"/>
      <c r="D13" s="17"/>
      <c r="E13" s="17"/>
      <c r="F13" s="22"/>
    </row>
    <row r="14" spans="1:6" ht="20.6" x14ac:dyDescent="0.4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4">
      <c r="A15" s="187" t="s">
        <v>1217</v>
      </c>
      <c r="B15" s="36" t="s">
        <v>1218</v>
      </c>
      <c r="C15" s="42">
        <v>7</v>
      </c>
      <c r="D15" s="42">
        <v>15</v>
      </c>
      <c r="E15" s="42">
        <v>4</v>
      </c>
      <c r="F15" s="37">
        <v>0</v>
      </c>
    </row>
    <row r="16" spans="1:6" x14ac:dyDescent="0.4">
      <c r="A16" s="188"/>
      <c r="B16" s="36" t="s">
        <v>1219</v>
      </c>
      <c r="C16" s="17"/>
      <c r="D16" s="17"/>
      <c r="E16" s="17"/>
      <c r="F16" s="22"/>
    </row>
    <row r="17" spans="1:6" x14ac:dyDescent="0.4">
      <c r="A17" s="188"/>
      <c r="B17" s="36" t="s">
        <v>1220</v>
      </c>
      <c r="C17" s="17"/>
      <c r="D17" s="17"/>
      <c r="E17" s="17"/>
      <c r="F17" s="22"/>
    </row>
    <row r="18" spans="1:6" x14ac:dyDescent="0.4">
      <c r="A18" s="188"/>
      <c r="B18" s="36" t="s">
        <v>1221</v>
      </c>
      <c r="C18" s="17"/>
      <c r="D18" s="17"/>
      <c r="E18" s="17"/>
      <c r="F18" s="22"/>
    </row>
    <row r="19" spans="1:6" ht="20.6" x14ac:dyDescent="0.4">
      <c r="A19" s="189"/>
      <c r="B19" s="36" t="s">
        <v>1222</v>
      </c>
      <c r="C19" s="17"/>
      <c r="D19" s="17"/>
      <c r="E19" s="17"/>
      <c r="F19" s="22"/>
    </row>
    <row r="20" spans="1:6" x14ac:dyDescent="0.4">
      <c r="A20" s="35" t="s">
        <v>1223</v>
      </c>
      <c r="B20" s="36" t="s">
        <v>1224</v>
      </c>
      <c r="C20" s="17"/>
      <c r="D20" s="17"/>
      <c r="E20" s="17"/>
      <c r="F20" s="22"/>
    </row>
    <row r="21" spans="1:6" x14ac:dyDescent="0.4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4">
      <c r="A22" s="185" t="s">
        <v>956</v>
      </c>
      <c r="B22" s="186"/>
      <c r="C22" s="43">
        <v>14</v>
      </c>
      <c r="D22" s="43">
        <v>24</v>
      </c>
      <c r="E22" s="43">
        <v>7</v>
      </c>
      <c r="F22" s="43">
        <v>1</v>
      </c>
    </row>
    <row r="23" spans="1:6" x14ac:dyDescent="0.4">
      <c r="A23" s="32" t="s">
        <v>1059</v>
      </c>
    </row>
    <row r="24" spans="1:6" x14ac:dyDescent="0.4">
      <c r="A24" s="33" t="s">
        <v>14</v>
      </c>
      <c r="B24" s="33" t="s">
        <v>15</v>
      </c>
      <c r="C24" s="34" t="s">
        <v>3</v>
      </c>
    </row>
    <row r="25" spans="1:6" x14ac:dyDescent="0.4">
      <c r="A25" s="40" t="s">
        <v>104</v>
      </c>
      <c r="B25" s="16"/>
      <c r="C25" s="37">
        <v>1</v>
      </c>
    </row>
    <row r="26" spans="1:6" x14ac:dyDescent="0.4">
      <c r="A26" s="40" t="s">
        <v>114</v>
      </c>
      <c r="B26" s="16"/>
      <c r="C26" s="22"/>
    </row>
    <row r="27" spans="1:6" x14ac:dyDescent="0.4">
      <c r="A27" s="40" t="s">
        <v>1060</v>
      </c>
      <c r="B27" s="16"/>
      <c r="C27" s="22"/>
    </row>
    <row r="28" spans="1:6" x14ac:dyDescent="0.4">
      <c r="A28" s="185" t="s">
        <v>956</v>
      </c>
      <c r="B28" s="186"/>
      <c r="C28" s="43">
        <v>1</v>
      </c>
    </row>
    <row r="29" spans="1:6" x14ac:dyDescent="0.4">
      <c r="A29" s="3"/>
    </row>
    <row r="30" spans="1:6" x14ac:dyDescent="0.4">
      <c r="A30" s="32" t="s">
        <v>1227</v>
      </c>
    </row>
    <row r="31" spans="1:6" x14ac:dyDescent="0.4">
      <c r="A31" s="33" t="s">
        <v>14</v>
      </c>
      <c r="B31" s="33" t="s">
        <v>15</v>
      </c>
      <c r="C31" s="34" t="s">
        <v>3</v>
      </c>
    </row>
    <row r="32" spans="1:6" x14ac:dyDescent="0.4">
      <c r="A32" s="40" t="s">
        <v>1228</v>
      </c>
      <c r="B32" s="16"/>
      <c r="C32" s="37">
        <v>4</v>
      </c>
    </row>
    <row r="33" spans="1:3" x14ac:dyDescent="0.4">
      <c r="A33" s="40" t="s">
        <v>1229</v>
      </c>
      <c r="B33" s="16"/>
      <c r="C33" s="37">
        <v>2</v>
      </c>
    </row>
    <row r="34" spans="1:3" x14ac:dyDescent="0.4">
      <c r="A34" s="40" t="s">
        <v>82</v>
      </c>
      <c r="B34" s="16"/>
      <c r="C34" s="22"/>
    </row>
    <row r="35" spans="1:3" x14ac:dyDescent="0.4">
      <c r="A35" s="185" t="s">
        <v>956</v>
      </c>
      <c r="B35" s="186"/>
      <c r="C35" s="43">
        <v>6</v>
      </c>
    </row>
    <row r="36" spans="1:3" x14ac:dyDescent="0.4">
      <c r="A36" s="3"/>
    </row>
    <row r="37" spans="1:3" x14ac:dyDescent="0.4">
      <c r="A37" s="32" t="s">
        <v>1230</v>
      </c>
    </row>
    <row r="38" spans="1:3" x14ac:dyDescent="0.4">
      <c r="A38" s="33" t="s">
        <v>14</v>
      </c>
      <c r="B38" s="33" t="s">
        <v>15</v>
      </c>
      <c r="C38" s="34" t="s">
        <v>3</v>
      </c>
    </row>
    <row r="39" spans="1:3" x14ac:dyDescent="0.4">
      <c r="A39" s="40" t="s">
        <v>1231</v>
      </c>
      <c r="B39" s="16"/>
      <c r="C39" s="37">
        <v>34</v>
      </c>
    </row>
    <row r="40" spans="1:3" x14ac:dyDescent="0.4">
      <c r="A40" s="40" t="s">
        <v>1232</v>
      </c>
      <c r="B40" s="16"/>
      <c r="C40" s="37">
        <v>5</v>
      </c>
    </row>
    <row r="41" spans="1:3" x14ac:dyDescent="0.4">
      <c r="A41" s="185" t="s">
        <v>956</v>
      </c>
      <c r="B41" s="186"/>
      <c r="C41" s="43">
        <v>39</v>
      </c>
    </row>
    <row r="42" spans="1:3" x14ac:dyDescent="0.4">
      <c r="A42" s="6"/>
    </row>
  </sheetData>
  <sheetProtection algorithmName="SHA-512" hashValue="gV+Yr4M2fmwUckOGKVdu/Z4WWhOaNjzRpMRyEsA3oDhpO0F2u2MeMTMARwi3F+wsyM7NSNzZ6Dwvp66I3KeXCA==" saltValue="PMxHf2qB/3M30jaOnYZVY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07421875" defaultRowHeight="14.6" x14ac:dyDescent="0.4"/>
  <cols>
    <col min="1" max="1" width="40.69140625" bestFit="1" customWidth="1"/>
    <col min="2" max="2" width="46" bestFit="1" customWidth="1"/>
    <col min="3" max="4" width="4.23046875" bestFit="1" customWidth="1"/>
    <col min="5" max="5" width="6.84375" bestFit="1" customWidth="1"/>
    <col min="6" max="8" width="10.07421875" customWidth="1"/>
  </cols>
  <sheetData>
    <row r="2" spans="1:5" x14ac:dyDescent="0.4">
      <c r="A2" s="7" t="s">
        <v>1233</v>
      </c>
    </row>
    <row r="3" spans="1:5" x14ac:dyDescent="0.4">
      <c r="A3" s="46" t="s">
        <v>1234</v>
      </c>
    </row>
    <row r="4" spans="1:5" ht="21.45" x14ac:dyDescent="0.4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4">
      <c r="A5" s="175" t="s">
        <v>1235</v>
      </c>
      <c r="B5" s="13" t="s">
        <v>1236</v>
      </c>
      <c r="C5" s="14">
        <v>1435</v>
      </c>
      <c r="D5" s="14">
        <v>1389</v>
      </c>
      <c r="E5" s="15">
        <v>3.3117350611951001E-2</v>
      </c>
    </row>
    <row r="6" spans="1:5" x14ac:dyDescent="0.4">
      <c r="A6" s="176"/>
      <c r="B6" s="13" t="s">
        <v>1237</v>
      </c>
      <c r="C6" s="14">
        <v>143</v>
      </c>
      <c r="D6" s="14">
        <v>465</v>
      </c>
      <c r="E6" s="15">
        <v>-0.69247311827957003</v>
      </c>
    </row>
    <row r="7" spans="1:5" x14ac:dyDescent="0.4">
      <c r="A7" s="177"/>
      <c r="B7" s="13" t="s">
        <v>1238</v>
      </c>
      <c r="C7" s="14">
        <v>339</v>
      </c>
      <c r="D7" s="14">
        <v>389</v>
      </c>
      <c r="E7" s="15">
        <v>-0.12853470437018</v>
      </c>
    </row>
    <row r="8" spans="1:5" x14ac:dyDescent="0.4">
      <c r="A8" s="3"/>
    </row>
    <row r="9" spans="1:5" x14ac:dyDescent="0.4">
      <c r="A9" s="46" t="s">
        <v>1239</v>
      </c>
    </row>
    <row r="10" spans="1:5" ht="21.45" x14ac:dyDescent="0.4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4">
      <c r="A11" s="175" t="s">
        <v>1240</v>
      </c>
      <c r="B11" s="13" t="s">
        <v>1241</v>
      </c>
      <c r="C11" s="14">
        <v>47</v>
      </c>
      <c r="D11" s="14">
        <v>5</v>
      </c>
      <c r="E11" s="15">
        <v>8.4</v>
      </c>
    </row>
    <row r="12" spans="1:5" x14ac:dyDescent="0.4">
      <c r="A12" s="176"/>
      <c r="B12" s="13" t="s">
        <v>1242</v>
      </c>
      <c r="C12" s="14">
        <v>17</v>
      </c>
      <c r="D12" s="14">
        <v>2</v>
      </c>
      <c r="E12" s="15">
        <v>7.5</v>
      </c>
    </row>
    <row r="13" spans="1:5" x14ac:dyDescent="0.4">
      <c r="A13" s="176"/>
      <c r="B13" s="13" t="s">
        <v>1243</v>
      </c>
      <c r="C13" s="14">
        <v>489</v>
      </c>
      <c r="D13" s="14">
        <v>356</v>
      </c>
      <c r="E13" s="15">
        <v>0.373595505617977</v>
      </c>
    </row>
    <row r="14" spans="1:5" x14ac:dyDescent="0.4">
      <c r="A14" s="176"/>
      <c r="B14" s="13" t="s">
        <v>1244</v>
      </c>
      <c r="C14" s="14">
        <v>96</v>
      </c>
      <c r="D14" s="14">
        <v>108</v>
      </c>
      <c r="E14" s="15">
        <v>-0.11111111111111099</v>
      </c>
    </row>
    <row r="15" spans="1:5" x14ac:dyDescent="0.4">
      <c r="A15" s="176"/>
      <c r="B15" s="13" t="s">
        <v>1245</v>
      </c>
      <c r="C15" s="14">
        <v>0</v>
      </c>
      <c r="D15" s="14">
        <v>1</v>
      </c>
      <c r="E15" s="15">
        <v>-1</v>
      </c>
    </row>
    <row r="16" spans="1:5" x14ac:dyDescent="0.4">
      <c r="A16" s="176"/>
      <c r="B16" s="13" t="s">
        <v>1246</v>
      </c>
      <c r="C16" s="14">
        <v>16</v>
      </c>
      <c r="D16" s="14">
        <v>17</v>
      </c>
      <c r="E16" s="15">
        <v>-5.8823529411764698E-2</v>
      </c>
    </row>
    <row r="17" spans="1:5" x14ac:dyDescent="0.4">
      <c r="A17" s="176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4">
      <c r="A18" s="176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4">
      <c r="A19" s="177"/>
      <c r="B19" s="13" t="s">
        <v>1249</v>
      </c>
      <c r="C19" s="14">
        <v>7</v>
      </c>
      <c r="D19" s="14">
        <v>4</v>
      </c>
      <c r="E19" s="15">
        <v>0.75</v>
      </c>
    </row>
    <row r="20" spans="1:5" x14ac:dyDescent="0.4">
      <c r="A20" s="3"/>
    </row>
    <row r="21" spans="1:5" x14ac:dyDescent="0.4">
      <c r="A21" s="46" t="s">
        <v>1250</v>
      </c>
    </row>
    <row r="22" spans="1:5" ht="21.45" x14ac:dyDescent="0.4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4">
      <c r="A23" s="175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4">
      <c r="A24" s="176"/>
      <c r="B24" s="13" t="s">
        <v>1253</v>
      </c>
      <c r="C24" s="14">
        <v>14</v>
      </c>
      <c r="D24" s="14">
        <v>0</v>
      </c>
      <c r="E24" s="15">
        <v>14</v>
      </c>
    </row>
    <row r="25" spans="1:5" x14ac:dyDescent="0.4">
      <c r="A25" s="176"/>
      <c r="B25" s="13" t="s">
        <v>174</v>
      </c>
      <c r="C25" s="14">
        <v>1</v>
      </c>
      <c r="D25" s="14">
        <v>1</v>
      </c>
      <c r="E25" s="15">
        <v>0</v>
      </c>
    </row>
    <row r="26" spans="1:5" x14ac:dyDescent="0.4">
      <c r="A26" s="177"/>
      <c r="B26" s="13" t="s">
        <v>1254</v>
      </c>
      <c r="C26" s="14">
        <v>6</v>
      </c>
      <c r="D26" s="14">
        <v>3</v>
      </c>
      <c r="E26" s="15">
        <v>1</v>
      </c>
    </row>
    <row r="27" spans="1:5" x14ac:dyDescent="0.4">
      <c r="A27" s="3"/>
    </row>
    <row r="28" spans="1:5" x14ac:dyDescent="0.4">
      <c r="A28" s="46" t="s">
        <v>1255</v>
      </c>
    </row>
    <row r="29" spans="1:5" ht="21.45" x14ac:dyDescent="0.4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4">
      <c r="A30" s="175" t="s">
        <v>1256</v>
      </c>
      <c r="B30" s="13" t="s">
        <v>1257</v>
      </c>
      <c r="C30" s="14">
        <v>30</v>
      </c>
      <c r="D30" s="14">
        <v>7</v>
      </c>
      <c r="E30" s="15">
        <v>3.28571428571429</v>
      </c>
    </row>
    <row r="31" spans="1:5" x14ac:dyDescent="0.4">
      <c r="A31" s="176"/>
      <c r="B31" s="13" t="s">
        <v>1258</v>
      </c>
      <c r="C31" s="14">
        <v>10</v>
      </c>
      <c r="D31" s="14">
        <v>0</v>
      </c>
      <c r="E31" s="15">
        <v>10</v>
      </c>
    </row>
    <row r="32" spans="1:5" x14ac:dyDescent="0.4">
      <c r="A32" s="177"/>
      <c r="B32" s="13" t="s">
        <v>1259</v>
      </c>
      <c r="C32" s="14">
        <v>26</v>
      </c>
      <c r="D32" s="14">
        <v>4</v>
      </c>
      <c r="E32" s="15">
        <v>5.5</v>
      </c>
    </row>
    <row r="33" spans="1:1" x14ac:dyDescent="0.4">
      <c r="A33" s="6"/>
    </row>
  </sheetData>
  <sheetProtection algorithmName="SHA-512" hashValue="JbmunQ9ZCHviktrkTZpmI8hijSQAiRugxmHuxAblDicAb2qUbMoB2P8kkv/HZCw3EMEeUH9qp74Vpj5mAgg4hA==" saltValue="LB07Bb5PrQt0fLOKLYFg7w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07421875" defaultRowHeight="14.6" x14ac:dyDescent="0.4"/>
  <cols>
    <col min="1" max="1" width="35.69140625" bestFit="1" customWidth="1"/>
    <col min="2" max="2" width="24.765625" bestFit="1" customWidth="1"/>
    <col min="3" max="4" width="3.84375" bestFit="1" customWidth="1"/>
    <col min="5" max="5" width="6.84375" bestFit="1" customWidth="1"/>
    <col min="6" max="6" width="12.53515625" customWidth="1"/>
    <col min="7" max="7" width="13.07421875" customWidth="1"/>
  </cols>
  <sheetData>
    <row r="2" spans="1:5" x14ac:dyDescent="0.4">
      <c r="A2" s="7" t="s">
        <v>1261</v>
      </c>
    </row>
    <row r="3" spans="1:5" x14ac:dyDescent="0.4">
      <c r="A3" s="46" t="s">
        <v>1262</v>
      </c>
    </row>
    <row r="4" spans="1:5" ht="21.45" x14ac:dyDescent="0.4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4">
      <c r="A5" s="175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4">
      <c r="A6" s="176"/>
      <c r="B6" s="13" t="s">
        <v>1265</v>
      </c>
      <c r="C6" s="14">
        <v>0</v>
      </c>
      <c r="D6" s="14">
        <v>0</v>
      </c>
      <c r="E6" s="15">
        <v>0</v>
      </c>
    </row>
    <row r="7" spans="1:5" x14ac:dyDescent="0.4">
      <c r="A7" s="176"/>
      <c r="B7" s="13" t="s">
        <v>1266</v>
      </c>
      <c r="C7" s="14">
        <v>0</v>
      </c>
      <c r="D7" s="14">
        <v>0</v>
      </c>
      <c r="E7" s="15">
        <v>0</v>
      </c>
    </row>
    <row r="8" spans="1:5" x14ac:dyDescent="0.4">
      <c r="A8" s="176"/>
      <c r="B8" s="13" t="s">
        <v>1267</v>
      </c>
      <c r="C8" s="14">
        <v>29</v>
      </c>
      <c r="D8" s="14">
        <v>1</v>
      </c>
      <c r="E8" s="15">
        <v>28</v>
      </c>
    </row>
    <row r="9" spans="1:5" x14ac:dyDescent="0.4">
      <c r="A9" s="176"/>
      <c r="B9" s="13" t="s">
        <v>1268</v>
      </c>
      <c r="C9" s="14">
        <v>1</v>
      </c>
      <c r="D9" s="14">
        <v>0</v>
      </c>
      <c r="E9" s="15">
        <v>1</v>
      </c>
    </row>
    <row r="10" spans="1:5" x14ac:dyDescent="0.4">
      <c r="A10" s="176"/>
      <c r="B10" s="13" t="s">
        <v>1269</v>
      </c>
      <c r="C10" s="14">
        <v>0</v>
      </c>
      <c r="D10" s="14">
        <v>0</v>
      </c>
      <c r="E10" s="15">
        <v>0</v>
      </c>
    </row>
    <row r="11" spans="1:5" x14ac:dyDescent="0.4">
      <c r="A11" s="176"/>
      <c r="B11" s="13" t="s">
        <v>1270</v>
      </c>
      <c r="C11" s="14">
        <v>12</v>
      </c>
      <c r="D11" s="14">
        <v>0</v>
      </c>
      <c r="E11" s="15">
        <v>12</v>
      </c>
    </row>
    <row r="12" spans="1:5" x14ac:dyDescent="0.4">
      <c r="A12" s="176"/>
      <c r="B12" s="13" t="s">
        <v>1271</v>
      </c>
      <c r="C12" s="14">
        <v>0</v>
      </c>
      <c r="D12" s="14">
        <v>0</v>
      </c>
      <c r="E12" s="15">
        <v>0</v>
      </c>
    </row>
    <row r="13" spans="1:5" x14ac:dyDescent="0.4">
      <c r="A13" s="176"/>
      <c r="B13" s="13" t="s">
        <v>1272</v>
      </c>
      <c r="C13" s="14">
        <v>0</v>
      </c>
      <c r="D13" s="14">
        <v>0</v>
      </c>
      <c r="E13" s="15">
        <v>0</v>
      </c>
    </row>
    <row r="14" spans="1:5" x14ac:dyDescent="0.4">
      <c r="A14" s="176"/>
      <c r="B14" s="13" t="s">
        <v>1273</v>
      </c>
      <c r="C14" s="14">
        <v>3</v>
      </c>
      <c r="D14" s="14">
        <v>0</v>
      </c>
      <c r="E14" s="15">
        <v>3</v>
      </c>
    </row>
    <row r="15" spans="1:5" x14ac:dyDescent="0.4">
      <c r="A15" s="176"/>
      <c r="B15" s="13" t="s">
        <v>1274</v>
      </c>
      <c r="C15" s="14">
        <v>0</v>
      </c>
      <c r="D15" s="14">
        <v>0</v>
      </c>
      <c r="E15" s="15">
        <v>0</v>
      </c>
    </row>
    <row r="16" spans="1:5" x14ac:dyDescent="0.4">
      <c r="A16" s="177"/>
      <c r="B16" s="13" t="s">
        <v>111</v>
      </c>
      <c r="C16" s="14">
        <v>61</v>
      </c>
      <c r="D16" s="14">
        <v>0</v>
      </c>
      <c r="E16" s="15">
        <v>61</v>
      </c>
    </row>
    <row r="17" spans="1:1" x14ac:dyDescent="0.4">
      <c r="A17" s="6"/>
    </row>
  </sheetData>
  <sheetProtection algorithmName="SHA-512" hashValue="SJa3+pcXXLeFZZR/QpJ6CDOHOorHRGRsE+QmF1uPP7Ji4qdXwMSoVsv9HYv8HDCR4G14A5c0xw1nM3njhpK7Zw==" saltValue="Oyp0cNBTB9lm3UUFmvtyX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07421875" defaultRowHeight="14.6" x14ac:dyDescent="0.4"/>
  <cols>
    <col min="1" max="1" width="51.765625" bestFit="1" customWidth="1"/>
    <col min="2" max="2" width="42.69140625" bestFit="1" customWidth="1"/>
    <col min="3" max="3" width="11.765625" bestFit="1" customWidth="1"/>
    <col min="4" max="4" width="9" bestFit="1" customWidth="1"/>
    <col min="5" max="5" width="11.3046875" bestFit="1" customWidth="1"/>
    <col min="6" max="8" width="9.84375" customWidth="1"/>
  </cols>
  <sheetData>
    <row r="2" spans="1:5" x14ac:dyDescent="0.4">
      <c r="A2" s="4" t="s">
        <v>1275</v>
      </c>
    </row>
    <row r="3" spans="1:5" x14ac:dyDescent="0.4">
      <c r="A3" s="32" t="s">
        <v>1276</v>
      </c>
    </row>
    <row r="4" spans="1:5" x14ac:dyDescent="0.4">
      <c r="A4" s="33" t="s">
        <v>14</v>
      </c>
      <c r="B4" s="33" t="s">
        <v>15</v>
      </c>
      <c r="C4" s="47" t="s">
        <v>3</v>
      </c>
      <c r="D4" s="47" t="s">
        <v>16</v>
      </c>
      <c r="E4" s="34" t="s">
        <v>17</v>
      </c>
    </row>
    <row r="5" spans="1:5" x14ac:dyDescent="0.4">
      <c r="A5" s="35" t="s">
        <v>1277</v>
      </c>
      <c r="B5" s="41" t="s">
        <v>1278</v>
      </c>
      <c r="C5" s="42">
        <v>4</v>
      </c>
      <c r="D5" s="42">
        <v>8</v>
      </c>
      <c r="E5" s="48">
        <v>-0.5</v>
      </c>
    </row>
    <row r="6" spans="1:5" x14ac:dyDescent="0.4">
      <c r="A6" s="35" t="s">
        <v>1279</v>
      </c>
      <c r="B6" s="41" t="s">
        <v>1280</v>
      </c>
      <c r="C6" s="17"/>
      <c r="D6" s="17"/>
      <c r="E6" s="48">
        <v>0</v>
      </c>
    </row>
    <row r="7" spans="1:5" ht="20.6" x14ac:dyDescent="0.4">
      <c r="A7" s="35" t="s">
        <v>1281</v>
      </c>
      <c r="B7" s="41" t="s">
        <v>1282</v>
      </c>
      <c r="C7" s="17"/>
      <c r="D7" s="17"/>
      <c r="E7" s="48">
        <v>0</v>
      </c>
    </row>
    <row r="8" spans="1:5" ht="20.6" x14ac:dyDescent="0.4">
      <c r="A8" s="35" t="s">
        <v>1283</v>
      </c>
      <c r="B8" s="41" t="s">
        <v>1284</v>
      </c>
      <c r="C8" s="17"/>
      <c r="D8" s="42">
        <v>1</v>
      </c>
      <c r="E8" s="48">
        <v>0</v>
      </c>
    </row>
    <row r="9" spans="1:5" ht="20.6" x14ac:dyDescent="0.4">
      <c r="A9" s="35" t="s">
        <v>1285</v>
      </c>
      <c r="B9" s="41" t="s">
        <v>1286</v>
      </c>
      <c r="C9" s="17"/>
      <c r="D9" s="17"/>
      <c r="E9" s="48">
        <v>0</v>
      </c>
    </row>
    <row r="10" spans="1:5" ht="20.6" x14ac:dyDescent="0.4">
      <c r="A10" s="35" t="s">
        <v>1287</v>
      </c>
      <c r="B10" s="41" t="s">
        <v>1288</v>
      </c>
      <c r="C10" s="17"/>
      <c r="D10" s="17"/>
      <c r="E10" s="48">
        <v>0</v>
      </c>
    </row>
    <row r="11" spans="1:5" ht="20.6" x14ac:dyDescent="0.4">
      <c r="A11" s="35" t="s">
        <v>1289</v>
      </c>
      <c r="B11" s="16"/>
      <c r="C11" s="42">
        <v>39</v>
      </c>
      <c r="D11" s="42">
        <v>111</v>
      </c>
      <c r="E11" s="48">
        <v>-0.64864864864864902</v>
      </c>
    </row>
    <row r="12" spans="1:5" x14ac:dyDescent="0.4">
      <c r="A12" s="35" t="s">
        <v>1290</v>
      </c>
      <c r="B12" s="16"/>
      <c r="C12" s="17"/>
      <c r="D12" s="17"/>
      <c r="E12" s="48">
        <v>0</v>
      </c>
    </row>
    <row r="13" spans="1:5" x14ac:dyDescent="0.4">
      <c r="A13" s="187" t="s">
        <v>1291</v>
      </c>
      <c r="B13" s="41" t="s">
        <v>1292</v>
      </c>
      <c r="C13" s="17"/>
      <c r="D13" s="17"/>
      <c r="E13" s="48">
        <v>0</v>
      </c>
    </row>
    <row r="14" spans="1:5" x14ac:dyDescent="0.4">
      <c r="A14" s="189"/>
      <c r="B14" s="41" t="s">
        <v>1293</v>
      </c>
      <c r="C14" s="17"/>
      <c r="D14" s="17"/>
      <c r="E14" s="48">
        <v>0</v>
      </c>
    </row>
    <row r="15" spans="1:5" x14ac:dyDescent="0.4">
      <c r="A15" s="32" t="s">
        <v>1294</v>
      </c>
    </row>
    <row r="16" spans="1:5" ht="20.6" x14ac:dyDescent="0.4">
      <c r="A16" s="33" t="s">
        <v>14</v>
      </c>
      <c r="B16" s="33" t="s">
        <v>15</v>
      </c>
      <c r="C16" s="49" t="s">
        <v>118</v>
      </c>
      <c r="D16" s="49" t="s">
        <v>161</v>
      </c>
      <c r="E16" s="50" t="s">
        <v>197</v>
      </c>
    </row>
    <row r="17" spans="1:5" x14ac:dyDescent="0.4">
      <c r="A17" s="190" t="s">
        <v>1295</v>
      </c>
      <c r="B17" s="41" t="s">
        <v>1296</v>
      </c>
      <c r="C17" s="17"/>
      <c r="D17" s="17"/>
      <c r="E17" s="22"/>
    </row>
    <row r="18" spans="1:5" x14ac:dyDescent="0.4">
      <c r="A18" s="191"/>
      <c r="B18" s="41" t="s">
        <v>1297</v>
      </c>
      <c r="C18" s="42">
        <v>68</v>
      </c>
      <c r="D18" s="42">
        <v>105</v>
      </c>
      <c r="E18" s="37">
        <v>14</v>
      </c>
    </row>
    <row r="19" spans="1:5" x14ac:dyDescent="0.4">
      <c r="A19" s="191"/>
      <c r="B19" s="41" t="s">
        <v>1298</v>
      </c>
      <c r="C19" s="17"/>
      <c r="D19" s="17"/>
      <c r="E19" s="22"/>
    </row>
    <row r="20" spans="1:5" x14ac:dyDescent="0.4">
      <c r="A20" s="191"/>
      <c r="B20" s="41" t="s">
        <v>1299</v>
      </c>
      <c r="C20" s="17"/>
      <c r="D20" s="17"/>
      <c r="E20" s="22"/>
    </row>
    <row r="21" spans="1:5" x14ac:dyDescent="0.4">
      <c r="A21" s="191"/>
      <c r="B21" s="41" t="s">
        <v>1300</v>
      </c>
      <c r="C21" s="17"/>
      <c r="D21" s="17"/>
      <c r="E21" s="22"/>
    </row>
    <row r="22" spans="1:5" x14ac:dyDescent="0.4">
      <c r="A22" s="191"/>
      <c r="B22" s="41" t="s">
        <v>980</v>
      </c>
      <c r="C22" s="42">
        <v>1427</v>
      </c>
      <c r="D22" s="42">
        <v>2381</v>
      </c>
      <c r="E22" s="37">
        <v>0</v>
      </c>
    </row>
    <row r="23" spans="1:5" x14ac:dyDescent="0.4">
      <c r="A23" s="191"/>
      <c r="B23" s="41" t="s">
        <v>1301</v>
      </c>
      <c r="C23" s="42">
        <v>0</v>
      </c>
      <c r="D23" s="42">
        <v>1</v>
      </c>
      <c r="E23" s="37">
        <v>0</v>
      </c>
    </row>
    <row r="24" spans="1:5" x14ac:dyDescent="0.4">
      <c r="A24" s="191"/>
      <c r="B24" s="41" t="s">
        <v>1302</v>
      </c>
      <c r="C24" s="17"/>
      <c r="D24" s="17"/>
      <c r="E24" s="22"/>
    </row>
    <row r="25" spans="1:5" x14ac:dyDescent="0.4">
      <c r="A25" s="191"/>
      <c r="B25" s="41" t="s">
        <v>1303</v>
      </c>
      <c r="C25" s="42">
        <v>1</v>
      </c>
      <c r="D25" s="42">
        <v>2</v>
      </c>
      <c r="E25" s="37">
        <v>1</v>
      </c>
    </row>
    <row r="26" spans="1:5" x14ac:dyDescent="0.4">
      <c r="A26" s="191"/>
      <c r="B26" s="41" t="s">
        <v>1304</v>
      </c>
      <c r="C26" s="42">
        <v>15</v>
      </c>
      <c r="D26" s="42">
        <v>45</v>
      </c>
      <c r="E26" s="37">
        <v>1</v>
      </c>
    </row>
    <row r="27" spans="1:5" x14ac:dyDescent="0.4">
      <c r="A27" s="191"/>
      <c r="B27" s="41" t="s">
        <v>1305</v>
      </c>
      <c r="C27" s="42">
        <v>12</v>
      </c>
      <c r="D27" s="42">
        <v>0</v>
      </c>
      <c r="E27" s="37">
        <v>0</v>
      </c>
    </row>
    <row r="28" spans="1:5" x14ac:dyDescent="0.4">
      <c r="A28" s="191"/>
      <c r="B28" s="41" t="s">
        <v>1306</v>
      </c>
      <c r="C28" s="42">
        <v>237</v>
      </c>
      <c r="D28" s="42">
        <v>59</v>
      </c>
      <c r="E28" s="37">
        <v>206</v>
      </c>
    </row>
    <row r="29" spans="1:5" x14ac:dyDescent="0.4">
      <c r="A29" s="191"/>
      <c r="B29" s="41" t="s">
        <v>1307</v>
      </c>
      <c r="C29" s="42">
        <v>70</v>
      </c>
      <c r="D29" s="42">
        <v>17</v>
      </c>
      <c r="E29" s="37">
        <v>29</v>
      </c>
    </row>
    <row r="30" spans="1:5" x14ac:dyDescent="0.4">
      <c r="A30" s="192"/>
      <c r="B30" s="41" t="s">
        <v>1308</v>
      </c>
      <c r="C30" s="17"/>
      <c r="D30" s="17"/>
      <c r="E30" s="22"/>
    </row>
    <row r="31" spans="1:5" x14ac:dyDescent="0.4">
      <c r="A31" s="6"/>
    </row>
  </sheetData>
  <sheetProtection algorithmName="SHA-512" hashValue="Gw0nvSB3YtdRyJ0KVoOheqFJo+Q2rEmRzhLEVViy2ZSHJLYtazTsD+gVMU5nxI/2zvaDFYWAifiAN8LEupuONg==" saltValue="XAkV7rMehcmzz+MUJfIOGA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08E1-BC84-4C6A-A56A-D315BAFFC605}">
  <dimension ref="A1:CO66"/>
  <sheetViews>
    <sheetView showGridLines="0" workbookViewId="0"/>
  </sheetViews>
  <sheetFormatPr baseColWidth="10" defaultColWidth="11.4609375" defaultRowHeight="12.9" x14ac:dyDescent="0.4"/>
  <cols>
    <col min="1" max="1" width="2.69140625" style="99" customWidth="1"/>
    <col min="2" max="2" width="4.4609375" style="99" customWidth="1"/>
    <col min="3" max="3" width="18.69140625" style="99" customWidth="1"/>
    <col min="4" max="4" width="36.4609375" style="99" customWidth="1"/>
    <col min="5" max="5" width="18.69140625" style="99" customWidth="1"/>
    <col min="6" max="6" width="7.4609375" style="99" customWidth="1"/>
    <col min="7" max="7" width="2.69140625" style="99" customWidth="1"/>
    <col min="8" max="8" width="10.07421875" style="99" customWidth="1"/>
    <col min="9" max="13" width="11.4609375" style="99"/>
    <col min="14" max="14" width="5.53515625" style="99" customWidth="1"/>
    <col min="15" max="15" width="11" style="99" customWidth="1"/>
    <col min="16" max="16" width="2.69140625" style="99" customWidth="1"/>
    <col min="17" max="17" width="11.4609375" style="99"/>
    <col min="18" max="19" width="12.84375" style="99" customWidth="1"/>
    <col min="20" max="23" width="11.4609375" style="99"/>
    <col min="24" max="24" width="2.69140625" style="99" customWidth="1"/>
    <col min="25" max="25" width="6.3046875" style="99" customWidth="1"/>
    <col min="26" max="29" width="13.84375" style="99" customWidth="1"/>
    <col min="30" max="30" width="11.4609375" style="99"/>
    <col min="31" max="31" width="9.4609375" style="99" customWidth="1"/>
    <col min="32" max="32" width="2.69140625" style="99" customWidth="1"/>
    <col min="33" max="38" width="11.4609375" style="99"/>
    <col min="39" max="39" width="14.53515625" style="99" customWidth="1"/>
    <col min="40" max="40" width="2.69140625" style="99" customWidth="1"/>
    <col min="41" max="41" width="11.4609375" style="99"/>
    <col min="42" max="44" width="19.3046875" style="99" customWidth="1"/>
    <col min="45" max="45" width="14.84375" style="99" customWidth="1"/>
    <col min="46" max="46" width="2.69140625" style="99" customWidth="1"/>
    <col min="47" max="47" width="7" style="99" customWidth="1"/>
    <col min="48" max="48" width="14" style="99" customWidth="1"/>
    <col min="49" max="53" width="11.4609375" style="99"/>
    <col min="54" max="54" width="5.4609375" style="99" customWidth="1"/>
    <col min="55" max="55" width="2.69140625" style="99" customWidth="1"/>
    <col min="56" max="56" width="11.4609375" style="99"/>
    <col min="57" max="59" width="13.84375" style="99" customWidth="1"/>
    <col min="60" max="60" width="11.4609375" style="99"/>
    <col min="61" max="61" width="19.3046875" style="99" customWidth="1"/>
    <col min="62" max="62" width="2.69140625" style="99" customWidth="1"/>
    <col min="63" max="63" width="7.07421875" style="99" customWidth="1"/>
    <col min="64" max="65" width="6.53515625" style="99" customWidth="1"/>
    <col min="66" max="66" width="9" style="99" customWidth="1"/>
    <col min="67" max="67" width="7.07421875" style="99" bestFit="1" customWidth="1"/>
    <col min="68" max="68" width="7" style="99" customWidth="1"/>
    <col min="69" max="69" width="8.69140625" style="99" customWidth="1"/>
    <col min="70" max="70" width="6.69140625" style="99" customWidth="1"/>
    <col min="71" max="71" width="9" style="99" customWidth="1"/>
    <col min="72" max="73" width="6.07421875" style="99" customWidth="1"/>
    <col min="74" max="74" width="6.69140625" style="99" customWidth="1"/>
    <col min="75" max="75" width="2.69140625" style="99" customWidth="1"/>
    <col min="76" max="76" width="21.07421875" style="99" customWidth="1"/>
    <col min="77" max="80" width="11.4609375" style="99"/>
    <col min="81" max="81" width="16.4609375" style="99" customWidth="1"/>
    <col min="82" max="82" width="2.69140625" style="99" customWidth="1"/>
    <col min="83" max="83" width="17" style="99" customWidth="1"/>
    <col min="84" max="85" width="21.07421875" style="99" customWidth="1"/>
    <col min="86" max="88" width="11.4609375" style="99"/>
    <col min="89" max="89" width="2.69140625" style="99" customWidth="1"/>
    <col min="90" max="90" width="15.07421875" style="99" customWidth="1"/>
    <col min="91" max="91" width="8.3046875" style="99" customWidth="1"/>
    <col min="92" max="92" width="23.4609375" style="99" customWidth="1"/>
    <col min="93" max="93" width="14.84375" style="99" customWidth="1"/>
    <col min="94" max="94" width="18" style="99" customWidth="1"/>
    <col min="95" max="16384" width="11.4609375" style="99"/>
  </cols>
  <sheetData>
    <row r="1" spans="1:93" ht="17.600000000000001" x14ac:dyDescent="0.4">
      <c r="A1" s="97"/>
      <c r="B1" s="98"/>
      <c r="C1" s="204" t="s">
        <v>1431</v>
      </c>
      <c r="D1" s="204"/>
      <c r="E1" s="204"/>
      <c r="G1" s="97"/>
      <c r="P1" s="97"/>
      <c r="X1" s="97"/>
      <c r="AF1" s="97"/>
      <c r="AN1" s="97"/>
      <c r="AT1" s="97"/>
      <c r="BC1" s="97"/>
      <c r="BJ1" s="97"/>
      <c r="BW1" s="97"/>
      <c r="CD1" s="97"/>
      <c r="CK1" s="97"/>
    </row>
    <row r="2" spans="1:93" s="101" customFormat="1" ht="10.75" x14ac:dyDescent="0.4">
      <c r="A2" s="100">
        <v>0</v>
      </c>
      <c r="H2" s="102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1432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2"/>
    </row>
    <row r="3" spans="1:93" s="101" customFormat="1" ht="10.75" x14ac:dyDescent="0.4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2"/>
    </row>
    <row r="4" spans="1:93" s="103" customFormat="1" ht="21.75" customHeight="1" x14ac:dyDescent="0.4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198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3" customFormat="1" ht="14.25" customHeight="1" x14ac:dyDescent="0.4">
      <c r="Z5" s="104" t="s">
        <v>1446</v>
      </c>
      <c r="AA5" s="105" t="s">
        <v>1447</v>
      </c>
      <c r="AB5" s="105" t="s">
        <v>81</v>
      </c>
      <c r="AC5" s="106" t="s">
        <v>81</v>
      </c>
      <c r="AH5" s="104" t="s">
        <v>1446</v>
      </c>
      <c r="AI5" s="105" t="s">
        <v>1447</v>
      </c>
      <c r="AJ5" s="105" t="s">
        <v>81</v>
      </c>
      <c r="AK5" s="106" t="s">
        <v>81</v>
      </c>
      <c r="AV5" s="198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3" customFormat="1" ht="14.25" customHeight="1" x14ac:dyDescent="0.4">
      <c r="C6" s="107" t="s">
        <v>20</v>
      </c>
      <c r="D6" s="108" t="s">
        <v>1451</v>
      </c>
      <c r="E6" s="107" t="s">
        <v>24</v>
      </c>
      <c r="I6" s="109" t="s">
        <v>49</v>
      </c>
      <c r="J6" s="108" t="s">
        <v>1452</v>
      </c>
      <c r="K6" s="108" t="s">
        <v>63</v>
      </c>
      <c r="L6" s="108" t="s">
        <v>65</v>
      </c>
      <c r="M6" s="110" t="s">
        <v>1453</v>
      </c>
      <c r="N6" s="111" t="s">
        <v>1454</v>
      </c>
      <c r="O6" s="111"/>
      <c r="Q6" s="109" t="s">
        <v>1260</v>
      </c>
      <c r="R6" s="108" t="s">
        <v>1455</v>
      </c>
      <c r="S6" s="108" t="s">
        <v>1456</v>
      </c>
      <c r="T6" s="108" t="s">
        <v>1031</v>
      </c>
      <c r="U6" s="108" t="s">
        <v>1457</v>
      </c>
      <c r="V6" s="110" t="s">
        <v>1352</v>
      </c>
      <c r="Z6" s="112" t="s">
        <v>1458</v>
      </c>
      <c r="AA6" s="113" t="s">
        <v>1458</v>
      </c>
      <c r="AB6" s="113" t="s">
        <v>1459</v>
      </c>
      <c r="AC6" s="114" t="s">
        <v>1460</v>
      </c>
      <c r="AH6" s="112" t="s">
        <v>1458</v>
      </c>
      <c r="AI6" s="113" t="s">
        <v>1458</v>
      </c>
      <c r="AJ6" s="113" t="s">
        <v>1459</v>
      </c>
      <c r="AK6" s="114" t="s">
        <v>1460</v>
      </c>
      <c r="AP6" s="109" t="s">
        <v>1461</v>
      </c>
      <c r="AQ6" s="108" t="s">
        <v>100</v>
      </c>
      <c r="AR6" s="110" t="s">
        <v>1462</v>
      </c>
      <c r="AV6" s="198"/>
      <c r="AW6" s="199"/>
      <c r="AX6" s="199"/>
      <c r="AY6" s="199"/>
      <c r="AZ6" s="199"/>
      <c r="BA6" s="200"/>
      <c r="BE6" s="109" t="s">
        <v>113</v>
      </c>
      <c r="BF6" s="108" t="s">
        <v>114</v>
      </c>
      <c r="BG6" s="110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09" t="s">
        <v>1437</v>
      </c>
      <c r="BZ6" s="108" t="s">
        <v>1464</v>
      </c>
      <c r="CA6" s="110" t="s">
        <v>111</v>
      </c>
      <c r="CF6" s="109" t="s">
        <v>1465</v>
      </c>
      <c r="CG6" s="110" t="s">
        <v>1466</v>
      </c>
      <c r="CM6" s="109" t="s">
        <v>49</v>
      </c>
      <c r="CN6" s="110" t="s">
        <v>50</v>
      </c>
    </row>
    <row r="7" spans="1:93" s="115" customFormat="1" ht="21" customHeight="1" x14ac:dyDescent="0.4">
      <c r="C7" s="116">
        <f>DatosGenerales!C8</f>
        <v>26043</v>
      </c>
      <c r="D7" s="117">
        <f>SUM(DatosGenerales!C15:C19)</f>
        <v>2958</v>
      </c>
      <c r="E7" s="116">
        <f>SUM(DatosGenerales!C12:C14)</f>
        <v>23737</v>
      </c>
      <c r="I7" s="118">
        <f>DatosGenerales!C31</f>
        <v>3482</v>
      </c>
      <c r="J7" s="117">
        <f>DatosGenerales!C32</f>
        <v>313</v>
      </c>
      <c r="K7" s="116">
        <f>SUM(DatosGenerales!C33:C34)</f>
        <v>261</v>
      </c>
      <c r="L7" s="117">
        <f>DatosGenerales!C36</f>
        <v>2476</v>
      </c>
      <c r="M7" s="116">
        <f>DatosGenerales!C95</f>
        <v>1829</v>
      </c>
      <c r="N7" s="119">
        <f>L7-M7</f>
        <v>647</v>
      </c>
      <c r="O7" s="119"/>
      <c r="Q7" s="118">
        <f>DatosGenerales!C36</f>
        <v>2476</v>
      </c>
      <c r="R7" s="117">
        <f>DatosGenerales!C49</f>
        <v>1826</v>
      </c>
      <c r="S7" s="117">
        <f>DatosGenerales!C50</f>
        <v>77</v>
      </c>
      <c r="T7" s="117">
        <f>DatosGenerales!C62</f>
        <v>37</v>
      </c>
      <c r="U7" s="117">
        <f>DatosGenerales!C78</f>
        <v>3</v>
      </c>
      <c r="V7" s="120">
        <f>SUM(Q7:U7)</f>
        <v>4419</v>
      </c>
      <c r="Z7" s="118">
        <f>SUM(DatosGenerales!C106,DatosGenerales!C107,DatosGenerales!C109)</f>
        <v>963</v>
      </c>
      <c r="AA7" s="117">
        <f>SUM(DatosGenerales!C108,DatosGenerales!C110)</f>
        <v>582</v>
      </c>
      <c r="AB7" s="117">
        <f>DatosGenerales!C106</f>
        <v>530</v>
      </c>
      <c r="AC7" s="120">
        <f>DatosGenerales!C107</f>
        <v>253</v>
      </c>
      <c r="AH7" s="118">
        <f>SUM(DatosGenerales!C115,DatosGenerales!C116,DatosGenerales!C118)</f>
        <v>76</v>
      </c>
      <c r="AI7" s="117">
        <f>SUM(DatosGenerales!C117,DatosGenerales!C119)</f>
        <v>44</v>
      </c>
      <c r="AJ7" s="117">
        <f>DatosGenerales!C115</f>
        <v>35</v>
      </c>
      <c r="AK7" s="120">
        <f>DatosGenerales!C116</f>
        <v>28</v>
      </c>
      <c r="AP7" s="118">
        <f>SUM(DatosGenerales!C135:C136)</f>
        <v>150</v>
      </c>
      <c r="AQ7" s="117">
        <f>SUM(DatosGenerales!C137:C138)</f>
        <v>0</v>
      </c>
      <c r="AR7" s="120">
        <f>SUM(DatosGenerales!C139:C140)</f>
        <v>28</v>
      </c>
      <c r="AV7" s="118">
        <f>DatosGenerales!C145</f>
        <v>7</v>
      </c>
      <c r="AW7" s="117">
        <f>DatosGenerales!C146</f>
        <v>222</v>
      </c>
      <c r="AX7" s="117">
        <f>DatosGenerales!C147</f>
        <v>14</v>
      </c>
      <c r="AY7" s="117">
        <f>DatosGenerales!C148</f>
        <v>6</v>
      </c>
      <c r="AZ7" s="117">
        <f>DatosGenerales!C149</f>
        <v>31</v>
      </c>
      <c r="BA7" s="120">
        <f>DatosGenerales!C150</f>
        <v>0</v>
      </c>
      <c r="BE7" s="118">
        <f>DatosGenerales!C151</f>
        <v>111</v>
      </c>
      <c r="BF7" s="117">
        <f>DatosGenerales!C152</f>
        <v>160</v>
      </c>
      <c r="BG7" s="120">
        <f>DatosGenerales!C154</f>
        <v>59</v>
      </c>
      <c r="BK7" s="118">
        <f>SUM(DatosGenerales!C297:C311)</f>
        <v>2349</v>
      </c>
      <c r="BL7" s="117">
        <f>SUM(DatosGenerales!C294:C296)</f>
        <v>29</v>
      </c>
      <c r="BM7" s="117">
        <f>SUM(DatosGenerales!C312:C344)</f>
        <v>179</v>
      </c>
      <c r="BN7" s="117">
        <f>SUM(DatosGenerales!C289)</f>
        <v>4</v>
      </c>
      <c r="BO7" s="117">
        <f>SUM(DatosGenerales!C356:C364)</f>
        <v>6</v>
      </c>
      <c r="BP7" s="117">
        <f>SUM(DatosGenerales!C286:C288)</f>
        <v>0</v>
      </c>
      <c r="BQ7" s="117">
        <f>SUM(DatosGenerales!C345:C355)</f>
        <v>1</v>
      </c>
      <c r="BR7" s="117">
        <f>SUM(DatosGenerales!C290:C292)</f>
        <v>12</v>
      </c>
      <c r="BS7" s="120">
        <f>SUM(DatosGenerales!C283:C285)</f>
        <v>307</v>
      </c>
      <c r="BT7" s="120">
        <f>SUM(DatosGenerales!C293)</f>
        <v>1</v>
      </c>
      <c r="BU7" s="120">
        <f>SUM(DatosGenerales!C365:C377)</f>
        <v>17</v>
      </c>
      <c r="BY7" s="118">
        <f>DatosGenerales!C246</f>
        <v>0</v>
      </c>
      <c r="BZ7" s="117">
        <f>DatosGenerales!C247</f>
        <v>0</v>
      </c>
      <c r="CA7" s="120">
        <f>DatosGenerales!C248</f>
        <v>19</v>
      </c>
      <c r="CF7" s="118">
        <f>DatosDiscapacidad!C5</f>
        <v>4</v>
      </c>
      <c r="CG7" s="120">
        <f>DatosDiscapacidad!C11</f>
        <v>39</v>
      </c>
      <c r="CM7" s="118">
        <f>DatosGenerales!C40</f>
        <v>4092</v>
      </c>
      <c r="CN7" s="120">
        <f>DatosGenerales!C41</f>
        <v>1772</v>
      </c>
    </row>
    <row r="8" spans="1:93" x14ac:dyDescent="0.4">
      <c r="B8" s="121"/>
    </row>
    <row r="11" spans="1:93" x14ac:dyDescent="0.4">
      <c r="R11" s="99" t="s">
        <v>1467</v>
      </c>
    </row>
    <row r="16" spans="1:93" ht="12.75" customHeight="1" x14ac:dyDescent="0.4">
      <c r="AV16" s="122"/>
      <c r="AW16" s="122"/>
      <c r="AX16" s="122"/>
      <c r="AY16" s="122"/>
      <c r="AZ16" s="122"/>
      <c r="BA16" s="122"/>
    </row>
    <row r="17" spans="19:93" x14ac:dyDescent="0.4">
      <c r="AV17" s="122"/>
      <c r="AW17" s="122"/>
      <c r="AX17" s="122"/>
      <c r="AY17" s="122"/>
      <c r="AZ17" s="122"/>
      <c r="BA17" s="122"/>
    </row>
    <row r="19" spans="19:93" x14ac:dyDescent="0.4">
      <c r="CO19" s="99" t="s">
        <v>1468</v>
      </c>
    </row>
    <row r="22" spans="19:93" x14ac:dyDescent="0.3">
      <c r="BK22" s="123" t="s">
        <v>1469</v>
      </c>
      <c r="BO22" s="123"/>
    </row>
    <row r="23" spans="19:93" x14ac:dyDescent="0.4">
      <c r="S23" s="124"/>
      <c r="Z23" s="125"/>
      <c r="AH23" s="125"/>
    </row>
    <row r="30" spans="19:93" x14ac:dyDescent="0.4">
      <c r="BJ30" s="126"/>
    </row>
    <row r="31" spans="19:93" s="103" customFormat="1" ht="12.75" customHeight="1" x14ac:dyDescent="0.4">
      <c r="BJ31" s="127"/>
    </row>
    <row r="32" spans="19:93" s="115" customFormat="1" ht="11.6" x14ac:dyDescent="0.4">
      <c r="BJ32" s="128"/>
    </row>
    <row r="33" spans="62:67" x14ac:dyDescent="0.4">
      <c r="BJ33" s="126"/>
    </row>
    <row r="38" spans="62:67" ht="15.45" x14ac:dyDescent="0.4">
      <c r="BN38" s="129" t="s">
        <v>1470</v>
      </c>
      <c r="BO38" s="130">
        <v>13</v>
      </c>
    </row>
    <row r="41" spans="62:67" x14ac:dyDescent="0.3">
      <c r="BK41" s="123" t="s">
        <v>1471</v>
      </c>
    </row>
    <row r="51" spans="63:74" x14ac:dyDescent="0.4">
      <c r="BK51" s="127" t="s">
        <v>1472</v>
      </c>
      <c r="BL51" s="127" t="s">
        <v>1472</v>
      </c>
      <c r="BM51" s="126"/>
    </row>
    <row r="52" spans="63:74" x14ac:dyDescent="0.4">
      <c r="BK52" s="127" t="s">
        <v>1473</v>
      </c>
      <c r="BL52" s="127" t="s">
        <v>1474</v>
      </c>
      <c r="BM52" s="127"/>
      <c r="BN52" s="103"/>
      <c r="BO52" s="103"/>
      <c r="BP52" s="103"/>
      <c r="BQ52" s="103"/>
      <c r="BR52" s="103"/>
      <c r="BS52" s="103"/>
      <c r="BT52" s="103"/>
      <c r="BU52" s="103"/>
      <c r="BV52" s="103"/>
    </row>
    <row r="53" spans="63:74" x14ac:dyDescent="0.4">
      <c r="BK53" s="128">
        <f>SUM(DatosGenerales!C310,DatosGenerales!C299,DatosGenerales!C308)</f>
        <v>633</v>
      </c>
      <c r="BL53" s="128">
        <f>SUM(DatosGenerales!C311,DatosGenerales!C300,DatosGenerales!C309)</f>
        <v>681</v>
      </c>
      <c r="BM53" s="128"/>
      <c r="BN53" s="115"/>
      <c r="BO53" s="115"/>
      <c r="BP53" s="115"/>
      <c r="BQ53" s="115"/>
      <c r="BR53" s="115"/>
      <c r="BS53" s="115"/>
      <c r="BT53" s="115"/>
      <c r="BU53" s="115"/>
      <c r="BV53" s="115"/>
    </row>
    <row r="55" spans="63:74" x14ac:dyDescent="0.3">
      <c r="BK55" s="123" t="s">
        <v>1475</v>
      </c>
    </row>
    <row r="65" spans="63:71" x14ac:dyDescent="0.4">
      <c r="BK65" s="127" t="s">
        <v>1476</v>
      </c>
      <c r="BL65" s="127" t="s">
        <v>1477</v>
      </c>
      <c r="BM65" s="127" t="s">
        <v>1478</v>
      </c>
      <c r="BN65" s="127"/>
    </row>
    <row r="66" spans="63:71" x14ac:dyDescent="0.4">
      <c r="BK66" s="128">
        <f>SUM(DatosGenerales!C310:C311)</f>
        <v>27</v>
      </c>
      <c r="BL66" s="128">
        <f>SUM(DatosGenerales!C299:C300)</f>
        <v>651</v>
      </c>
      <c r="BM66" s="128">
        <f>SUM(DatosGenerales!C308:C309)</f>
        <v>636</v>
      </c>
      <c r="BN66" s="128"/>
      <c r="BO66" s="115"/>
      <c r="BP66" s="115"/>
      <c r="BQ66" s="115"/>
      <c r="BR66" s="115"/>
      <c r="BS66" s="115"/>
    </row>
  </sheetData>
  <sheetProtection algorithmName="SHA-512" hashValue="CQUMrGrp8YVY7/vP7khx+Hqzcv3xKf6p8VNNkQqLnIsa7Qm8jD3JSKY97f+IngJuoDLcJ383hci+xOpESB3aZA==" saltValue="owXZ+D32UyMCD4F5kyhy0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00DA-C1FD-441D-8CE0-1A226C59EE87}">
  <dimension ref="A1:BI25"/>
  <sheetViews>
    <sheetView showGridLines="0" showRowColHeaders="0" workbookViewId="0"/>
  </sheetViews>
  <sheetFormatPr baseColWidth="10" defaultColWidth="11.4609375" defaultRowHeight="11.6" x14ac:dyDescent="0.3"/>
  <cols>
    <col min="1" max="1" width="2.69140625" style="132" customWidth="1"/>
    <col min="2" max="2" width="7.84375" style="132" customWidth="1"/>
    <col min="3" max="3" width="11.4609375" style="132"/>
    <col min="4" max="4" width="12" style="132" customWidth="1"/>
    <col min="5" max="5" width="51.3046875" style="132" customWidth="1"/>
    <col min="6" max="6" width="2.69140625" style="132" customWidth="1"/>
    <col min="7" max="7" width="7.84375" style="132" customWidth="1"/>
    <col min="8" max="9" width="11.4609375" style="132"/>
    <col min="10" max="10" width="51.3046875" style="132" customWidth="1"/>
    <col min="11" max="11" width="2.69140625" style="132" customWidth="1"/>
    <col min="12" max="12" width="7.84375" style="132" customWidth="1"/>
    <col min="13" max="14" width="11.4609375" style="132"/>
    <col min="15" max="15" width="51.3046875" style="132" customWidth="1"/>
    <col min="16" max="16" width="2.69140625" style="132" customWidth="1"/>
    <col min="17" max="17" width="7.84375" style="132" customWidth="1"/>
    <col min="18" max="19" width="11.4609375" style="132"/>
    <col min="20" max="20" width="51.3046875" style="132" customWidth="1"/>
    <col min="21" max="21" width="2.69140625" style="132" customWidth="1"/>
    <col min="22" max="22" width="7.84375" style="132" customWidth="1"/>
    <col min="23" max="24" width="11.4609375" style="132"/>
    <col min="25" max="25" width="51.3046875" style="132" customWidth="1"/>
    <col min="26" max="26" width="2.69140625" style="132" customWidth="1"/>
    <col min="27" max="27" width="7.84375" style="132" customWidth="1"/>
    <col min="28" max="29" width="11.4609375" style="132"/>
    <col min="30" max="30" width="51.3046875" style="132" customWidth="1"/>
    <col min="31" max="31" width="2.69140625" style="132" customWidth="1"/>
    <col min="32" max="32" width="7.84375" style="132" customWidth="1"/>
    <col min="33" max="34" width="11.4609375" style="132"/>
    <col min="35" max="35" width="51.3046875" style="132" customWidth="1"/>
    <col min="36" max="36" width="2.69140625" style="132" customWidth="1"/>
    <col min="37" max="37" width="7.84375" style="132" customWidth="1"/>
    <col min="38" max="39" width="11.4609375" style="132"/>
    <col min="40" max="40" width="51.3046875" style="132" customWidth="1"/>
    <col min="41" max="41" width="2.69140625" style="132" customWidth="1"/>
    <col min="42" max="42" width="7.84375" style="132" customWidth="1"/>
    <col min="43" max="44" width="11.4609375" style="132"/>
    <col min="45" max="45" width="51.3046875" style="132" customWidth="1"/>
    <col min="46" max="46" width="2.69140625" style="132" customWidth="1"/>
    <col min="47" max="47" width="7.84375" style="132" customWidth="1"/>
    <col min="48" max="49" width="11.4609375" style="132"/>
    <col min="50" max="50" width="51.3046875" style="132" customWidth="1"/>
    <col min="51" max="51" width="2.69140625" style="132" customWidth="1"/>
    <col min="52" max="52" width="7.84375" style="132" customWidth="1"/>
    <col min="53" max="54" width="11.4609375" style="132"/>
    <col min="55" max="55" width="51.3046875" style="132" customWidth="1"/>
    <col min="56" max="56" width="2.69140625" style="132" customWidth="1"/>
    <col min="57" max="57" width="7.84375" style="132" customWidth="1"/>
    <col min="58" max="59" width="11.4609375" style="132"/>
    <col min="60" max="60" width="51.3046875" style="132" customWidth="1"/>
    <col min="61" max="61" width="2.69140625" style="132" customWidth="1"/>
    <col min="62" max="16384" width="11.4609375" style="132"/>
  </cols>
  <sheetData>
    <row r="1" spans="1:61" ht="18.75" customHeight="1" x14ac:dyDescent="0.3">
      <c r="A1" s="131"/>
      <c r="C1" s="123" t="s">
        <v>1479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3">
      <c r="BG2" s="133"/>
    </row>
    <row r="3" spans="1:61" s="123" customFormat="1" x14ac:dyDescent="0.3">
      <c r="C3" s="123" t="s">
        <v>1480</v>
      </c>
      <c r="H3" s="123" t="s">
        <v>1481</v>
      </c>
      <c r="M3" s="123" t="s">
        <v>1482</v>
      </c>
      <c r="R3" s="123" t="s">
        <v>1483</v>
      </c>
      <c r="W3" s="123" t="s">
        <v>1484</v>
      </c>
      <c r="AB3" s="123" t="s">
        <v>1485</v>
      </c>
      <c r="AG3" s="123" t="s">
        <v>1486</v>
      </c>
      <c r="AL3" s="123" t="s">
        <v>1487</v>
      </c>
      <c r="AQ3" s="123" t="s">
        <v>1488</v>
      </c>
      <c r="AV3" s="123" t="s">
        <v>1489</v>
      </c>
      <c r="BA3" s="123" t="s">
        <v>1490</v>
      </c>
      <c r="BF3" s="123" t="s">
        <v>1491</v>
      </c>
    </row>
    <row r="11" spans="1:61" ht="64.5" customHeight="1" x14ac:dyDescent="0.3"/>
    <row r="22" spans="3:59" ht="12" customHeight="1" x14ac:dyDescent="0.3"/>
    <row r="23" spans="3:59" ht="12" customHeight="1" x14ac:dyDescent="0.3"/>
    <row r="24" spans="3:59" ht="12" customHeight="1" x14ac:dyDescent="0.3"/>
    <row r="25" spans="3:59" s="134" customFormat="1" ht="15.45" x14ac:dyDescent="0.4">
      <c r="C25" s="129" t="s">
        <v>1470</v>
      </c>
      <c r="D25" s="130">
        <v>100</v>
      </c>
      <c r="H25" s="129" t="s">
        <v>1470</v>
      </c>
      <c r="I25" s="130">
        <v>50</v>
      </c>
      <c r="M25" s="129" t="s">
        <v>1470</v>
      </c>
      <c r="N25" s="130">
        <v>10</v>
      </c>
      <c r="R25" s="129" t="s">
        <v>1470</v>
      </c>
      <c r="S25" s="130">
        <v>50</v>
      </c>
      <c r="W25" s="129" t="s">
        <v>1470</v>
      </c>
      <c r="X25" s="130">
        <v>50</v>
      </c>
      <c r="AB25" s="129" t="s">
        <v>1470</v>
      </c>
      <c r="AC25" s="130">
        <v>0</v>
      </c>
      <c r="AG25" s="129" t="s">
        <v>1470</v>
      </c>
      <c r="AH25" s="130">
        <v>0</v>
      </c>
      <c r="AL25" s="129" t="s">
        <v>1470</v>
      </c>
      <c r="AM25" s="130">
        <v>0</v>
      </c>
      <c r="AQ25" s="129" t="s">
        <v>1470</v>
      </c>
      <c r="AR25" s="130">
        <v>0</v>
      </c>
      <c r="AV25" s="129" t="s">
        <v>1470</v>
      </c>
      <c r="AW25" s="130">
        <v>10</v>
      </c>
      <c r="BA25" s="129" t="s">
        <v>1470</v>
      </c>
      <c r="BB25" s="130">
        <v>0</v>
      </c>
      <c r="BF25" s="129" t="s">
        <v>1470</v>
      </c>
      <c r="BG25" s="130">
        <v>50</v>
      </c>
    </row>
  </sheetData>
  <sheetProtection algorithmName="SHA-512" hashValue="Bhmo+yCUZlTER6fy1zs+CQ7F7EamNoYAnl9Y491psW1NLA1BpObVVCu175OI0CR9HSPLqJs8FpcbxLb/DhbqFw==" saltValue="vguS6rMwWgLbNvqfVQSfX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4526-C9C9-4B44-B41C-B3AC7DD5C4ED}">
  <dimension ref="A1:AX17"/>
  <sheetViews>
    <sheetView showGridLines="0" zoomScaleNormal="100" workbookViewId="0"/>
  </sheetViews>
  <sheetFormatPr baseColWidth="10" defaultColWidth="11.4609375" defaultRowHeight="12.75" customHeight="1" x14ac:dyDescent="0.4"/>
  <cols>
    <col min="1" max="1" width="2.69140625" style="99" customWidth="1"/>
    <col min="2" max="2" width="4.4609375" style="99" customWidth="1"/>
    <col min="3" max="8" width="18.84375" style="99" customWidth="1"/>
    <col min="9" max="9" width="4.4609375" style="99" customWidth="1"/>
    <col min="10" max="10" width="2.69140625" style="99" customWidth="1"/>
    <col min="11" max="11" width="4.53515625" style="99" customWidth="1"/>
    <col min="12" max="12" width="20.84375" style="99" customWidth="1"/>
    <col min="13" max="13" width="20.69140625" style="99" customWidth="1"/>
    <col min="14" max="16" width="20.84375" style="99" customWidth="1"/>
    <col min="17" max="17" width="2.69140625" style="99" customWidth="1"/>
    <col min="18" max="18" width="4.53515625" style="99" customWidth="1"/>
    <col min="19" max="27" width="14.84375" style="99" customWidth="1"/>
    <col min="28" max="28" width="4.53515625" style="99" customWidth="1"/>
    <col min="29" max="29" width="2.69140625" style="99" customWidth="1"/>
    <col min="30" max="30" width="4.53515625" style="99" customWidth="1"/>
    <col min="31" max="38" width="13.84375" style="99" customWidth="1"/>
    <col min="39" max="39" width="13.4609375" style="99" customWidth="1"/>
    <col min="40" max="40" width="2.69140625" style="99" customWidth="1"/>
    <col min="41" max="41" width="4.53515625" style="99" customWidth="1"/>
    <col min="42" max="47" width="13.84375" style="99" customWidth="1"/>
    <col min="48" max="48" width="4.53515625" style="99" customWidth="1"/>
    <col min="49" max="50" width="11.4609375" style="99" hidden="1" customWidth="1"/>
    <col min="51" max="16384" width="11.4609375" style="99"/>
  </cols>
  <sheetData>
    <row r="1" spans="1:50" ht="19.649999999999999" customHeight="1" x14ac:dyDescent="0.4">
      <c r="A1" s="97"/>
      <c r="B1" s="98"/>
      <c r="C1" s="206" t="s">
        <v>1492</v>
      </c>
      <c r="D1" s="206"/>
      <c r="E1" s="206"/>
      <c r="F1" s="206"/>
      <c r="G1" s="206"/>
      <c r="H1" s="206"/>
      <c r="J1" s="97"/>
      <c r="Q1" s="97"/>
      <c r="AC1" s="97"/>
      <c r="AN1" s="97"/>
    </row>
    <row r="2" spans="1:50" s="101" customFormat="1" ht="12.45" customHeight="1" x14ac:dyDescent="0.4">
      <c r="I2" s="102"/>
      <c r="S2" s="102"/>
      <c r="T2" s="102"/>
    </row>
    <row r="3" spans="1:50" s="101" customFormat="1" ht="14.9" customHeight="1" x14ac:dyDescent="0.4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4">
      <c r="C4" s="197" t="s">
        <v>1003</v>
      </c>
      <c r="D4" s="197"/>
      <c r="E4" s="197"/>
      <c r="F4" s="197"/>
      <c r="G4" s="197"/>
      <c r="H4" s="197"/>
      <c r="I4" s="99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3" customFormat="1" ht="14.25" customHeight="1" x14ac:dyDescent="0.4">
      <c r="I5" s="99"/>
      <c r="AC5" s="101"/>
      <c r="AN5" s="101"/>
    </row>
    <row r="6" spans="1:50" s="103" customFormat="1" ht="14.25" customHeight="1" x14ac:dyDescent="0.4">
      <c r="I6" s="99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1"/>
      <c r="AN6" s="101"/>
    </row>
    <row r="7" spans="1:50" s="103" customFormat="1" ht="20.9" customHeight="1" x14ac:dyDescent="0.4">
      <c r="C7" s="205" t="s">
        <v>245</v>
      </c>
      <c r="D7" s="107" t="s">
        <v>20</v>
      </c>
      <c r="E7" s="135" t="s">
        <v>1004</v>
      </c>
      <c r="F7" s="135" t="s">
        <v>1005</v>
      </c>
      <c r="G7" s="110" t="s">
        <v>1006</v>
      </c>
      <c r="H7" s="110" t="s">
        <v>1007</v>
      </c>
      <c r="I7" s="99"/>
      <c r="L7" s="207"/>
      <c r="M7" s="208"/>
      <c r="N7" s="208"/>
      <c r="O7" s="108" t="s">
        <v>1001</v>
      </c>
      <c r="P7" s="110" t="s">
        <v>1002</v>
      </c>
      <c r="S7" s="136" t="s">
        <v>979</v>
      </c>
      <c r="T7" s="137" t="s">
        <v>980</v>
      </c>
      <c r="U7" s="137" t="s">
        <v>1496</v>
      </c>
      <c r="V7" s="137" t="s">
        <v>986</v>
      </c>
      <c r="W7" s="137" t="s">
        <v>987</v>
      </c>
      <c r="X7" s="137" t="s">
        <v>988</v>
      </c>
      <c r="Y7" s="137" t="s">
        <v>1497</v>
      </c>
      <c r="Z7" s="137" t="s">
        <v>989</v>
      </c>
      <c r="AA7" s="136" t="s">
        <v>977</v>
      </c>
      <c r="AE7" s="138" t="s">
        <v>960</v>
      </c>
      <c r="AF7" s="137" t="s">
        <v>334</v>
      </c>
      <c r="AG7" s="137" t="s">
        <v>961</v>
      </c>
      <c r="AH7" s="137" t="s">
        <v>962</v>
      </c>
      <c r="AI7" s="137" t="s">
        <v>963</v>
      </c>
      <c r="AJ7" s="136" t="s">
        <v>964</v>
      </c>
      <c r="AK7" s="137" t="s">
        <v>965</v>
      </c>
      <c r="AL7" s="137" t="s">
        <v>518</v>
      </c>
      <c r="AM7" s="136" t="s">
        <v>966</v>
      </c>
      <c r="AP7" s="138" t="s">
        <v>1358</v>
      </c>
      <c r="AQ7" s="137" t="s">
        <v>1359</v>
      </c>
      <c r="AR7" s="137" t="s">
        <v>1360</v>
      </c>
      <c r="AS7" s="137" t="s">
        <v>1361</v>
      </c>
      <c r="AT7" s="137" t="s">
        <v>1021</v>
      </c>
      <c r="AU7" s="136" t="s">
        <v>1362</v>
      </c>
      <c r="AW7" s="139" t="s">
        <v>1358</v>
      </c>
      <c r="AX7" s="140">
        <f>DatosMenores!C69</f>
        <v>97</v>
      </c>
    </row>
    <row r="8" spans="1:50" s="115" customFormat="1" ht="14.9" customHeight="1" x14ac:dyDescent="0.4">
      <c r="C8" s="205"/>
      <c r="D8" s="117">
        <f>DatosMenores!C56</f>
        <v>974</v>
      </c>
      <c r="E8" s="117">
        <f>DatosMenores!C57</f>
        <v>124</v>
      </c>
      <c r="F8" s="117">
        <f>DatosMenores!C58</f>
        <v>33</v>
      </c>
      <c r="G8" s="117">
        <f>DatosMenores!C59</f>
        <v>228</v>
      </c>
      <c r="H8" s="116">
        <f>DatosMenores!C60</f>
        <v>63</v>
      </c>
      <c r="I8" s="99"/>
      <c r="L8" s="116">
        <f>DatosMenores!C48</f>
        <v>19</v>
      </c>
      <c r="M8" s="117">
        <f>DatosMenores!C49</f>
        <v>110</v>
      </c>
      <c r="N8" s="117">
        <f>DatosMenores!C50</f>
        <v>93</v>
      </c>
      <c r="O8" s="117">
        <f>DatosMenores!C51</f>
        <v>5</v>
      </c>
      <c r="P8" s="116">
        <f>DatosMenores!C52</f>
        <v>0</v>
      </c>
      <c r="S8" s="116">
        <f>DatosMenores!C28</f>
        <v>263</v>
      </c>
      <c r="T8" s="117">
        <f>SUM(DatosMenores!C29:C32)</f>
        <v>31</v>
      </c>
      <c r="U8" s="117">
        <f>DatosMenores!C33</f>
        <v>11</v>
      </c>
      <c r="V8" s="117">
        <f>DatosMenores!C34</f>
        <v>74</v>
      </c>
      <c r="W8" s="117">
        <f>DatosMenores!C35</f>
        <v>39</v>
      </c>
      <c r="X8" s="117">
        <f>DatosMenores!C36</f>
        <v>5</v>
      </c>
      <c r="Y8" s="117">
        <f>DatosMenores!C38</f>
        <v>11</v>
      </c>
      <c r="Z8" s="117">
        <f>DatosMenores!C37</f>
        <v>3</v>
      </c>
      <c r="AA8" s="116">
        <f>DatosMenores!C39</f>
        <v>135</v>
      </c>
      <c r="AC8" s="101"/>
      <c r="AE8" s="118">
        <f>DatosMenores!C5</f>
        <v>0</v>
      </c>
      <c r="AF8" s="117">
        <f>DatosMenores!C6</f>
        <v>339</v>
      </c>
      <c r="AG8" s="117">
        <f>DatosMenores!C7</f>
        <v>32</v>
      </c>
      <c r="AH8" s="117">
        <f>DatosMenores!C8</f>
        <v>0</v>
      </c>
      <c r="AI8" s="117">
        <f>DatosMenores!C9</f>
        <v>22</v>
      </c>
      <c r="AJ8" s="116">
        <f>DatosMenores!C10</f>
        <v>15</v>
      </c>
      <c r="AK8" s="117">
        <f>DatosMenores!C11</f>
        <v>93</v>
      </c>
      <c r="AL8" s="117">
        <f>DatosMenores!C12</f>
        <v>48</v>
      </c>
      <c r="AM8" s="116">
        <f>DatosMenores!C13</f>
        <v>11</v>
      </c>
      <c r="AN8" s="101"/>
      <c r="AP8" s="118">
        <f>DatosMenores!C69</f>
        <v>97</v>
      </c>
      <c r="AQ8" s="118">
        <f>DatosMenores!C70</f>
        <v>17</v>
      </c>
      <c r="AR8" s="117">
        <f>DatosMenores!C71</f>
        <v>489</v>
      </c>
      <c r="AS8" s="117">
        <f>DatosMenores!C74</f>
        <v>0</v>
      </c>
      <c r="AT8" s="117">
        <f>DatosMenores!C75</f>
        <v>18</v>
      </c>
      <c r="AU8" s="116">
        <f>DatosMenores!C76</f>
        <v>0</v>
      </c>
      <c r="AW8" s="139" t="s">
        <v>1359</v>
      </c>
      <c r="AX8" s="140">
        <f>DatosMenores!C70</f>
        <v>17</v>
      </c>
    </row>
    <row r="9" spans="1:50" ht="14.9" customHeight="1" x14ac:dyDescent="0.4">
      <c r="B9" s="121"/>
      <c r="C9" s="205" t="s">
        <v>1008</v>
      </c>
      <c r="D9" s="107" t="s">
        <v>1009</v>
      </c>
      <c r="E9" s="108" t="s">
        <v>1010</v>
      </c>
      <c r="F9" s="110" t="s">
        <v>1011</v>
      </c>
      <c r="G9" s="110" t="s">
        <v>1012</v>
      </c>
      <c r="H9" s="110" t="s">
        <v>1007</v>
      </c>
      <c r="AC9" s="103"/>
      <c r="AE9" s="141"/>
      <c r="AN9" s="103"/>
      <c r="AQ9" s="142"/>
      <c r="AR9" s="143"/>
      <c r="AW9" s="139" t="s">
        <v>1360</v>
      </c>
      <c r="AX9" s="140">
        <f>DatosMenores!C71</f>
        <v>489</v>
      </c>
    </row>
    <row r="10" spans="1:50" ht="29.9" customHeight="1" x14ac:dyDescent="0.4">
      <c r="C10" s="205"/>
      <c r="D10" s="116">
        <f>DatosMenores!C61</f>
        <v>508</v>
      </c>
      <c r="E10" s="117">
        <f>DatosMenores!C62</f>
        <v>133</v>
      </c>
      <c r="F10" s="120">
        <f>DatosMenores!C63</f>
        <v>14</v>
      </c>
      <c r="G10" s="120">
        <f>DatosMenores!C64</f>
        <v>222</v>
      </c>
      <c r="H10" s="120">
        <f>DatosMenores!C65</f>
        <v>266</v>
      </c>
      <c r="AE10" s="138" t="s">
        <v>967</v>
      </c>
      <c r="AF10" s="137" t="s">
        <v>651</v>
      </c>
      <c r="AG10" s="137" t="s">
        <v>968</v>
      </c>
      <c r="AH10" s="137" t="s">
        <v>1498</v>
      </c>
      <c r="AI10" s="137" t="s">
        <v>970</v>
      </c>
      <c r="AJ10" s="137" t="s">
        <v>972</v>
      </c>
      <c r="AK10" s="137" t="s">
        <v>973</v>
      </c>
      <c r="AL10" s="136" t="s">
        <v>111</v>
      </c>
      <c r="AP10" s="138" t="s">
        <v>265</v>
      </c>
      <c r="AQ10" s="137" t="s">
        <v>1363</v>
      </c>
      <c r="AR10" s="137" t="s">
        <v>1364</v>
      </c>
      <c r="AS10" s="138" t="s">
        <v>1499</v>
      </c>
      <c r="AT10" s="136" t="s">
        <v>1500</v>
      </c>
      <c r="AW10" s="139" t="s">
        <v>1499</v>
      </c>
      <c r="AX10" s="140">
        <f>DatosMenores!C72</f>
        <v>0</v>
      </c>
    </row>
    <row r="11" spans="1:50" ht="14.9" customHeight="1" x14ac:dyDescent="0.4">
      <c r="AE11" s="118">
        <f>DatosMenores!C14</f>
        <v>0</v>
      </c>
      <c r="AF11" s="117">
        <f>DatosMenores!C15</f>
        <v>1</v>
      </c>
      <c r="AG11" s="117">
        <f>DatosMenores!C16</f>
        <v>32</v>
      </c>
      <c r="AH11" s="117">
        <f>DatosMenores!C17</f>
        <v>62</v>
      </c>
      <c r="AI11" s="117">
        <f>DatosMenores!C18</f>
        <v>34</v>
      </c>
      <c r="AJ11" s="117">
        <f>DatosMenores!C20</f>
        <v>18</v>
      </c>
      <c r="AK11" s="117">
        <f>DatosMenores!C21</f>
        <v>0</v>
      </c>
      <c r="AL11" s="116">
        <f>DatosMenores!C19</f>
        <v>267</v>
      </c>
      <c r="AP11" s="118">
        <f>DatosMenores!C78</f>
        <v>1</v>
      </c>
      <c r="AQ11" s="117">
        <f>DatosMenores!C77</f>
        <v>16</v>
      </c>
      <c r="AR11" s="117">
        <f>DatosMenores!C79</f>
        <v>0</v>
      </c>
      <c r="AS11" s="118">
        <f>DatosMenores!C72</f>
        <v>0</v>
      </c>
      <c r="AT11" s="116">
        <f>DatosMenores!C73</f>
        <v>22</v>
      </c>
      <c r="AW11" s="139" t="s">
        <v>1500</v>
      </c>
      <c r="AX11" s="140">
        <f>DatosMenores!C73</f>
        <v>22</v>
      </c>
    </row>
    <row r="12" spans="1:50" ht="12.75" customHeight="1" x14ac:dyDescent="0.4">
      <c r="AW12" s="139" t="s">
        <v>1361</v>
      </c>
      <c r="AX12" s="140">
        <f>DatosMenores!C74</f>
        <v>0</v>
      </c>
    </row>
    <row r="13" spans="1:50" ht="12.75" customHeight="1" x14ac:dyDescent="0.4">
      <c r="AW13" s="139" t="s">
        <v>1021</v>
      </c>
      <c r="AX13" s="140">
        <f>DatosMenores!C75</f>
        <v>18</v>
      </c>
    </row>
    <row r="14" spans="1:50" ht="12.75" customHeight="1" x14ac:dyDescent="0.4">
      <c r="AW14" s="139" t="s">
        <v>1362</v>
      </c>
      <c r="AX14" s="140">
        <f>DatosMenores!C76</f>
        <v>0</v>
      </c>
    </row>
    <row r="15" spans="1:50" ht="12.75" customHeight="1" x14ac:dyDescent="0.4">
      <c r="AW15" s="139" t="s">
        <v>1363</v>
      </c>
      <c r="AX15" s="140">
        <f>DatosMenores!C77</f>
        <v>16</v>
      </c>
    </row>
    <row r="16" spans="1:50" ht="12.75" customHeight="1" x14ac:dyDescent="0.4">
      <c r="AW16" s="139" t="s">
        <v>265</v>
      </c>
      <c r="AX16" s="140">
        <f>DatosMenores!C78</f>
        <v>1</v>
      </c>
    </row>
    <row r="17" spans="49:50" ht="12.75" customHeight="1" x14ac:dyDescent="0.4">
      <c r="AW17" s="139" t="s">
        <v>1364</v>
      </c>
      <c r="AX17" s="140">
        <f>DatosMenores!C79</f>
        <v>0</v>
      </c>
    </row>
  </sheetData>
  <sheetProtection algorithmName="SHA-512" hashValue="DxXHQ5WL4lr9XT7sHe9Q4udht+e2eVezLD8V7upoifyh11pG5Z/L+oSo+jsZymKV920Zq9y8W00f42UOAaeSdw==" saltValue="XBx/jHH5sdGa7lkR2FUz0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6351-FA39-4945-80FC-EF92F3B54556}">
  <dimension ref="A1:AF25"/>
  <sheetViews>
    <sheetView showGridLines="0" showRowColHeaders="0" workbookViewId="0"/>
  </sheetViews>
  <sheetFormatPr baseColWidth="10" defaultColWidth="11.4609375" defaultRowHeight="12.9" x14ac:dyDescent="0.3"/>
  <cols>
    <col min="1" max="1" width="2.69140625" style="146" customWidth="1"/>
    <col min="2" max="2" width="4.4609375" style="146" customWidth="1"/>
    <col min="3" max="3" width="26.84375" style="146" customWidth="1"/>
    <col min="4" max="4" width="17" style="146" customWidth="1"/>
    <col min="5" max="5" width="6.07421875" style="146" customWidth="1"/>
    <col min="6" max="6" width="30.84375" style="146" customWidth="1"/>
    <col min="7" max="7" width="10" style="146" customWidth="1"/>
    <col min="8" max="8" width="3.84375" style="146" customWidth="1"/>
    <col min="9" max="9" width="2.69140625" style="148" customWidth="1"/>
    <col min="10" max="10" width="7.84375" style="148" customWidth="1"/>
    <col min="11" max="12" width="11.4609375" style="148"/>
    <col min="13" max="13" width="51.3046875" style="148" customWidth="1"/>
    <col min="14" max="14" width="2.69140625" style="148" customWidth="1"/>
    <col min="15" max="15" width="7.84375" style="148" customWidth="1"/>
    <col min="16" max="17" width="11.4609375" style="148"/>
    <col min="18" max="18" width="51.3046875" style="148" customWidth="1"/>
    <col min="19" max="19" width="2.69140625" style="148" customWidth="1"/>
    <col min="20" max="20" width="7.84375" style="148" customWidth="1"/>
    <col min="21" max="22" width="11.4609375" style="148"/>
    <col min="23" max="23" width="51.3046875" style="148" customWidth="1"/>
    <col min="24" max="24" width="2.69140625" style="148" customWidth="1"/>
    <col min="25" max="25" width="7.84375" style="148" customWidth="1"/>
    <col min="26" max="27" width="11.4609375" style="148"/>
    <col min="28" max="28" width="51.3046875" style="148" customWidth="1"/>
    <col min="29" max="29" width="2.69140625" style="148" customWidth="1"/>
    <col min="30" max="16384" width="11.4609375" style="146"/>
  </cols>
  <sheetData>
    <row r="1" spans="1:30" ht="17.600000000000001" x14ac:dyDescent="0.3">
      <c r="A1" s="144"/>
      <c r="B1" s="145"/>
      <c r="C1" s="210" t="s">
        <v>1501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1.6" x14ac:dyDescent="0.3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3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35">
      <c r="C4" s="153" t="s">
        <v>1507</v>
      </c>
      <c r="D4" s="154">
        <f>DatosViolenciaDoméstica!C5</f>
        <v>22</v>
      </c>
      <c r="F4" s="153" t="s">
        <v>1508</v>
      </c>
      <c r="G4" s="155">
        <f>DatosViolenciaDoméstica!E67</f>
        <v>17</v>
      </c>
      <c r="H4" s="156"/>
    </row>
    <row r="5" spans="1:30" x14ac:dyDescent="0.35">
      <c r="C5" s="153" t="s">
        <v>13</v>
      </c>
      <c r="D5" s="154">
        <f>DatosViolenciaDoméstica!C6</f>
        <v>224</v>
      </c>
      <c r="F5" s="153" t="s">
        <v>1509</v>
      </c>
      <c r="G5" s="157">
        <f>DatosViolenciaDoméstica!F67</f>
        <v>38</v>
      </c>
      <c r="H5" s="156"/>
    </row>
    <row r="6" spans="1:30" x14ac:dyDescent="0.35">
      <c r="C6" s="153" t="s">
        <v>1510</v>
      </c>
      <c r="D6" s="154">
        <f>DatosViolenciaDoméstica!C7</f>
        <v>46</v>
      </c>
    </row>
    <row r="7" spans="1:30" x14ac:dyDescent="0.35">
      <c r="C7" s="153" t="s">
        <v>60</v>
      </c>
      <c r="D7" s="154">
        <f>DatosViolenciaDoméstica!C8</f>
        <v>0</v>
      </c>
    </row>
    <row r="8" spans="1:30" x14ac:dyDescent="0.35">
      <c r="C8" s="153" t="s">
        <v>1511</v>
      </c>
      <c r="D8" s="154">
        <f>DatosViolenciaDoméstica!C9</f>
        <v>0</v>
      </c>
    </row>
    <row r="9" spans="1:30" x14ac:dyDescent="0.35">
      <c r="C9" s="153" t="s">
        <v>1512</v>
      </c>
      <c r="D9" s="158">
        <f>SUM(DatosViolenciaDoméstica!C10:C11)</f>
        <v>0</v>
      </c>
    </row>
    <row r="21" spans="6:32" x14ac:dyDescent="0.3">
      <c r="F21" s="159"/>
      <c r="G21" s="159"/>
    </row>
    <row r="22" spans="6:32" s="159" customFormat="1" ht="12.75" customHeight="1" x14ac:dyDescent="0.3">
      <c r="F22" s="160"/>
      <c r="G22" s="160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60" customFormat="1" x14ac:dyDescent="0.3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3">
      <c r="AB24" s="146"/>
    </row>
    <row r="25" spans="6:32" ht="15.45" x14ac:dyDescent="0.4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nkC3fu/6yuJ88ry/xFXU4T/847eE+X0NwzXi+06Uex6id6oi+hLNvdYOI2z/SIqXn1ExT5Q/Qg61qhYgEAF1Eg==" saltValue="YFxcvMHiSpjsCHBXzy+ID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19CA-F210-4303-9CC3-400410C585B4}">
  <dimension ref="A1:AF25"/>
  <sheetViews>
    <sheetView showGridLines="0" showRowColHeaders="0" workbookViewId="0"/>
  </sheetViews>
  <sheetFormatPr baseColWidth="10" defaultColWidth="11.4609375" defaultRowHeight="12.9" x14ac:dyDescent="0.3"/>
  <cols>
    <col min="1" max="1" width="2.69140625" style="146" customWidth="1"/>
    <col min="2" max="2" width="4.4609375" style="146" customWidth="1"/>
    <col min="3" max="3" width="26.84375" style="146" customWidth="1"/>
    <col min="4" max="4" width="17" style="146" customWidth="1"/>
    <col min="5" max="5" width="6.07421875" style="146" customWidth="1"/>
    <col min="6" max="6" width="30.84375" style="146" customWidth="1"/>
    <col min="7" max="7" width="10" style="146" customWidth="1"/>
    <col min="8" max="8" width="3.84375" style="146" customWidth="1"/>
    <col min="9" max="9" width="2.69140625" style="148" customWidth="1"/>
    <col min="10" max="10" width="7.84375" style="148" customWidth="1"/>
    <col min="11" max="12" width="11.4609375" style="148"/>
    <col min="13" max="13" width="51.3046875" style="148" customWidth="1"/>
    <col min="14" max="14" width="2.69140625" style="148" customWidth="1"/>
    <col min="15" max="15" width="7.84375" style="148" customWidth="1"/>
    <col min="16" max="17" width="11.4609375" style="148"/>
    <col min="18" max="18" width="51.3046875" style="148" customWidth="1"/>
    <col min="19" max="19" width="2.69140625" style="148" hidden="1" customWidth="1"/>
    <col min="20" max="20" width="7.84375" style="148" hidden="1" customWidth="1"/>
    <col min="21" max="22" width="0" style="148" hidden="1" customWidth="1"/>
    <col min="23" max="23" width="51.3046875" style="148" hidden="1" customWidth="1"/>
    <col min="24" max="24" width="2.69140625" style="148" customWidth="1"/>
    <col min="25" max="25" width="7.84375" style="148" customWidth="1"/>
    <col min="26" max="27" width="11.4609375" style="148"/>
    <col min="28" max="28" width="51.3046875" style="148" customWidth="1"/>
    <col min="29" max="29" width="2.69140625" style="148" customWidth="1"/>
    <col min="30" max="16384" width="11.4609375" style="146"/>
  </cols>
  <sheetData>
    <row r="1" spans="1:30" ht="17.600000000000001" x14ac:dyDescent="0.3">
      <c r="A1" s="144"/>
      <c r="B1" s="145"/>
      <c r="C1" s="210" t="s">
        <v>1513</v>
      </c>
      <c r="D1" s="210"/>
      <c r="E1" s="210"/>
      <c r="F1" s="210"/>
      <c r="I1" s="147"/>
      <c r="N1" s="147"/>
      <c r="S1" s="147"/>
      <c r="X1" s="147"/>
      <c r="AC1" s="147"/>
    </row>
    <row r="2" spans="1:30" s="149" customFormat="1" ht="11.6" x14ac:dyDescent="0.3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" customHeight="1" x14ac:dyDescent="0.3">
      <c r="C3" s="211" t="s">
        <v>1502</v>
      </c>
      <c r="D3" s="211"/>
      <c r="F3" s="211" t="s">
        <v>1227</v>
      </c>
      <c r="G3" s="211"/>
      <c r="H3" s="151"/>
      <c r="I3" s="152"/>
      <c r="J3" s="152"/>
      <c r="K3" s="152" t="s">
        <v>1503</v>
      </c>
      <c r="L3" s="152"/>
      <c r="M3" s="152"/>
      <c r="N3" s="152"/>
      <c r="O3" s="152"/>
      <c r="P3" s="152" t="s">
        <v>1504</v>
      </c>
      <c r="Q3" s="152"/>
      <c r="R3" s="152"/>
      <c r="S3" s="152"/>
      <c r="T3" s="152"/>
      <c r="U3" s="152" t="s">
        <v>1505</v>
      </c>
      <c r="V3" s="152"/>
      <c r="W3" s="152"/>
      <c r="X3" s="152"/>
      <c r="Y3" s="152"/>
      <c r="Z3" s="152" t="s">
        <v>205</v>
      </c>
      <c r="AA3" s="152"/>
      <c r="AB3" s="152"/>
      <c r="AC3" s="152"/>
      <c r="AD3" s="152" t="s">
        <v>1506</v>
      </c>
    </row>
    <row r="4" spans="1:30" x14ac:dyDescent="0.35">
      <c r="C4" s="153" t="s">
        <v>13</v>
      </c>
      <c r="D4" s="154">
        <f>DatosViolenciaGénero!C7</f>
        <v>1049</v>
      </c>
      <c r="F4" s="153" t="s">
        <v>1508</v>
      </c>
      <c r="G4" s="155">
        <f>DatosViolenciaGénero!E82</f>
        <v>107</v>
      </c>
      <c r="H4" s="156"/>
    </row>
    <row r="5" spans="1:30" x14ac:dyDescent="0.35">
      <c r="C5" s="153" t="s">
        <v>40</v>
      </c>
      <c r="D5" s="154">
        <f>DatosViolenciaGénero!C5</f>
        <v>1480</v>
      </c>
      <c r="F5" s="153" t="s">
        <v>1509</v>
      </c>
      <c r="G5" s="155">
        <f>DatosViolenciaGénero!F82</f>
        <v>690</v>
      </c>
      <c r="H5" s="156"/>
    </row>
    <row r="6" spans="1:30" x14ac:dyDescent="0.35">
      <c r="C6" s="153" t="s">
        <v>1510</v>
      </c>
      <c r="D6" s="164">
        <f>DatosViolenciaGénero!C8</f>
        <v>95</v>
      </c>
    </row>
    <row r="7" spans="1:30" x14ac:dyDescent="0.35">
      <c r="C7" s="153" t="s">
        <v>60</v>
      </c>
      <c r="D7" s="164">
        <f>DatosViolenciaGénero!C9</f>
        <v>10</v>
      </c>
    </row>
    <row r="8" spans="1:30" x14ac:dyDescent="0.35">
      <c r="C8" s="153" t="s">
        <v>1514</v>
      </c>
      <c r="D8" s="154">
        <f>DatosViolenciaGénero!C11</f>
        <v>0</v>
      </c>
    </row>
    <row r="9" spans="1:30" x14ac:dyDescent="0.35">
      <c r="C9" s="153" t="s">
        <v>1515</v>
      </c>
      <c r="D9" s="154">
        <f>DatosViolenciaGénero!C12</f>
        <v>0</v>
      </c>
    </row>
    <row r="10" spans="1:30" x14ac:dyDescent="0.35">
      <c r="C10" s="153" t="s">
        <v>1507</v>
      </c>
      <c r="D10" s="164">
        <f>DatosViolenciaGénero!C6</f>
        <v>317</v>
      </c>
    </row>
    <row r="11" spans="1:30" x14ac:dyDescent="0.35">
      <c r="C11" s="153" t="s">
        <v>1511</v>
      </c>
      <c r="D11" s="164">
        <f>DatosViolenciaGénero!C10</f>
        <v>5</v>
      </c>
    </row>
    <row r="20" spans="3:32" x14ac:dyDescent="0.3">
      <c r="C20" s="159"/>
      <c r="D20" s="159"/>
    </row>
    <row r="21" spans="3:32" x14ac:dyDescent="0.3">
      <c r="C21" s="160"/>
      <c r="D21" s="160"/>
    </row>
    <row r="22" spans="3:32" s="159" customFormat="1" ht="12.75" customHeight="1" x14ac:dyDescent="0.3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60" customFormat="1" x14ac:dyDescent="0.3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3">
      <c r="AB24" s="146"/>
    </row>
    <row r="25" spans="3:32" ht="15.45" x14ac:dyDescent="0.4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6"/>
      <c r="AC25" s="161"/>
      <c r="AE25" s="162" t="s">
        <v>1470</v>
      </c>
      <c r="AF25" s="163">
        <v>0</v>
      </c>
    </row>
  </sheetData>
  <sheetProtection algorithmName="SHA-512" hashValue="5QzHclNM5sewxI+YYbkOjfir7+vuZAQ8XDFuJdomas/RJIjix4TFTuAFZFMZnNJfPVITt7LYKFG7+RBpTyteQQ==" saltValue="HglPmYqor1Px/WzVHZcvJ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07421875" defaultRowHeight="14.6" x14ac:dyDescent="0.4"/>
  <cols>
    <col min="1" max="1" width="63.3046875" bestFit="1" customWidth="1"/>
    <col min="2" max="2" width="58.765625" bestFit="1" customWidth="1"/>
    <col min="3" max="3" width="10.3046875" bestFit="1" customWidth="1"/>
    <col min="4" max="4" width="7.84375" bestFit="1" customWidth="1"/>
    <col min="5" max="5" width="9.69140625" bestFit="1" customWidth="1"/>
    <col min="6" max="8" width="4" customWidth="1"/>
  </cols>
  <sheetData>
    <row r="3" spans="1:5" x14ac:dyDescent="0.4">
      <c r="A3" s="7" t="s">
        <v>12</v>
      </c>
    </row>
    <row r="5" spans="1:5" x14ac:dyDescent="0.4">
      <c r="A5" s="8" t="s">
        <v>13</v>
      </c>
    </row>
    <row r="6" spans="1:5" x14ac:dyDescent="0.4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4">
      <c r="A7" s="175" t="s">
        <v>18</v>
      </c>
      <c r="B7" s="13" t="s">
        <v>19</v>
      </c>
      <c r="C7" s="14">
        <v>6331</v>
      </c>
      <c r="D7" s="14">
        <v>7030</v>
      </c>
      <c r="E7" s="15">
        <v>-9.9431009957325706E-2</v>
      </c>
    </row>
    <row r="8" spans="1:5" x14ac:dyDescent="0.4">
      <c r="A8" s="176"/>
      <c r="B8" s="13" t="s">
        <v>20</v>
      </c>
      <c r="C8" s="14">
        <v>26043</v>
      </c>
      <c r="D8" s="14">
        <v>26069</v>
      </c>
      <c r="E8" s="15">
        <v>-9.9735317810426189E-4</v>
      </c>
    </row>
    <row r="9" spans="1:5" x14ac:dyDescent="0.4">
      <c r="A9" s="176"/>
      <c r="B9" s="13" t="s">
        <v>21</v>
      </c>
      <c r="C9" s="14">
        <v>25354</v>
      </c>
      <c r="D9" s="14">
        <v>25504</v>
      </c>
      <c r="E9" s="15">
        <v>-5.8814303638644897E-3</v>
      </c>
    </row>
    <row r="10" spans="1:5" x14ac:dyDescent="0.4">
      <c r="A10" s="176"/>
      <c r="B10" s="13" t="s">
        <v>22</v>
      </c>
      <c r="C10" s="14">
        <v>67</v>
      </c>
      <c r="D10" s="14">
        <v>56</v>
      </c>
      <c r="E10" s="15">
        <v>0.19642857142857101</v>
      </c>
    </row>
    <row r="11" spans="1:5" x14ac:dyDescent="0.4">
      <c r="A11" s="177"/>
      <c r="B11" s="13" t="s">
        <v>23</v>
      </c>
      <c r="C11" s="14">
        <v>7808</v>
      </c>
      <c r="D11" s="14">
        <v>6331</v>
      </c>
      <c r="E11" s="15">
        <v>0.23329647764965999</v>
      </c>
    </row>
    <row r="12" spans="1:5" x14ac:dyDescent="0.4">
      <c r="A12" s="175" t="s">
        <v>24</v>
      </c>
      <c r="B12" s="13" t="s">
        <v>25</v>
      </c>
      <c r="C12" s="14">
        <v>9686</v>
      </c>
      <c r="D12" s="14">
        <v>9494</v>
      </c>
      <c r="E12" s="15">
        <v>2.0223298925637199E-2</v>
      </c>
    </row>
    <row r="13" spans="1:5" x14ac:dyDescent="0.4">
      <c r="A13" s="176"/>
      <c r="B13" s="13" t="s">
        <v>26</v>
      </c>
      <c r="C13" s="14">
        <v>3285</v>
      </c>
      <c r="D13" s="14">
        <v>3477</v>
      </c>
      <c r="E13" s="15">
        <v>-5.5220017256255402E-2</v>
      </c>
    </row>
    <row r="14" spans="1:5" x14ac:dyDescent="0.4">
      <c r="A14" s="177"/>
      <c r="B14" s="13" t="s">
        <v>27</v>
      </c>
      <c r="C14" s="14">
        <v>10766</v>
      </c>
      <c r="D14" s="14">
        <v>10616</v>
      </c>
      <c r="E14" s="15">
        <v>1.4129615674453699E-2</v>
      </c>
    </row>
    <row r="15" spans="1:5" x14ac:dyDescent="0.4">
      <c r="A15" s="175" t="s">
        <v>28</v>
      </c>
      <c r="B15" s="13" t="s">
        <v>29</v>
      </c>
      <c r="C15" s="14">
        <v>514</v>
      </c>
      <c r="D15" s="14">
        <v>470</v>
      </c>
      <c r="E15" s="15">
        <v>9.3617021276595699E-2</v>
      </c>
    </row>
    <row r="16" spans="1:5" x14ac:dyDescent="0.4">
      <c r="A16" s="176"/>
      <c r="B16" s="13" t="s">
        <v>30</v>
      </c>
      <c r="C16" s="14">
        <v>2307</v>
      </c>
      <c r="D16" s="14">
        <v>2438</v>
      </c>
      <c r="E16" s="15">
        <v>-5.3732567678424902E-2</v>
      </c>
    </row>
    <row r="17" spans="1:5" x14ac:dyDescent="0.4">
      <c r="A17" s="176"/>
      <c r="B17" s="13" t="s">
        <v>31</v>
      </c>
      <c r="C17" s="14">
        <v>37</v>
      </c>
      <c r="D17" s="14">
        <v>56</v>
      </c>
      <c r="E17" s="15">
        <v>-0.33928571428571402</v>
      </c>
    </row>
    <row r="18" spans="1:5" x14ac:dyDescent="0.4">
      <c r="A18" s="176"/>
      <c r="B18" s="13" t="s">
        <v>32</v>
      </c>
      <c r="C18" s="14">
        <v>2</v>
      </c>
      <c r="D18" s="14">
        <v>2</v>
      </c>
      <c r="E18" s="15">
        <v>0</v>
      </c>
    </row>
    <row r="19" spans="1:5" x14ac:dyDescent="0.4">
      <c r="A19" s="177"/>
      <c r="B19" s="13" t="s">
        <v>33</v>
      </c>
      <c r="C19" s="14">
        <v>98</v>
      </c>
      <c r="D19" s="14">
        <v>132</v>
      </c>
      <c r="E19" s="15">
        <v>-0.25757575757575801</v>
      </c>
    </row>
    <row r="20" spans="1:5" x14ac:dyDescent="0.4">
      <c r="A20" s="3"/>
    </row>
    <row r="21" spans="1:5" x14ac:dyDescent="0.4">
      <c r="A21" s="8" t="s">
        <v>34</v>
      </c>
    </row>
    <row r="22" spans="1:5" x14ac:dyDescent="0.4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4">
      <c r="A23" s="12" t="s">
        <v>35</v>
      </c>
      <c r="B23" s="16"/>
      <c r="C23" s="17"/>
      <c r="D23" s="17"/>
      <c r="E23" s="15">
        <v>0</v>
      </c>
    </row>
    <row r="24" spans="1:5" x14ac:dyDescent="0.4">
      <c r="A24" s="12" t="s">
        <v>36</v>
      </c>
      <c r="B24" s="16"/>
      <c r="C24" s="17"/>
      <c r="D24" s="17"/>
      <c r="E24" s="15">
        <v>0</v>
      </c>
    </row>
    <row r="25" spans="1:5" x14ac:dyDescent="0.4">
      <c r="A25" s="12" t="s">
        <v>37</v>
      </c>
      <c r="B25" s="16"/>
      <c r="C25" s="14">
        <v>378</v>
      </c>
      <c r="D25" s="14">
        <v>217</v>
      </c>
      <c r="E25" s="15">
        <v>0.74193548387096797</v>
      </c>
    </row>
    <row r="26" spans="1:5" x14ac:dyDescent="0.4">
      <c r="A26" s="12" t="s">
        <v>38</v>
      </c>
      <c r="B26" s="16"/>
      <c r="C26" s="14">
        <v>466</v>
      </c>
      <c r="D26" s="14">
        <v>271</v>
      </c>
      <c r="E26" s="15">
        <v>0.71955719557195597</v>
      </c>
    </row>
    <row r="27" spans="1:5" x14ac:dyDescent="0.4">
      <c r="A27" s="12" t="s">
        <v>39</v>
      </c>
      <c r="B27" s="16"/>
      <c r="C27" s="14">
        <v>4</v>
      </c>
      <c r="D27" s="14">
        <v>5</v>
      </c>
      <c r="E27" s="15">
        <v>-0.2</v>
      </c>
    </row>
    <row r="28" spans="1:5" x14ac:dyDescent="0.4">
      <c r="A28" s="3"/>
    </row>
    <row r="29" spans="1:5" x14ac:dyDescent="0.4">
      <c r="A29" s="8" t="s">
        <v>40</v>
      </c>
    </row>
    <row r="30" spans="1:5" x14ac:dyDescent="0.4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4">
      <c r="A31" s="12" t="s">
        <v>18</v>
      </c>
      <c r="B31" s="13" t="s">
        <v>41</v>
      </c>
      <c r="C31" s="14">
        <v>3482</v>
      </c>
      <c r="D31" s="14">
        <v>3426</v>
      </c>
      <c r="E31" s="15">
        <v>1.6345592527729099E-2</v>
      </c>
    </row>
    <row r="32" spans="1:5" x14ac:dyDescent="0.4">
      <c r="A32" s="175" t="s">
        <v>42</v>
      </c>
      <c r="B32" s="13" t="s">
        <v>43</v>
      </c>
      <c r="C32" s="14">
        <v>313</v>
      </c>
      <c r="D32" s="14">
        <v>329</v>
      </c>
      <c r="E32" s="15">
        <v>-4.8632218844984802E-2</v>
      </c>
    </row>
    <row r="33" spans="1:5" x14ac:dyDescent="0.4">
      <c r="A33" s="176"/>
      <c r="B33" s="13" t="s">
        <v>44</v>
      </c>
      <c r="C33" s="14">
        <v>261</v>
      </c>
      <c r="D33" s="14">
        <v>220</v>
      </c>
      <c r="E33" s="15">
        <v>0.18636363636363601</v>
      </c>
    </row>
    <row r="34" spans="1:5" x14ac:dyDescent="0.4">
      <c r="A34" s="176"/>
      <c r="B34" s="13" t="s">
        <v>45</v>
      </c>
      <c r="C34" s="17"/>
      <c r="D34" s="17"/>
      <c r="E34" s="15">
        <v>0</v>
      </c>
    </row>
    <row r="35" spans="1:5" x14ac:dyDescent="0.4">
      <c r="A35" s="176"/>
      <c r="B35" s="13" t="s">
        <v>46</v>
      </c>
      <c r="C35" s="14">
        <v>341</v>
      </c>
      <c r="D35" s="14">
        <v>344</v>
      </c>
      <c r="E35" s="15">
        <v>-8.7209302325581394E-3</v>
      </c>
    </row>
    <row r="36" spans="1:5" x14ac:dyDescent="0.4">
      <c r="A36" s="177"/>
      <c r="B36" s="13" t="s">
        <v>47</v>
      </c>
      <c r="C36" s="14">
        <v>2476</v>
      </c>
      <c r="D36" s="14">
        <v>2422</v>
      </c>
      <c r="E36" s="15">
        <v>2.2295623451692798E-2</v>
      </c>
    </row>
    <row r="37" spans="1:5" x14ac:dyDescent="0.4">
      <c r="A37" s="3"/>
    </row>
    <row r="38" spans="1:5" x14ac:dyDescent="0.4">
      <c r="A38" s="8" t="s">
        <v>48</v>
      </c>
    </row>
    <row r="39" spans="1:5" x14ac:dyDescent="0.4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4">
      <c r="A40" s="12" t="s">
        <v>49</v>
      </c>
      <c r="B40" s="16"/>
      <c r="C40" s="14">
        <v>4092</v>
      </c>
      <c r="D40" s="14">
        <v>4703</v>
      </c>
      <c r="E40" s="15">
        <v>-0.12991707420795201</v>
      </c>
    </row>
    <row r="41" spans="1:5" x14ac:dyDescent="0.4">
      <c r="A41" s="12" t="s">
        <v>50</v>
      </c>
      <c r="B41" s="16"/>
      <c r="C41" s="14">
        <v>1772</v>
      </c>
      <c r="D41" s="14">
        <v>1935</v>
      </c>
      <c r="E41" s="15">
        <v>-8.4237726098191204E-2</v>
      </c>
    </row>
    <row r="42" spans="1:5" x14ac:dyDescent="0.4">
      <c r="A42" s="3"/>
    </row>
    <row r="43" spans="1:5" x14ac:dyDescent="0.4">
      <c r="A43" s="8" t="s">
        <v>51</v>
      </c>
    </row>
    <row r="44" spans="1:5" x14ac:dyDescent="0.4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4">
      <c r="A45" s="175" t="s">
        <v>52</v>
      </c>
      <c r="B45" s="13" t="s">
        <v>19</v>
      </c>
      <c r="C45" s="14">
        <v>1235</v>
      </c>
      <c r="D45" s="14">
        <v>1088</v>
      </c>
      <c r="E45" s="15">
        <v>0.135110294117647</v>
      </c>
    </row>
    <row r="46" spans="1:5" x14ac:dyDescent="0.4">
      <c r="A46" s="176"/>
      <c r="B46" s="13" t="s">
        <v>53</v>
      </c>
      <c r="C46" s="14">
        <v>10</v>
      </c>
      <c r="D46" s="14">
        <v>10</v>
      </c>
      <c r="E46" s="15">
        <v>0</v>
      </c>
    </row>
    <row r="47" spans="1:5" x14ac:dyDescent="0.4">
      <c r="A47" s="176"/>
      <c r="B47" s="13" t="s">
        <v>54</v>
      </c>
      <c r="C47" s="14">
        <v>2307</v>
      </c>
      <c r="D47" s="14">
        <v>2438</v>
      </c>
      <c r="E47" s="15">
        <v>-5.3732567678424902E-2</v>
      </c>
    </row>
    <row r="48" spans="1:5" x14ac:dyDescent="0.4">
      <c r="A48" s="177"/>
      <c r="B48" s="13" t="s">
        <v>23</v>
      </c>
      <c r="C48" s="14">
        <v>1188</v>
      </c>
      <c r="D48" s="14">
        <v>1039</v>
      </c>
      <c r="E48" s="15">
        <v>0.14340712223291599</v>
      </c>
    </row>
    <row r="49" spans="1:5" x14ac:dyDescent="0.4">
      <c r="A49" s="175" t="s">
        <v>55</v>
      </c>
      <c r="B49" s="13" t="s">
        <v>56</v>
      </c>
      <c r="C49" s="14">
        <v>1826</v>
      </c>
      <c r="D49" s="14">
        <v>1919</v>
      </c>
      <c r="E49" s="15">
        <v>-4.8462741010943201E-2</v>
      </c>
    </row>
    <row r="50" spans="1:5" x14ac:dyDescent="0.4">
      <c r="A50" s="176"/>
      <c r="B50" s="13" t="s">
        <v>57</v>
      </c>
      <c r="C50" s="14">
        <v>77</v>
      </c>
      <c r="D50" s="14">
        <v>81</v>
      </c>
      <c r="E50" s="15">
        <v>-4.9382716049382699E-2</v>
      </c>
    </row>
    <row r="51" spans="1:5" x14ac:dyDescent="0.4">
      <c r="A51" s="176"/>
      <c r="B51" s="13" t="s">
        <v>58</v>
      </c>
      <c r="C51" s="14">
        <v>323</v>
      </c>
      <c r="D51" s="14">
        <v>357</v>
      </c>
      <c r="E51" s="15">
        <v>-9.5238095238095205E-2</v>
      </c>
    </row>
    <row r="52" spans="1:5" x14ac:dyDescent="0.4">
      <c r="A52" s="177"/>
      <c r="B52" s="13" t="s">
        <v>59</v>
      </c>
      <c r="C52" s="14">
        <v>28</v>
      </c>
      <c r="D52" s="14">
        <v>56</v>
      </c>
      <c r="E52" s="15">
        <v>-0.5</v>
      </c>
    </row>
    <row r="53" spans="1:5" x14ac:dyDescent="0.4">
      <c r="A53" s="3"/>
    </row>
    <row r="54" spans="1:5" x14ac:dyDescent="0.4">
      <c r="A54" s="8" t="s">
        <v>60</v>
      </c>
    </row>
    <row r="55" spans="1:5" x14ac:dyDescent="0.4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4">
      <c r="A56" s="175" t="s">
        <v>61</v>
      </c>
      <c r="B56" s="13" t="s">
        <v>54</v>
      </c>
      <c r="C56" s="14">
        <v>42</v>
      </c>
      <c r="D56" s="14">
        <v>60</v>
      </c>
      <c r="E56" s="15">
        <v>-0.3</v>
      </c>
    </row>
    <row r="57" spans="1:5" x14ac:dyDescent="0.4">
      <c r="A57" s="176"/>
      <c r="B57" s="13" t="s">
        <v>53</v>
      </c>
      <c r="C57" s="14">
        <v>1</v>
      </c>
      <c r="D57" s="17"/>
      <c r="E57" s="15">
        <v>0</v>
      </c>
    </row>
    <row r="58" spans="1:5" x14ac:dyDescent="0.4">
      <c r="A58" s="176"/>
      <c r="B58" s="13" t="s">
        <v>19</v>
      </c>
      <c r="C58" s="14">
        <v>89</v>
      </c>
      <c r="D58" s="14">
        <v>83</v>
      </c>
      <c r="E58" s="15">
        <v>7.2289156626505993E-2</v>
      </c>
    </row>
    <row r="59" spans="1:5" x14ac:dyDescent="0.4">
      <c r="A59" s="176"/>
      <c r="B59" s="13" t="s">
        <v>23</v>
      </c>
      <c r="C59" s="14">
        <v>95</v>
      </c>
      <c r="D59" s="14">
        <v>88</v>
      </c>
      <c r="E59" s="15">
        <v>7.9545454545454503E-2</v>
      </c>
    </row>
    <row r="60" spans="1:5" x14ac:dyDescent="0.4">
      <c r="A60" s="176"/>
      <c r="B60" s="13" t="s">
        <v>62</v>
      </c>
      <c r="C60" s="14">
        <v>28</v>
      </c>
      <c r="D60" s="14">
        <v>21</v>
      </c>
      <c r="E60" s="15">
        <v>0.33333333333333298</v>
      </c>
    </row>
    <row r="61" spans="1:5" x14ac:dyDescent="0.4">
      <c r="A61" s="177"/>
      <c r="B61" s="13" t="s">
        <v>63</v>
      </c>
      <c r="C61" s="14">
        <v>1</v>
      </c>
      <c r="D61" s="14">
        <v>2</v>
      </c>
      <c r="E61" s="15">
        <v>-0.5</v>
      </c>
    </row>
    <row r="62" spans="1:5" x14ac:dyDescent="0.4">
      <c r="A62" s="175" t="s">
        <v>64</v>
      </c>
      <c r="B62" s="13" t="s">
        <v>65</v>
      </c>
      <c r="C62" s="14">
        <v>37</v>
      </c>
      <c r="D62" s="14">
        <v>45</v>
      </c>
      <c r="E62" s="15">
        <v>-0.17777777777777801</v>
      </c>
    </row>
    <row r="63" spans="1:5" x14ac:dyDescent="0.4">
      <c r="A63" s="176"/>
      <c r="B63" s="13" t="s">
        <v>58</v>
      </c>
      <c r="C63" s="14">
        <v>5</v>
      </c>
      <c r="D63" s="14">
        <v>4</v>
      </c>
      <c r="E63" s="15">
        <v>0.25</v>
      </c>
    </row>
    <row r="64" spans="1:5" x14ac:dyDescent="0.4">
      <c r="A64" s="177"/>
      <c r="B64" s="13" t="s">
        <v>66</v>
      </c>
      <c r="C64" s="17"/>
      <c r="D64" s="14">
        <v>1</v>
      </c>
      <c r="E64" s="15">
        <v>0</v>
      </c>
    </row>
    <row r="65" spans="1:5" x14ac:dyDescent="0.4">
      <c r="A65" s="3"/>
    </row>
    <row r="66" spans="1:5" x14ac:dyDescent="0.4">
      <c r="A66" s="8" t="s">
        <v>67</v>
      </c>
    </row>
    <row r="67" spans="1:5" x14ac:dyDescent="0.4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4">
      <c r="A68" s="12" t="s">
        <v>35</v>
      </c>
      <c r="B68" s="16"/>
      <c r="C68" s="17"/>
      <c r="D68" s="17"/>
      <c r="E68" s="15">
        <v>0</v>
      </c>
    </row>
    <row r="69" spans="1:5" x14ac:dyDescent="0.4">
      <c r="A69" s="12" t="s">
        <v>36</v>
      </c>
      <c r="B69" s="16"/>
      <c r="C69" s="17"/>
      <c r="D69" s="17"/>
      <c r="E69" s="15">
        <v>0</v>
      </c>
    </row>
    <row r="70" spans="1:5" x14ac:dyDescent="0.4">
      <c r="A70" s="12" t="s">
        <v>37</v>
      </c>
      <c r="B70" s="16"/>
      <c r="C70" s="14">
        <v>4</v>
      </c>
      <c r="D70" s="14">
        <v>4</v>
      </c>
      <c r="E70" s="15">
        <v>0</v>
      </c>
    </row>
    <row r="71" spans="1:5" x14ac:dyDescent="0.4">
      <c r="A71" s="12" t="s">
        <v>38</v>
      </c>
      <c r="B71" s="16"/>
      <c r="C71" s="14">
        <v>4</v>
      </c>
      <c r="D71" s="14">
        <v>6</v>
      </c>
      <c r="E71" s="15">
        <v>-0.33333333333333298</v>
      </c>
    </row>
    <row r="72" spans="1:5" x14ac:dyDescent="0.4">
      <c r="A72" s="12" t="s">
        <v>39</v>
      </c>
      <c r="B72" s="16"/>
      <c r="C72" s="17"/>
      <c r="D72" s="17"/>
      <c r="E72" s="15">
        <v>0</v>
      </c>
    </row>
    <row r="73" spans="1:5" x14ac:dyDescent="0.4">
      <c r="A73" s="3"/>
    </row>
    <row r="74" spans="1:5" x14ac:dyDescent="0.4">
      <c r="A74" s="8" t="s">
        <v>68</v>
      </c>
    </row>
    <row r="75" spans="1:5" x14ac:dyDescent="0.4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4">
      <c r="A76" s="178"/>
      <c r="B76" s="13" t="s">
        <v>49</v>
      </c>
      <c r="C76" s="14">
        <v>3</v>
      </c>
      <c r="D76" s="14">
        <v>1</v>
      </c>
      <c r="E76" s="15">
        <v>2</v>
      </c>
    </row>
    <row r="77" spans="1:5" x14ac:dyDescent="0.4">
      <c r="A77" s="179"/>
      <c r="B77" s="13" t="s">
        <v>58</v>
      </c>
      <c r="C77" s="17"/>
      <c r="D77" s="14">
        <v>1</v>
      </c>
      <c r="E77" s="15">
        <v>0</v>
      </c>
    </row>
    <row r="78" spans="1:5" x14ac:dyDescent="0.4">
      <c r="A78" s="179"/>
      <c r="B78" s="13" t="s">
        <v>65</v>
      </c>
      <c r="C78" s="14">
        <v>3</v>
      </c>
      <c r="D78" s="14">
        <v>1</v>
      </c>
      <c r="E78" s="15">
        <v>2</v>
      </c>
    </row>
    <row r="79" spans="1:5" x14ac:dyDescent="0.4">
      <c r="A79" s="179"/>
      <c r="B79" s="13" t="s">
        <v>69</v>
      </c>
      <c r="C79" s="14">
        <v>2</v>
      </c>
      <c r="D79" s="14">
        <v>3</v>
      </c>
      <c r="E79" s="15">
        <v>-0.33333333333333298</v>
      </c>
    </row>
    <row r="80" spans="1:5" x14ac:dyDescent="0.4">
      <c r="A80" s="180"/>
      <c r="B80" s="13" t="s">
        <v>70</v>
      </c>
      <c r="C80" s="17"/>
      <c r="D80" s="17"/>
      <c r="E80" s="15">
        <v>0</v>
      </c>
    </row>
    <row r="81" spans="1:5" x14ac:dyDescent="0.4">
      <c r="A81" s="3"/>
    </row>
    <row r="82" spans="1:5" x14ac:dyDescent="0.4">
      <c r="A82" s="8" t="s">
        <v>71</v>
      </c>
    </row>
    <row r="83" spans="1:5" x14ac:dyDescent="0.4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4">
      <c r="A84" s="175" t="s">
        <v>72</v>
      </c>
      <c r="B84" s="13" t="s">
        <v>73</v>
      </c>
      <c r="C84" s="14">
        <v>1772</v>
      </c>
      <c r="D84" s="14">
        <v>1935</v>
      </c>
      <c r="E84" s="15">
        <v>-8.4237726098191204E-2</v>
      </c>
    </row>
    <row r="85" spans="1:5" x14ac:dyDescent="0.4">
      <c r="A85" s="177"/>
      <c r="B85" s="13" t="s">
        <v>74</v>
      </c>
      <c r="C85" s="14">
        <v>571</v>
      </c>
      <c r="D85" s="14">
        <v>436</v>
      </c>
      <c r="E85" s="15">
        <v>0.30963302752293598</v>
      </c>
    </row>
    <row r="86" spans="1:5" x14ac:dyDescent="0.4">
      <c r="A86" s="175" t="s">
        <v>75</v>
      </c>
      <c r="B86" s="13" t="s">
        <v>73</v>
      </c>
      <c r="C86" s="14">
        <v>1560</v>
      </c>
      <c r="D86" s="14">
        <v>2024</v>
      </c>
      <c r="E86" s="15">
        <v>-0.22924901185770799</v>
      </c>
    </row>
    <row r="87" spans="1:5" x14ac:dyDescent="0.4">
      <c r="A87" s="177"/>
      <c r="B87" s="13" t="s">
        <v>74</v>
      </c>
      <c r="C87" s="14">
        <v>1250</v>
      </c>
      <c r="D87" s="14">
        <v>821</v>
      </c>
      <c r="E87" s="15">
        <v>0.522533495736906</v>
      </c>
    </row>
    <row r="88" spans="1:5" x14ac:dyDescent="0.4">
      <c r="A88" s="175" t="s">
        <v>76</v>
      </c>
      <c r="B88" s="13" t="s">
        <v>73</v>
      </c>
      <c r="C88" s="14">
        <v>123</v>
      </c>
      <c r="D88" s="14">
        <v>115</v>
      </c>
      <c r="E88" s="15">
        <v>6.9565217391304293E-2</v>
      </c>
    </row>
    <row r="89" spans="1:5" x14ac:dyDescent="0.4">
      <c r="A89" s="177"/>
      <c r="B89" s="13" t="s">
        <v>74</v>
      </c>
      <c r="C89" s="14">
        <v>83</v>
      </c>
      <c r="D89" s="14">
        <v>60</v>
      </c>
      <c r="E89" s="15">
        <v>0.38333333333333303</v>
      </c>
    </row>
    <row r="90" spans="1:5" x14ac:dyDescent="0.4">
      <c r="A90" s="175" t="s">
        <v>77</v>
      </c>
      <c r="B90" s="13" t="s">
        <v>73</v>
      </c>
      <c r="C90" s="17"/>
      <c r="D90" s="17"/>
      <c r="E90" s="15">
        <v>0</v>
      </c>
    </row>
    <row r="91" spans="1:5" x14ac:dyDescent="0.4">
      <c r="A91" s="177"/>
      <c r="B91" s="13" t="s">
        <v>74</v>
      </c>
      <c r="C91" s="17"/>
      <c r="D91" s="17"/>
      <c r="E91" s="15">
        <v>0</v>
      </c>
    </row>
    <row r="92" spans="1:5" x14ac:dyDescent="0.4">
      <c r="A92" s="3"/>
    </row>
    <row r="93" spans="1:5" x14ac:dyDescent="0.4">
      <c r="A93" s="8" t="s">
        <v>78</v>
      </c>
    </row>
    <row r="94" spans="1:5" x14ac:dyDescent="0.4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4">
      <c r="A95" s="18"/>
      <c r="B95" s="16"/>
      <c r="C95" s="14">
        <v>1829</v>
      </c>
      <c r="D95" s="14">
        <v>1819</v>
      </c>
      <c r="E95" s="15">
        <v>5.4975261132490403E-3</v>
      </c>
    </row>
    <row r="96" spans="1:5" x14ac:dyDescent="0.4">
      <c r="A96" s="12" t="s">
        <v>79</v>
      </c>
      <c r="B96" s="16"/>
      <c r="C96" s="17"/>
      <c r="D96" s="14">
        <v>1</v>
      </c>
      <c r="E96" s="15">
        <v>0</v>
      </c>
    </row>
    <row r="97" spans="1:5" x14ac:dyDescent="0.4">
      <c r="A97" s="3"/>
    </row>
    <row r="98" spans="1:5" x14ac:dyDescent="0.4">
      <c r="A98" s="8" t="s">
        <v>80</v>
      </c>
    </row>
    <row r="99" spans="1:5" x14ac:dyDescent="0.4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4">
      <c r="A100" s="12" t="s">
        <v>81</v>
      </c>
      <c r="B100" s="16"/>
      <c r="C100" s="14">
        <v>862</v>
      </c>
      <c r="D100" s="14">
        <v>930</v>
      </c>
      <c r="E100" s="15">
        <v>-7.3118279569892503E-2</v>
      </c>
    </row>
    <row r="101" spans="1:5" x14ac:dyDescent="0.4">
      <c r="A101" s="12" t="s">
        <v>82</v>
      </c>
      <c r="B101" s="16"/>
      <c r="C101" s="14">
        <v>655</v>
      </c>
      <c r="D101" s="14">
        <v>824</v>
      </c>
      <c r="E101" s="15">
        <v>-0.20509708737864099</v>
      </c>
    </row>
    <row r="102" spans="1:5" x14ac:dyDescent="0.4">
      <c r="A102" s="12" t="s">
        <v>79</v>
      </c>
      <c r="B102" s="16"/>
      <c r="C102" s="14">
        <v>12</v>
      </c>
      <c r="D102" s="14">
        <v>7</v>
      </c>
      <c r="E102" s="15">
        <v>0.71428571428571397</v>
      </c>
    </row>
    <row r="103" spans="1:5" x14ac:dyDescent="0.4">
      <c r="A103" s="3"/>
    </row>
    <row r="104" spans="1:5" x14ac:dyDescent="0.4">
      <c r="A104" s="8" t="s">
        <v>83</v>
      </c>
    </row>
    <row r="105" spans="1:5" x14ac:dyDescent="0.4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4">
      <c r="A106" s="175" t="s">
        <v>81</v>
      </c>
      <c r="B106" s="13" t="s">
        <v>84</v>
      </c>
      <c r="C106" s="14">
        <v>530</v>
      </c>
      <c r="D106" s="14">
        <v>648</v>
      </c>
      <c r="E106" s="15">
        <v>-0.18209876543209899</v>
      </c>
    </row>
    <row r="107" spans="1:5" x14ac:dyDescent="0.4">
      <c r="A107" s="176"/>
      <c r="B107" s="13" t="s">
        <v>85</v>
      </c>
      <c r="C107" s="14">
        <v>253</v>
      </c>
      <c r="D107" s="14">
        <v>324</v>
      </c>
      <c r="E107" s="15">
        <v>-0.219135802469136</v>
      </c>
    </row>
    <row r="108" spans="1:5" x14ac:dyDescent="0.4">
      <c r="A108" s="177"/>
      <c r="B108" s="13" t="s">
        <v>86</v>
      </c>
      <c r="C108" s="14">
        <v>307</v>
      </c>
      <c r="D108" s="14">
        <v>430</v>
      </c>
      <c r="E108" s="15">
        <v>-0.28604651162790701</v>
      </c>
    </row>
    <row r="109" spans="1:5" x14ac:dyDescent="0.4">
      <c r="A109" s="175" t="s">
        <v>82</v>
      </c>
      <c r="B109" s="13" t="s">
        <v>87</v>
      </c>
      <c r="C109" s="14">
        <v>180</v>
      </c>
      <c r="D109" s="14">
        <v>253</v>
      </c>
      <c r="E109" s="15">
        <v>-0.28853754940711501</v>
      </c>
    </row>
    <row r="110" spans="1:5" x14ac:dyDescent="0.4">
      <c r="A110" s="177"/>
      <c r="B110" s="13" t="s">
        <v>86</v>
      </c>
      <c r="C110" s="14">
        <v>275</v>
      </c>
      <c r="D110" s="14">
        <v>346</v>
      </c>
      <c r="E110" s="15">
        <v>-0.205202312138728</v>
      </c>
    </row>
    <row r="111" spans="1:5" x14ac:dyDescent="0.4">
      <c r="A111" s="12" t="s">
        <v>79</v>
      </c>
      <c r="B111" s="16"/>
      <c r="C111" s="14">
        <v>61</v>
      </c>
      <c r="D111" s="14">
        <v>51</v>
      </c>
      <c r="E111" s="15">
        <v>0.19607843137254899</v>
      </c>
    </row>
    <row r="112" spans="1:5" x14ac:dyDescent="0.4">
      <c r="A112" s="3"/>
    </row>
    <row r="113" spans="1:5" x14ac:dyDescent="0.4">
      <c r="A113" s="8" t="s">
        <v>88</v>
      </c>
    </row>
    <row r="114" spans="1:5" x14ac:dyDescent="0.4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4">
      <c r="A115" s="175" t="s">
        <v>81</v>
      </c>
      <c r="B115" s="13" t="s">
        <v>84</v>
      </c>
      <c r="C115" s="14">
        <v>35</v>
      </c>
      <c r="D115" s="14">
        <v>41</v>
      </c>
      <c r="E115" s="15">
        <v>-0.146341463414634</v>
      </c>
    </row>
    <row r="116" spans="1:5" x14ac:dyDescent="0.4">
      <c r="A116" s="176"/>
      <c r="B116" s="13" t="s">
        <v>85</v>
      </c>
      <c r="C116" s="14">
        <v>28</v>
      </c>
      <c r="D116" s="14">
        <v>18</v>
      </c>
      <c r="E116" s="15">
        <v>0.55555555555555503</v>
      </c>
    </row>
    <row r="117" spans="1:5" x14ac:dyDescent="0.4">
      <c r="A117" s="177"/>
      <c r="B117" s="13" t="s">
        <v>86</v>
      </c>
      <c r="C117" s="14">
        <v>33</v>
      </c>
      <c r="D117" s="14">
        <v>41</v>
      </c>
      <c r="E117" s="15">
        <v>-0.19512195121951201</v>
      </c>
    </row>
    <row r="118" spans="1:5" x14ac:dyDescent="0.4">
      <c r="A118" s="175" t="s">
        <v>82</v>
      </c>
      <c r="B118" s="13" t="s">
        <v>87</v>
      </c>
      <c r="C118" s="14">
        <v>13</v>
      </c>
      <c r="D118" s="14">
        <v>3</v>
      </c>
      <c r="E118" s="15">
        <v>3.3333333333333299</v>
      </c>
    </row>
    <row r="119" spans="1:5" x14ac:dyDescent="0.4">
      <c r="A119" s="177"/>
      <c r="B119" s="13" t="s">
        <v>86</v>
      </c>
      <c r="C119" s="14">
        <v>11</v>
      </c>
      <c r="D119" s="14">
        <v>12</v>
      </c>
      <c r="E119" s="15">
        <v>-8.3333333333333301E-2</v>
      </c>
    </row>
    <row r="120" spans="1:5" x14ac:dyDescent="0.4">
      <c r="A120" s="12" t="s">
        <v>79</v>
      </c>
      <c r="B120" s="16"/>
      <c r="C120" s="14">
        <v>3</v>
      </c>
      <c r="D120" s="14">
        <v>2</v>
      </c>
      <c r="E120" s="15">
        <v>0.5</v>
      </c>
    </row>
    <row r="121" spans="1:5" x14ac:dyDescent="0.4">
      <c r="A121" s="3"/>
    </row>
    <row r="122" spans="1:5" x14ac:dyDescent="0.4">
      <c r="A122" s="8" t="s">
        <v>89</v>
      </c>
    </row>
    <row r="123" spans="1:5" x14ac:dyDescent="0.4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4">
      <c r="A124" s="175" t="s">
        <v>90</v>
      </c>
      <c r="B124" s="13" t="s">
        <v>91</v>
      </c>
      <c r="C124" s="17"/>
      <c r="D124" s="17"/>
      <c r="E124" s="15">
        <v>0</v>
      </c>
    </row>
    <row r="125" spans="1:5" x14ac:dyDescent="0.4">
      <c r="A125" s="177"/>
      <c r="B125" s="13" t="s">
        <v>92</v>
      </c>
      <c r="C125" s="17"/>
      <c r="D125" s="17"/>
      <c r="E125" s="15">
        <v>0</v>
      </c>
    </row>
    <row r="126" spans="1:5" x14ac:dyDescent="0.4">
      <c r="A126" s="175" t="s">
        <v>93</v>
      </c>
      <c r="B126" s="13" t="s">
        <v>91</v>
      </c>
      <c r="C126" s="17"/>
      <c r="D126" s="17"/>
      <c r="E126" s="15">
        <v>0</v>
      </c>
    </row>
    <row r="127" spans="1:5" x14ac:dyDescent="0.4">
      <c r="A127" s="177"/>
      <c r="B127" s="13" t="s">
        <v>92</v>
      </c>
      <c r="C127" s="17"/>
      <c r="D127" s="17"/>
      <c r="E127" s="15">
        <v>0</v>
      </c>
    </row>
    <row r="128" spans="1:5" x14ac:dyDescent="0.4">
      <c r="A128" s="175" t="s">
        <v>94</v>
      </c>
      <c r="B128" s="13" t="s">
        <v>91</v>
      </c>
      <c r="C128" s="14">
        <v>5583</v>
      </c>
      <c r="D128" s="14">
        <v>4137</v>
      </c>
      <c r="E128" s="15">
        <v>0.34952864394488697</v>
      </c>
    </row>
    <row r="129" spans="1:5" x14ac:dyDescent="0.4">
      <c r="A129" s="177"/>
      <c r="B129" s="13" t="s">
        <v>92</v>
      </c>
      <c r="C129" s="14">
        <v>8440</v>
      </c>
      <c r="D129" s="14">
        <v>6234</v>
      </c>
      <c r="E129" s="15">
        <v>0.35386589669554003</v>
      </c>
    </row>
    <row r="130" spans="1:5" x14ac:dyDescent="0.4">
      <c r="A130" s="175" t="s">
        <v>95</v>
      </c>
      <c r="B130" s="13" t="s">
        <v>91</v>
      </c>
      <c r="C130" s="14">
        <v>287</v>
      </c>
      <c r="D130" s="14">
        <v>226</v>
      </c>
      <c r="E130" s="15">
        <v>0.26991150442477901</v>
      </c>
    </row>
    <row r="131" spans="1:5" x14ac:dyDescent="0.4">
      <c r="A131" s="177"/>
      <c r="B131" s="13" t="s">
        <v>92</v>
      </c>
      <c r="C131" s="14">
        <v>477</v>
      </c>
      <c r="D131" s="14">
        <v>361</v>
      </c>
      <c r="E131" s="15">
        <v>0.32132963988919699</v>
      </c>
    </row>
    <row r="132" spans="1:5" x14ac:dyDescent="0.4">
      <c r="A132" s="3"/>
    </row>
    <row r="133" spans="1:5" x14ac:dyDescent="0.4">
      <c r="A133" s="8" t="s">
        <v>96</v>
      </c>
    </row>
    <row r="134" spans="1:5" x14ac:dyDescent="0.4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4">
      <c r="A135" s="175" t="s">
        <v>97</v>
      </c>
      <c r="B135" s="13" t="s">
        <v>98</v>
      </c>
      <c r="C135" s="14">
        <v>150</v>
      </c>
      <c r="D135" s="14">
        <v>42</v>
      </c>
      <c r="E135" s="15">
        <v>2.5714285714285698</v>
      </c>
    </row>
    <row r="136" spans="1:5" x14ac:dyDescent="0.4">
      <c r="A136" s="177"/>
      <c r="B136" s="13" t="s">
        <v>99</v>
      </c>
      <c r="C136" s="17"/>
      <c r="D136" s="14">
        <v>1</v>
      </c>
      <c r="E136" s="15">
        <v>0</v>
      </c>
    </row>
    <row r="137" spans="1:5" x14ac:dyDescent="0.4">
      <c r="A137" s="175" t="s">
        <v>100</v>
      </c>
      <c r="B137" s="13" t="s">
        <v>98</v>
      </c>
      <c r="C137" s="17"/>
      <c r="D137" s="17"/>
      <c r="E137" s="15">
        <v>0</v>
      </c>
    </row>
    <row r="138" spans="1:5" x14ac:dyDescent="0.4">
      <c r="A138" s="177"/>
      <c r="B138" s="13" t="s">
        <v>99</v>
      </c>
      <c r="C138" s="17"/>
      <c r="D138" s="17"/>
      <c r="E138" s="15">
        <v>0</v>
      </c>
    </row>
    <row r="139" spans="1:5" x14ac:dyDescent="0.4">
      <c r="A139" s="175" t="s">
        <v>101</v>
      </c>
      <c r="B139" s="13" t="s">
        <v>98</v>
      </c>
      <c r="C139" s="14">
        <v>27</v>
      </c>
      <c r="D139" s="14">
        <v>31</v>
      </c>
      <c r="E139" s="15">
        <v>-0.12903225806451599</v>
      </c>
    </row>
    <row r="140" spans="1:5" x14ac:dyDescent="0.4">
      <c r="A140" s="177"/>
      <c r="B140" s="13" t="s">
        <v>102</v>
      </c>
      <c r="C140" s="14">
        <v>1</v>
      </c>
      <c r="D140" s="17"/>
      <c r="E140" s="15">
        <v>0</v>
      </c>
    </row>
    <row r="141" spans="1:5" x14ac:dyDescent="0.4">
      <c r="A141" s="3"/>
    </row>
    <row r="142" spans="1:5" x14ac:dyDescent="0.4">
      <c r="A142" s="8" t="s">
        <v>103</v>
      </c>
    </row>
    <row r="143" spans="1:5" x14ac:dyDescent="0.4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4">
      <c r="A144" s="12" t="s">
        <v>104</v>
      </c>
      <c r="B144" s="16"/>
      <c r="C144" s="14">
        <v>280</v>
      </c>
      <c r="D144" s="14">
        <v>313</v>
      </c>
      <c r="E144" s="15">
        <v>-0.105431309904153</v>
      </c>
    </row>
    <row r="145" spans="1:5" x14ac:dyDescent="0.4">
      <c r="A145" s="175" t="s">
        <v>105</v>
      </c>
      <c r="B145" s="13" t="s">
        <v>106</v>
      </c>
      <c r="C145" s="14">
        <v>7</v>
      </c>
      <c r="D145" s="14">
        <v>6</v>
      </c>
      <c r="E145" s="15">
        <v>0.16666666666666699</v>
      </c>
    </row>
    <row r="146" spans="1:5" x14ac:dyDescent="0.4">
      <c r="A146" s="176"/>
      <c r="B146" s="13" t="s">
        <v>107</v>
      </c>
      <c r="C146" s="14">
        <v>222</v>
      </c>
      <c r="D146" s="14">
        <v>211</v>
      </c>
      <c r="E146" s="15">
        <v>5.2132701421800903E-2</v>
      </c>
    </row>
    <row r="147" spans="1:5" x14ac:dyDescent="0.4">
      <c r="A147" s="176"/>
      <c r="B147" s="13" t="s">
        <v>108</v>
      </c>
      <c r="C147" s="14">
        <v>14</v>
      </c>
      <c r="D147" s="14">
        <v>31</v>
      </c>
      <c r="E147" s="15">
        <v>-0.54838709677419395</v>
      </c>
    </row>
    <row r="148" spans="1:5" x14ac:dyDescent="0.4">
      <c r="A148" s="176"/>
      <c r="B148" s="13" t="s">
        <v>109</v>
      </c>
      <c r="C148" s="14">
        <v>6</v>
      </c>
      <c r="D148" s="14">
        <v>6</v>
      </c>
      <c r="E148" s="15">
        <v>0</v>
      </c>
    </row>
    <row r="149" spans="1:5" x14ac:dyDescent="0.4">
      <c r="A149" s="176"/>
      <c r="B149" s="13" t="s">
        <v>110</v>
      </c>
      <c r="C149" s="14">
        <v>31</v>
      </c>
      <c r="D149" s="14">
        <v>59</v>
      </c>
      <c r="E149" s="15">
        <v>-0.47457627118644102</v>
      </c>
    </row>
    <row r="150" spans="1:5" x14ac:dyDescent="0.4">
      <c r="A150" s="177"/>
      <c r="B150" s="13" t="s">
        <v>111</v>
      </c>
      <c r="C150" s="17"/>
      <c r="D150" s="17"/>
      <c r="E150" s="15">
        <v>0</v>
      </c>
    </row>
    <row r="151" spans="1:5" x14ac:dyDescent="0.4">
      <c r="A151" s="175" t="s">
        <v>112</v>
      </c>
      <c r="B151" s="13" t="s">
        <v>113</v>
      </c>
      <c r="C151" s="14">
        <v>111</v>
      </c>
      <c r="D151" s="14">
        <v>131</v>
      </c>
      <c r="E151" s="15">
        <v>-0.15267175572519101</v>
      </c>
    </row>
    <row r="152" spans="1:5" x14ac:dyDescent="0.4">
      <c r="A152" s="177"/>
      <c r="B152" s="13" t="s">
        <v>114</v>
      </c>
      <c r="C152" s="14">
        <v>160</v>
      </c>
      <c r="D152" s="14">
        <v>191</v>
      </c>
      <c r="E152" s="15">
        <v>-0.162303664921466</v>
      </c>
    </row>
    <row r="153" spans="1:5" x14ac:dyDescent="0.4">
      <c r="A153" s="175" t="s">
        <v>115</v>
      </c>
      <c r="B153" s="13" t="s">
        <v>19</v>
      </c>
      <c r="C153" s="14">
        <v>47</v>
      </c>
      <c r="D153" s="14">
        <v>44</v>
      </c>
      <c r="E153" s="15">
        <v>6.8181818181818205E-2</v>
      </c>
    </row>
    <row r="154" spans="1:5" x14ac:dyDescent="0.4">
      <c r="A154" s="177"/>
      <c r="B154" s="13" t="s">
        <v>23</v>
      </c>
      <c r="C154" s="14">
        <v>59</v>
      </c>
      <c r="D154" s="14">
        <v>47</v>
      </c>
      <c r="E154" s="15">
        <v>0.25531914893617003</v>
      </c>
    </row>
    <row r="155" spans="1:5" x14ac:dyDescent="0.4">
      <c r="A155" s="12" t="s">
        <v>116</v>
      </c>
      <c r="B155" s="16"/>
      <c r="C155" s="17"/>
      <c r="D155" s="17"/>
      <c r="E155" s="15">
        <v>0</v>
      </c>
    </row>
    <row r="156" spans="1:5" x14ac:dyDescent="0.4">
      <c r="A156" s="3"/>
    </row>
    <row r="157" spans="1:5" x14ac:dyDescent="0.4">
      <c r="A157" s="8" t="s">
        <v>117</v>
      </c>
    </row>
    <row r="158" spans="1:5" x14ac:dyDescent="0.4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4">
      <c r="A159" s="175" t="s">
        <v>118</v>
      </c>
      <c r="B159" s="13" t="s">
        <v>119</v>
      </c>
      <c r="C159" s="14">
        <v>1545</v>
      </c>
      <c r="D159" s="14">
        <v>1341</v>
      </c>
      <c r="E159" s="15">
        <v>0.15212527964205799</v>
      </c>
    </row>
    <row r="160" spans="1:5" x14ac:dyDescent="0.4">
      <c r="A160" s="176"/>
      <c r="B160" s="13" t="s">
        <v>120</v>
      </c>
      <c r="C160" s="14">
        <v>299</v>
      </c>
      <c r="D160" s="14">
        <v>214</v>
      </c>
      <c r="E160" s="15">
        <v>0.39719626168224298</v>
      </c>
    </row>
    <row r="161" spans="1:5" x14ac:dyDescent="0.4">
      <c r="A161" s="176"/>
      <c r="B161" s="13" t="s">
        <v>121</v>
      </c>
      <c r="C161" s="14">
        <v>242</v>
      </c>
      <c r="D161" s="14">
        <v>169</v>
      </c>
      <c r="E161" s="15">
        <v>0.43195266272189298</v>
      </c>
    </row>
    <row r="162" spans="1:5" x14ac:dyDescent="0.4">
      <c r="A162" s="176"/>
      <c r="B162" s="13" t="s">
        <v>122</v>
      </c>
      <c r="C162" s="14">
        <v>194</v>
      </c>
      <c r="D162" s="14">
        <v>217</v>
      </c>
      <c r="E162" s="15">
        <v>-0.105990783410138</v>
      </c>
    </row>
    <row r="163" spans="1:5" x14ac:dyDescent="0.4">
      <c r="A163" s="176"/>
      <c r="B163" s="13" t="s">
        <v>123</v>
      </c>
      <c r="C163" s="17"/>
      <c r="D163" s="17"/>
      <c r="E163" s="15">
        <v>0</v>
      </c>
    </row>
    <row r="164" spans="1:5" x14ac:dyDescent="0.4">
      <c r="A164" s="176"/>
      <c r="B164" s="13" t="s">
        <v>124</v>
      </c>
      <c r="C164" s="14">
        <v>0</v>
      </c>
      <c r="D164" s="17"/>
      <c r="E164" s="15">
        <v>0</v>
      </c>
    </row>
    <row r="165" spans="1:5" x14ac:dyDescent="0.4">
      <c r="A165" s="176"/>
      <c r="B165" s="13" t="s">
        <v>125</v>
      </c>
      <c r="C165" s="14">
        <v>1125</v>
      </c>
      <c r="D165" s="14">
        <v>957</v>
      </c>
      <c r="E165" s="15">
        <v>0.17554858934169301</v>
      </c>
    </row>
    <row r="166" spans="1:5" x14ac:dyDescent="0.4">
      <c r="A166" s="176"/>
      <c r="B166" s="13" t="s">
        <v>126</v>
      </c>
      <c r="C166" s="14">
        <v>0</v>
      </c>
      <c r="D166" s="14">
        <v>3</v>
      </c>
      <c r="E166" s="15">
        <v>-1</v>
      </c>
    </row>
    <row r="167" spans="1:5" x14ac:dyDescent="0.4">
      <c r="A167" s="176"/>
      <c r="B167" s="13" t="s">
        <v>127</v>
      </c>
      <c r="C167" s="14">
        <v>340</v>
      </c>
      <c r="D167" s="14">
        <v>313</v>
      </c>
      <c r="E167" s="15">
        <v>8.6261980830670895E-2</v>
      </c>
    </row>
    <row r="168" spans="1:5" x14ac:dyDescent="0.4">
      <c r="A168" s="176"/>
      <c r="B168" s="13" t="s">
        <v>128</v>
      </c>
      <c r="C168" s="14">
        <v>678</v>
      </c>
      <c r="D168" s="14">
        <v>536</v>
      </c>
      <c r="E168" s="15">
        <v>0.26492537313432801</v>
      </c>
    </row>
    <row r="169" spans="1:5" x14ac:dyDescent="0.4">
      <c r="A169" s="176"/>
      <c r="B169" s="13" t="s">
        <v>129</v>
      </c>
      <c r="C169" s="14">
        <v>96</v>
      </c>
      <c r="D169" s="14">
        <v>105</v>
      </c>
      <c r="E169" s="15">
        <v>-8.5714285714285701E-2</v>
      </c>
    </row>
    <row r="170" spans="1:5" x14ac:dyDescent="0.4">
      <c r="A170" s="176"/>
      <c r="B170" s="13" t="s">
        <v>130</v>
      </c>
      <c r="C170" s="14">
        <v>224</v>
      </c>
      <c r="D170" s="14">
        <v>182</v>
      </c>
      <c r="E170" s="15">
        <v>0.230769230769231</v>
      </c>
    </row>
    <row r="171" spans="1:5" x14ac:dyDescent="0.4">
      <c r="A171" s="176"/>
      <c r="B171" s="13" t="s">
        <v>131</v>
      </c>
      <c r="C171" s="17"/>
      <c r="D171" s="17"/>
      <c r="E171" s="15">
        <v>0</v>
      </c>
    </row>
    <row r="172" spans="1:5" x14ac:dyDescent="0.4">
      <c r="A172" s="176"/>
      <c r="B172" s="13" t="s">
        <v>132</v>
      </c>
      <c r="C172" s="17"/>
      <c r="D172" s="17"/>
      <c r="E172" s="15">
        <v>0</v>
      </c>
    </row>
    <row r="173" spans="1:5" x14ac:dyDescent="0.4">
      <c r="A173" s="176"/>
      <c r="B173" s="13" t="s">
        <v>133</v>
      </c>
      <c r="C173" s="14">
        <v>15</v>
      </c>
      <c r="D173" s="17"/>
      <c r="E173" s="15">
        <v>0</v>
      </c>
    </row>
    <row r="174" spans="1:5" x14ac:dyDescent="0.4">
      <c r="A174" s="176"/>
      <c r="B174" s="13" t="s">
        <v>134</v>
      </c>
      <c r="C174" s="14">
        <v>8</v>
      </c>
      <c r="D174" s="14">
        <v>25</v>
      </c>
      <c r="E174" s="15">
        <v>-0.68</v>
      </c>
    </row>
    <row r="175" spans="1:5" x14ac:dyDescent="0.4">
      <c r="A175" s="176"/>
      <c r="B175" s="13" t="s">
        <v>135</v>
      </c>
      <c r="C175" s="14">
        <v>9</v>
      </c>
      <c r="D175" s="14">
        <v>10</v>
      </c>
      <c r="E175" s="15">
        <v>-0.1</v>
      </c>
    </row>
    <row r="176" spans="1:5" x14ac:dyDescent="0.4">
      <c r="A176" s="176"/>
      <c r="B176" s="13" t="s">
        <v>136</v>
      </c>
      <c r="C176" s="17"/>
      <c r="D176" s="17"/>
      <c r="E176" s="15">
        <v>0</v>
      </c>
    </row>
    <row r="177" spans="1:5" x14ac:dyDescent="0.4">
      <c r="A177" s="176"/>
      <c r="B177" s="13" t="s">
        <v>137</v>
      </c>
      <c r="C177" s="17"/>
      <c r="D177" s="17"/>
      <c r="E177" s="15">
        <v>0</v>
      </c>
    </row>
    <row r="178" spans="1:5" x14ac:dyDescent="0.4">
      <c r="A178" s="176"/>
      <c r="B178" s="13" t="s">
        <v>138</v>
      </c>
      <c r="C178" s="14">
        <v>1</v>
      </c>
      <c r="D178" s="17"/>
      <c r="E178" s="15">
        <v>0</v>
      </c>
    </row>
    <row r="179" spans="1:5" x14ac:dyDescent="0.4">
      <c r="A179" s="176"/>
      <c r="B179" s="13" t="s">
        <v>139</v>
      </c>
      <c r="C179" s="14">
        <v>89</v>
      </c>
      <c r="D179" s="14">
        <v>473</v>
      </c>
      <c r="E179" s="15">
        <v>-0.81183932346722998</v>
      </c>
    </row>
    <row r="180" spans="1:5" x14ac:dyDescent="0.4">
      <c r="A180" s="176"/>
      <c r="B180" s="13" t="s">
        <v>140</v>
      </c>
      <c r="C180" s="14">
        <v>77</v>
      </c>
      <c r="D180" s="14">
        <v>290</v>
      </c>
      <c r="E180" s="15">
        <v>-0.73448275862069001</v>
      </c>
    </row>
    <row r="181" spans="1:5" x14ac:dyDescent="0.4">
      <c r="A181" s="176"/>
      <c r="B181" s="13" t="s">
        <v>141</v>
      </c>
      <c r="C181" s="14">
        <v>4</v>
      </c>
      <c r="D181" s="14">
        <v>74</v>
      </c>
      <c r="E181" s="15">
        <v>-0.94594594594594605</v>
      </c>
    </row>
    <row r="182" spans="1:5" x14ac:dyDescent="0.4">
      <c r="A182" s="176"/>
      <c r="B182" s="13" t="s">
        <v>142</v>
      </c>
      <c r="C182" s="14">
        <v>0</v>
      </c>
      <c r="D182" s="14">
        <v>1</v>
      </c>
      <c r="E182" s="15">
        <v>-1</v>
      </c>
    </row>
    <row r="183" spans="1:5" x14ac:dyDescent="0.4">
      <c r="A183" s="176"/>
      <c r="B183" s="13" t="s">
        <v>143</v>
      </c>
      <c r="C183" s="17"/>
      <c r="D183" s="17"/>
      <c r="E183" s="15">
        <v>0</v>
      </c>
    </row>
    <row r="184" spans="1:5" x14ac:dyDescent="0.4">
      <c r="A184" s="176"/>
      <c r="B184" s="13" t="s">
        <v>144</v>
      </c>
      <c r="C184" s="14">
        <v>1</v>
      </c>
      <c r="D184" s="17"/>
      <c r="E184" s="15">
        <v>0</v>
      </c>
    </row>
    <row r="185" spans="1:5" x14ac:dyDescent="0.4">
      <c r="A185" s="176"/>
      <c r="B185" s="13" t="s">
        <v>145</v>
      </c>
      <c r="C185" s="14">
        <v>1</v>
      </c>
      <c r="D185" s="17"/>
      <c r="E185" s="15">
        <v>0</v>
      </c>
    </row>
    <row r="186" spans="1:5" x14ac:dyDescent="0.4">
      <c r="A186" s="176"/>
      <c r="B186" s="13" t="s">
        <v>146</v>
      </c>
      <c r="C186" s="17"/>
      <c r="D186" s="17"/>
      <c r="E186" s="15">
        <v>0</v>
      </c>
    </row>
    <row r="187" spans="1:5" x14ac:dyDescent="0.4">
      <c r="A187" s="176"/>
      <c r="B187" s="13" t="s">
        <v>147</v>
      </c>
      <c r="C187" s="17"/>
      <c r="D187" s="17"/>
      <c r="E187" s="15">
        <v>0</v>
      </c>
    </row>
    <row r="188" spans="1:5" x14ac:dyDescent="0.4">
      <c r="A188" s="176"/>
      <c r="B188" s="13" t="s">
        <v>148</v>
      </c>
      <c r="C188" s="14">
        <v>6</v>
      </c>
      <c r="D188" s="14">
        <v>29</v>
      </c>
      <c r="E188" s="15">
        <v>-0.79310344827586199</v>
      </c>
    </row>
    <row r="189" spans="1:5" x14ac:dyDescent="0.4">
      <c r="A189" s="176"/>
      <c r="B189" s="13" t="s">
        <v>149</v>
      </c>
      <c r="C189" s="14">
        <v>37</v>
      </c>
      <c r="D189" s="14">
        <v>75</v>
      </c>
      <c r="E189" s="15">
        <v>-0.50666666666666704</v>
      </c>
    </row>
    <row r="190" spans="1:5" x14ac:dyDescent="0.4">
      <c r="A190" s="176"/>
      <c r="B190" s="13" t="s">
        <v>150</v>
      </c>
      <c r="C190" s="14">
        <v>2</v>
      </c>
      <c r="D190" s="14">
        <v>13</v>
      </c>
      <c r="E190" s="15">
        <v>-0.84615384615384603</v>
      </c>
    </row>
    <row r="191" spans="1:5" x14ac:dyDescent="0.4">
      <c r="A191" s="176"/>
      <c r="B191" s="13" t="s">
        <v>151</v>
      </c>
      <c r="C191" s="14">
        <v>83</v>
      </c>
      <c r="D191" s="14">
        <v>88</v>
      </c>
      <c r="E191" s="15">
        <v>-5.6818181818181802E-2</v>
      </c>
    </row>
    <row r="192" spans="1:5" x14ac:dyDescent="0.4">
      <c r="A192" s="176"/>
      <c r="B192" s="13" t="s">
        <v>152</v>
      </c>
      <c r="C192" s="17"/>
      <c r="D192" s="17"/>
      <c r="E192" s="15">
        <v>0</v>
      </c>
    </row>
    <row r="193" spans="1:5" x14ac:dyDescent="0.4">
      <c r="A193" s="176"/>
      <c r="B193" s="13" t="s">
        <v>153</v>
      </c>
      <c r="C193" s="17"/>
      <c r="D193" s="17"/>
      <c r="E193" s="15">
        <v>0</v>
      </c>
    </row>
    <row r="194" spans="1:5" x14ac:dyDescent="0.4">
      <c r="A194" s="176"/>
      <c r="B194" s="13" t="s">
        <v>154</v>
      </c>
      <c r="C194" s="17"/>
      <c r="D194" s="17"/>
      <c r="E194" s="15">
        <v>0</v>
      </c>
    </row>
    <row r="195" spans="1:5" x14ac:dyDescent="0.4">
      <c r="A195" s="176"/>
      <c r="B195" s="13" t="s">
        <v>155</v>
      </c>
      <c r="C195" s="17"/>
      <c r="D195" s="17"/>
      <c r="E195" s="15">
        <v>0</v>
      </c>
    </row>
    <row r="196" spans="1:5" x14ac:dyDescent="0.4">
      <c r="A196" s="176"/>
      <c r="B196" s="13" t="s">
        <v>156</v>
      </c>
      <c r="C196" s="14">
        <v>7</v>
      </c>
      <c r="D196" s="14">
        <v>3</v>
      </c>
      <c r="E196" s="15">
        <v>1.3333333333333299</v>
      </c>
    </row>
    <row r="197" spans="1:5" x14ac:dyDescent="0.4">
      <c r="A197" s="176"/>
      <c r="B197" s="13" t="s">
        <v>157</v>
      </c>
      <c r="C197" s="14">
        <v>19</v>
      </c>
      <c r="D197" s="14">
        <v>3</v>
      </c>
      <c r="E197" s="15">
        <v>5.3333333333333304</v>
      </c>
    </row>
    <row r="198" spans="1:5" x14ac:dyDescent="0.4">
      <c r="A198" s="176"/>
      <c r="B198" s="13" t="s">
        <v>158</v>
      </c>
      <c r="C198" s="14">
        <v>191</v>
      </c>
      <c r="D198" s="14">
        <v>180</v>
      </c>
      <c r="E198" s="15">
        <v>6.1111111111111102E-2</v>
      </c>
    </row>
    <row r="199" spans="1:5" x14ac:dyDescent="0.4">
      <c r="A199" s="176"/>
      <c r="B199" s="13" t="s">
        <v>159</v>
      </c>
      <c r="C199" s="17"/>
      <c r="D199" s="17"/>
      <c r="E199" s="15">
        <v>0</v>
      </c>
    </row>
    <row r="200" spans="1:5" x14ac:dyDescent="0.4">
      <c r="A200" s="177"/>
      <c r="B200" s="13" t="s">
        <v>160</v>
      </c>
      <c r="C200" s="17"/>
      <c r="D200" s="17"/>
      <c r="E200" s="15">
        <v>0</v>
      </c>
    </row>
    <row r="201" spans="1:5" x14ac:dyDescent="0.4">
      <c r="A201" s="175" t="s">
        <v>161</v>
      </c>
      <c r="B201" s="13" t="s">
        <v>162</v>
      </c>
      <c r="C201" s="14">
        <v>2236</v>
      </c>
      <c r="D201" s="14">
        <v>1450</v>
      </c>
      <c r="E201" s="15">
        <v>0.54206896551724104</v>
      </c>
    </row>
    <row r="202" spans="1:5" x14ac:dyDescent="0.4">
      <c r="A202" s="176"/>
      <c r="B202" s="13" t="s">
        <v>120</v>
      </c>
      <c r="C202" s="14">
        <v>302</v>
      </c>
      <c r="D202" s="14">
        <v>320</v>
      </c>
      <c r="E202" s="15">
        <v>-5.6250000000000001E-2</v>
      </c>
    </row>
    <row r="203" spans="1:5" x14ac:dyDescent="0.4">
      <c r="A203" s="176"/>
      <c r="B203" s="13" t="s">
        <v>163</v>
      </c>
      <c r="C203" s="14">
        <v>321</v>
      </c>
      <c r="D203" s="14">
        <v>290</v>
      </c>
      <c r="E203" s="15">
        <v>0.10689655172413801</v>
      </c>
    </row>
    <row r="204" spans="1:5" x14ac:dyDescent="0.4">
      <c r="A204" s="176"/>
      <c r="B204" s="13" t="s">
        <v>122</v>
      </c>
      <c r="C204" s="14">
        <v>269</v>
      </c>
      <c r="D204" s="14">
        <v>320</v>
      </c>
      <c r="E204" s="15">
        <v>-0.15937499999999999</v>
      </c>
    </row>
    <row r="205" spans="1:5" x14ac:dyDescent="0.4">
      <c r="A205" s="176"/>
      <c r="B205" s="13" t="s">
        <v>123</v>
      </c>
      <c r="C205" s="17"/>
      <c r="D205" s="17"/>
      <c r="E205" s="15">
        <v>0</v>
      </c>
    </row>
    <row r="206" spans="1:5" x14ac:dyDescent="0.4">
      <c r="A206" s="176"/>
      <c r="B206" s="13" t="s">
        <v>124</v>
      </c>
      <c r="C206" s="14">
        <v>0</v>
      </c>
      <c r="D206" s="14">
        <v>2</v>
      </c>
      <c r="E206" s="15">
        <v>-1</v>
      </c>
    </row>
    <row r="207" spans="1:5" x14ac:dyDescent="0.4">
      <c r="A207" s="176"/>
      <c r="B207" s="13" t="s">
        <v>125</v>
      </c>
      <c r="C207" s="14">
        <v>1447</v>
      </c>
      <c r="D207" s="14">
        <v>1610</v>
      </c>
      <c r="E207" s="15">
        <v>-0.101242236024845</v>
      </c>
    </row>
    <row r="208" spans="1:5" x14ac:dyDescent="0.4">
      <c r="A208" s="176"/>
      <c r="B208" s="13" t="s">
        <v>164</v>
      </c>
      <c r="C208" s="14">
        <v>0</v>
      </c>
      <c r="D208" s="14">
        <v>5</v>
      </c>
      <c r="E208" s="15">
        <v>-1</v>
      </c>
    </row>
    <row r="209" spans="1:5" x14ac:dyDescent="0.4">
      <c r="A209" s="176"/>
      <c r="B209" s="13" t="s">
        <v>127</v>
      </c>
      <c r="C209" s="14">
        <v>460</v>
      </c>
      <c r="D209" s="14">
        <v>336</v>
      </c>
      <c r="E209" s="15">
        <v>0.36904761904761901</v>
      </c>
    </row>
    <row r="210" spans="1:5" x14ac:dyDescent="0.4">
      <c r="A210" s="176"/>
      <c r="B210" s="13" t="s">
        <v>165</v>
      </c>
      <c r="C210" s="14">
        <v>780</v>
      </c>
      <c r="D210" s="14">
        <v>635</v>
      </c>
      <c r="E210" s="15">
        <v>0.22834645669291301</v>
      </c>
    </row>
    <row r="211" spans="1:5" x14ac:dyDescent="0.4">
      <c r="A211" s="176"/>
      <c r="B211" s="13" t="s">
        <v>129</v>
      </c>
      <c r="C211" s="14">
        <v>96</v>
      </c>
      <c r="D211" s="14">
        <v>106</v>
      </c>
      <c r="E211" s="15">
        <v>-9.4339622641509399E-2</v>
      </c>
    </row>
    <row r="212" spans="1:5" x14ac:dyDescent="0.4">
      <c r="A212" s="176"/>
      <c r="B212" s="13" t="s">
        <v>130</v>
      </c>
      <c r="C212" s="14">
        <v>227</v>
      </c>
      <c r="D212" s="14">
        <v>210</v>
      </c>
      <c r="E212" s="15">
        <v>8.0952380952380998E-2</v>
      </c>
    </row>
    <row r="213" spans="1:5" x14ac:dyDescent="0.4">
      <c r="A213" s="176"/>
      <c r="B213" s="13" t="s">
        <v>131</v>
      </c>
      <c r="C213" s="17"/>
      <c r="D213" s="17"/>
      <c r="E213" s="15">
        <v>0</v>
      </c>
    </row>
    <row r="214" spans="1:5" x14ac:dyDescent="0.4">
      <c r="A214" s="176"/>
      <c r="B214" s="13" t="s">
        <v>132</v>
      </c>
      <c r="C214" s="17"/>
      <c r="D214" s="17"/>
      <c r="E214" s="15">
        <v>0</v>
      </c>
    </row>
    <row r="215" spans="1:5" x14ac:dyDescent="0.4">
      <c r="A215" s="176"/>
      <c r="B215" s="13" t="s">
        <v>133</v>
      </c>
      <c r="C215" s="14">
        <v>29</v>
      </c>
      <c r="D215" s="14">
        <v>3</v>
      </c>
      <c r="E215" s="15">
        <v>8.6666666666666696</v>
      </c>
    </row>
    <row r="216" spans="1:5" x14ac:dyDescent="0.4">
      <c r="A216" s="176"/>
      <c r="B216" s="13" t="s">
        <v>134</v>
      </c>
      <c r="C216" s="14">
        <v>8</v>
      </c>
      <c r="D216" s="14">
        <v>25</v>
      </c>
      <c r="E216" s="15">
        <v>-0.68</v>
      </c>
    </row>
    <row r="217" spans="1:5" x14ac:dyDescent="0.4">
      <c r="A217" s="176"/>
      <c r="B217" s="13" t="s">
        <v>135</v>
      </c>
      <c r="C217" s="14">
        <v>9</v>
      </c>
      <c r="D217" s="14">
        <v>10</v>
      </c>
      <c r="E217" s="15">
        <v>-0.1</v>
      </c>
    </row>
    <row r="218" spans="1:5" x14ac:dyDescent="0.4">
      <c r="A218" s="176"/>
      <c r="B218" s="13" t="s">
        <v>136</v>
      </c>
      <c r="C218" s="17"/>
      <c r="D218" s="17"/>
      <c r="E218" s="15">
        <v>0</v>
      </c>
    </row>
    <row r="219" spans="1:5" x14ac:dyDescent="0.4">
      <c r="A219" s="176"/>
      <c r="B219" s="13" t="s">
        <v>137</v>
      </c>
      <c r="C219" s="17"/>
      <c r="D219" s="17"/>
      <c r="E219" s="15">
        <v>0</v>
      </c>
    </row>
    <row r="220" spans="1:5" x14ac:dyDescent="0.4">
      <c r="A220" s="176"/>
      <c r="B220" s="13" t="s">
        <v>138</v>
      </c>
      <c r="C220" s="14">
        <v>1</v>
      </c>
      <c r="D220" s="17"/>
      <c r="E220" s="15">
        <v>0</v>
      </c>
    </row>
    <row r="221" spans="1:5" x14ac:dyDescent="0.4">
      <c r="A221" s="176"/>
      <c r="B221" s="13" t="s">
        <v>139</v>
      </c>
      <c r="C221" s="14">
        <v>91</v>
      </c>
      <c r="D221" s="14">
        <v>620</v>
      </c>
      <c r="E221" s="15">
        <v>-0.85322580645161294</v>
      </c>
    </row>
    <row r="222" spans="1:5" x14ac:dyDescent="0.4">
      <c r="A222" s="176"/>
      <c r="B222" s="13" t="s">
        <v>166</v>
      </c>
      <c r="C222" s="14">
        <v>78</v>
      </c>
      <c r="D222" s="14">
        <v>506</v>
      </c>
      <c r="E222" s="15">
        <v>-0.84584980237154195</v>
      </c>
    </row>
    <row r="223" spans="1:5" x14ac:dyDescent="0.4">
      <c r="A223" s="176"/>
      <c r="B223" s="13" t="s">
        <v>141</v>
      </c>
      <c r="C223" s="14">
        <v>14</v>
      </c>
      <c r="D223" s="14">
        <v>86</v>
      </c>
      <c r="E223" s="15">
        <v>-0.837209302325581</v>
      </c>
    </row>
    <row r="224" spans="1:5" x14ac:dyDescent="0.4">
      <c r="A224" s="176"/>
      <c r="B224" s="13" t="s">
        <v>142</v>
      </c>
      <c r="C224" s="14">
        <v>0</v>
      </c>
      <c r="D224" s="14">
        <v>1</v>
      </c>
      <c r="E224" s="15">
        <v>-1</v>
      </c>
    </row>
    <row r="225" spans="1:5" x14ac:dyDescent="0.4">
      <c r="A225" s="176"/>
      <c r="B225" s="13" t="s">
        <v>143</v>
      </c>
      <c r="C225" s="17"/>
      <c r="D225" s="17"/>
      <c r="E225" s="15">
        <v>0</v>
      </c>
    </row>
    <row r="226" spans="1:5" x14ac:dyDescent="0.4">
      <c r="A226" s="176"/>
      <c r="B226" s="13" t="s">
        <v>144</v>
      </c>
      <c r="C226" s="14">
        <v>1</v>
      </c>
      <c r="D226" s="17"/>
      <c r="E226" s="15">
        <v>0</v>
      </c>
    </row>
    <row r="227" spans="1:5" x14ac:dyDescent="0.4">
      <c r="A227" s="176"/>
      <c r="B227" s="13" t="s">
        <v>167</v>
      </c>
      <c r="C227" s="14">
        <v>1</v>
      </c>
      <c r="D227" s="17"/>
      <c r="E227" s="15">
        <v>0</v>
      </c>
    </row>
    <row r="228" spans="1:5" x14ac:dyDescent="0.4">
      <c r="A228" s="176"/>
      <c r="B228" s="13" t="s">
        <v>146</v>
      </c>
      <c r="C228" s="17"/>
      <c r="D228" s="17"/>
      <c r="E228" s="15">
        <v>0</v>
      </c>
    </row>
    <row r="229" spans="1:5" x14ac:dyDescent="0.4">
      <c r="A229" s="176"/>
      <c r="B229" s="13" t="s">
        <v>147</v>
      </c>
      <c r="C229" s="17"/>
      <c r="D229" s="17"/>
      <c r="E229" s="15">
        <v>0</v>
      </c>
    </row>
    <row r="230" spans="1:5" x14ac:dyDescent="0.4">
      <c r="A230" s="176"/>
      <c r="B230" s="13" t="s">
        <v>148</v>
      </c>
      <c r="C230" s="14">
        <v>7</v>
      </c>
      <c r="D230" s="14">
        <v>32</v>
      </c>
      <c r="E230" s="15">
        <v>-0.78125</v>
      </c>
    </row>
    <row r="231" spans="1:5" x14ac:dyDescent="0.4">
      <c r="A231" s="176"/>
      <c r="B231" s="13" t="s">
        <v>149</v>
      </c>
      <c r="C231" s="14">
        <v>39</v>
      </c>
      <c r="D231" s="14">
        <v>83</v>
      </c>
      <c r="E231" s="15">
        <v>-0.530120481927711</v>
      </c>
    </row>
    <row r="232" spans="1:5" x14ac:dyDescent="0.4">
      <c r="A232" s="176"/>
      <c r="B232" s="13" t="s">
        <v>150</v>
      </c>
      <c r="C232" s="14">
        <v>2</v>
      </c>
      <c r="D232" s="14">
        <v>16</v>
      </c>
      <c r="E232" s="15">
        <v>-0.875</v>
      </c>
    </row>
    <row r="233" spans="1:5" x14ac:dyDescent="0.4">
      <c r="A233" s="176"/>
      <c r="B233" s="13" t="s">
        <v>151</v>
      </c>
      <c r="C233" s="14">
        <v>83</v>
      </c>
      <c r="D233" s="14">
        <v>97</v>
      </c>
      <c r="E233" s="15">
        <v>-0.14432989690721601</v>
      </c>
    </row>
    <row r="234" spans="1:5" x14ac:dyDescent="0.4">
      <c r="A234" s="176"/>
      <c r="B234" s="13" t="s">
        <v>152</v>
      </c>
      <c r="C234" s="17"/>
      <c r="D234" s="17"/>
      <c r="E234" s="15">
        <v>0</v>
      </c>
    </row>
    <row r="235" spans="1:5" x14ac:dyDescent="0.4">
      <c r="A235" s="176"/>
      <c r="B235" s="13" t="s">
        <v>153</v>
      </c>
      <c r="C235" s="17"/>
      <c r="D235" s="17"/>
      <c r="E235" s="15">
        <v>0</v>
      </c>
    </row>
    <row r="236" spans="1:5" x14ac:dyDescent="0.4">
      <c r="A236" s="176"/>
      <c r="B236" s="13" t="s">
        <v>154</v>
      </c>
      <c r="C236" s="14">
        <v>7</v>
      </c>
      <c r="D236" s="17"/>
      <c r="E236" s="15">
        <v>0</v>
      </c>
    </row>
    <row r="237" spans="1:5" x14ac:dyDescent="0.4">
      <c r="A237" s="176"/>
      <c r="B237" s="13" t="s">
        <v>155</v>
      </c>
      <c r="C237" s="17"/>
      <c r="D237" s="17"/>
      <c r="E237" s="15">
        <v>0</v>
      </c>
    </row>
    <row r="238" spans="1:5" x14ac:dyDescent="0.4">
      <c r="A238" s="176"/>
      <c r="B238" s="13" t="s">
        <v>156</v>
      </c>
      <c r="C238" s="14">
        <v>7</v>
      </c>
      <c r="D238" s="14">
        <v>7</v>
      </c>
      <c r="E238" s="15">
        <v>0</v>
      </c>
    </row>
    <row r="239" spans="1:5" x14ac:dyDescent="0.4">
      <c r="A239" s="176"/>
      <c r="B239" s="13" t="s">
        <v>157</v>
      </c>
      <c r="C239" s="14">
        <v>211</v>
      </c>
      <c r="D239" s="14">
        <v>5</v>
      </c>
      <c r="E239" s="15">
        <v>41.2</v>
      </c>
    </row>
    <row r="240" spans="1:5" x14ac:dyDescent="0.4">
      <c r="A240" s="176"/>
      <c r="B240" s="13" t="s">
        <v>158</v>
      </c>
      <c r="C240" s="17"/>
      <c r="D240" s="14">
        <v>186</v>
      </c>
      <c r="E240" s="15">
        <v>0</v>
      </c>
    </row>
    <row r="241" spans="1:5" x14ac:dyDescent="0.4">
      <c r="A241" s="176"/>
      <c r="B241" s="13" t="s">
        <v>159</v>
      </c>
      <c r="C241" s="17"/>
      <c r="D241" s="17"/>
      <c r="E241" s="15">
        <v>0</v>
      </c>
    </row>
    <row r="242" spans="1:5" x14ac:dyDescent="0.4">
      <c r="A242" s="177"/>
      <c r="B242" s="13" t="s">
        <v>160</v>
      </c>
      <c r="C242" s="17"/>
      <c r="D242" s="17"/>
      <c r="E242" s="15">
        <v>0</v>
      </c>
    </row>
    <row r="243" spans="1:5" x14ac:dyDescent="0.4">
      <c r="A243" s="3"/>
    </row>
    <row r="244" spans="1:5" x14ac:dyDescent="0.4">
      <c r="A244" s="8" t="s">
        <v>168</v>
      </c>
    </row>
    <row r="245" spans="1:5" x14ac:dyDescent="0.4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4">
      <c r="A246" s="12" t="s">
        <v>169</v>
      </c>
      <c r="B246" s="16"/>
      <c r="C246" s="14">
        <v>0</v>
      </c>
      <c r="D246" s="17"/>
      <c r="E246" s="15">
        <v>0</v>
      </c>
    </row>
    <row r="247" spans="1:5" x14ac:dyDescent="0.4">
      <c r="A247" s="12" t="s">
        <v>170</v>
      </c>
      <c r="B247" s="16"/>
      <c r="C247" s="14">
        <v>0</v>
      </c>
      <c r="D247" s="17"/>
      <c r="E247" s="15">
        <v>0</v>
      </c>
    </row>
    <row r="248" spans="1:5" x14ac:dyDescent="0.4">
      <c r="A248" s="12" t="s">
        <v>171</v>
      </c>
      <c r="B248" s="16"/>
      <c r="C248" s="14">
        <v>19</v>
      </c>
      <c r="D248" s="17"/>
      <c r="E248" s="15">
        <v>0</v>
      </c>
    </row>
    <row r="249" spans="1:5" x14ac:dyDescent="0.4">
      <c r="A249" s="3"/>
    </row>
    <row r="250" spans="1:5" x14ac:dyDescent="0.4">
      <c r="A250" s="8" t="s">
        <v>172</v>
      </c>
    </row>
    <row r="251" spans="1:5" x14ac:dyDescent="0.4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4">
      <c r="A252" s="12" t="s">
        <v>173</v>
      </c>
      <c r="B252" s="16"/>
      <c r="C252" s="14">
        <v>149</v>
      </c>
      <c r="D252" s="14">
        <v>104</v>
      </c>
      <c r="E252" s="15">
        <v>0.43269230769230799</v>
      </c>
    </row>
    <row r="253" spans="1:5" x14ac:dyDescent="0.4">
      <c r="A253" s="175" t="s">
        <v>174</v>
      </c>
      <c r="B253" s="13" t="s">
        <v>175</v>
      </c>
      <c r="C253" s="17"/>
      <c r="D253" s="14">
        <v>8</v>
      </c>
      <c r="E253" s="15">
        <v>0</v>
      </c>
    </row>
    <row r="254" spans="1:5" x14ac:dyDescent="0.4">
      <c r="A254" s="176"/>
      <c r="B254" s="13" t="s">
        <v>176</v>
      </c>
      <c r="C254" s="17"/>
      <c r="D254" s="14">
        <v>4</v>
      </c>
      <c r="E254" s="15">
        <v>0</v>
      </c>
    </row>
    <row r="255" spans="1:5" x14ac:dyDescent="0.4">
      <c r="A255" s="177"/>
      <c r="B255" s="13" t="s">
        <v>177</v>
      </c>
      <c r="C255" s="14">
        <v>1</v>
      </c>
      <c r="D255" s="14">
        <v>1</v>
      </c>
      <c r="E255" s="15">
        <v>0</v>
      </c>
    </row>
    <row r="256" spans="1:5" x14ac:dyDescent="0.4">
      <c r="A256" s="12" t="s">
        <v>178</v>
      </c>
      <c r="B256" s="16"/>
      <c r="C256" s="14">
        <v>10</v>
      </c>
      <c r="D256" s="17"/>
      <c r="E256" s="15">
        <v>0</v>
      </c>
    </row>
    <row r="257" spans="1:5" x14ac:dyDescent="0.4">
      <c r="A257" s="12" t="s">
        <v>179</v>
      </c>
      <c r="B257" s="16"/>
      <c r="C257" s="17"/>
      <c r="D257" s="14">
        <v>2</v>
      </c>
      <c r="E257" s="15">
        <v>0</v>
      </c>
    </row>
    <row r="258" spans="1:5" x14ac:dyDescent="0.4">
      <c r="A258" s="12" t="s">
        <v>111</v>
      </c>
      <c r="B258" s="16"/>
      <c r="C258" s="14">
        <v>250</v>
      </c>
      <c r="D258" s="14">
        <v>60</v>
      </c>
      <c r="E258" s="15">
        <v>3.1666666666666701</v>
      </c>
    </row>
    <row r="259" spans="1:5" x14ac:dyDescent="0.4">
      <c r="A259" s="3"/>
    </row>
    <row r="260" spans="1:5" x14ac:dyDescent="0.4">
      <c r="A260" s="8" t="s">
        <v>180</v>
      </c>
    </row>
    <row r="261" spans="1:5" x14ac:dyDescent="0.4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4">
      <c r="A262" s="12" t="s">
        <v>181</v>
      </c>
      <c r="B262" s="16"/>
      <c r="C262" s="14">
        <v>26</v>
      </c>
      <c r="D262" s="14">
        <v>29</v>
      </c>
      <c r="E262" s="15">
        <v>-0.10344827586206901</v>
      </c>
    </row>
    <row r="263" spans="1:5" x14ac:dyDescent="0.4">
      <c r="A263" s="175" t="s">
        <v>69</v>
      </c>
      <c r="B263" s="13" t="s">
        <v>182</v>
      </c>
      <c r="C263" s="14">
        <v>56</v>
      </c>
      <c r="D263" s="14">
        <v>366</v>
      </c>
      <c r="E263" s="15">
        <v>-0.84699453551912596</v>
      </c>
    </row>
    <row r="264" spans="1:5" x14ac:dyDescent="0.4">
      <c r="A264" s="177"/>
      <c r="B264" s="13" t="s">
        <v>111</v>
      </c>
      <c r="C264" s="14">
        <v>404</v>
      </c>
      <c r="D264" s="14">
        <v>0</v>
      </c>
      <c r="E264" s="15">
        <v>0</v>
      </c>
    </row>
    <row r="265" spans="1:5" x14ac:dyDescent="0.4">
      <c r="A265" s="12" t="s">
        <v>183</v>
      </c>
      <c r="B265" s="16"/>
      <c r="C265" s="14">
        <v>0</v>
      </c>
      <c r="D265" s="14">
        <v>0</v>
      </c>
      <c r="E265" s="15">
        <v>0</v>
      </c>
    </row>
    <row r="266" spans="1:5" x14ac:dyDescent="0.4">
      <c r="A266" s="12" t="s">
        <v>184</v>
      </c>
      <c r="B266" s="16"/>
      <c r="C266" s="14">
        <v>0</v>
      </c>
      <c r="D266" s="14">
        <v>1</v>
      </c>
      <c r="E266" s="15">
        <v>-1</v>
      </c>
    </row>
    <row r="267" spans="1:5" x14ac:dyDescent="0.4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4">
      <c r="A268" s="3"/>
    </row>
    <row r="269" spans="1:5" x14ac:dyDescent="0.4">
      <c r="A269" s="8" t="s">
        <v>186</v>
      </c>
    </row>
    <row r="270" spans="1:5" x14ac:dyDescent="0.4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4">
      <c r="A271" s="175" t="s">
        <v>187</v>
      </c>
      <c r="B271" s="13" t="s">
        <v>188</v>
      </c>
      <c r="C271" s="14">
        <v>0</v>
      </c>
      <c r="D271" s="17"/>
      <c r="E271" s="15">
        <v>0</v>
      </c>
    </row>
    <row r="272" spans="1:5" x14ac:dyDescent="0.4">
      <c r="A272" s="177"/>
      <c r="B272" s="13" t="s">
        <v>189</v>
      </c>
      <c r="C272" s="14">
        <v>55</v>
      </c>
      <c r="D272" s="17"/>
      <c r="E272" s="15">
        <v>0</v>
      </c>
    </row>
    <row r="273" spans="1:5" x14ac:dyDescent="0.4">
      <c r="A273" s="12" t="s">
        <v>190</v>
      </c>
      <c r="B273" s="16"/>
      <c r="C273" s="14">
        <v>0</v>
      </c>
      <c r="D273" s="17"/>
      <c r="E273" s="15">
        <v>0</v>
      </c>
    </row>
    <row r="274" spans="1:5" x14ac:dyDescent="0.4">
      <c r="A274" s="12" t="s">
        <v>191</v>
      </c>
      <c r="B274" s="16"/>
      <c r="C274" s="14">
        <v>0</v>
      </c>
      <c r="D274" s="17"/>
      <c r="E274" s="15">
        <v>0</v>
      </c>
    </row>
    <row r="275" spans="1:5" x14ac:dyDescent="0.4">
      <c r="A275" s="3"/>
    </row>
    <row r="276" spans="1:5" x14ac:dyDescent="0.4">
      <c r="A276" s="8" t="s">
        <v>192</v>
      </c>
    </row>
    <row r="277" spans="1:5" x14ac:dyDescent="0.4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4">
      <c r="A278" s="12" t="s">
        <v>193</v>
      </c>
      <c r="B278" s="16"/>
      <c r="C278" s="17"/>
      <c r="D278" s="17"/>
      <c r="E278" s="15">
        <v>0</v>
      </c>
    </row>
    <row r="279" spans="1:5" x14ac:dyDescent="0.4">
      <c r="A279" s="12" t="s">
        <v>194</v>
      </c>
      <c r="B279" s="16"/>
      <c r="C279" s="17"/>
      <c r="D279" s="17"/>
      <c r="E279" s="15">
        <v>0</v>
      </c>
    </row>
    <row r="280" spans="1:5" x14ac:dyDescent="0.4">
      <c r="A280" s="12" t="s">
        <v>195</v>
      </c>
      <c r="B280" s="16"/>
      <c r="C280" s="17"/>
      <c r="D280" s="17"/>
      <c r="E280" s="15">
        <v>0</v>
      </c>
    </row>
    <row r="281" spans="1:5" x14ac:dyDescent="0.4">
      <c r="A281" s="8" t="s">
        <v>196</v>
      </c>
    </row>
    <row r="282" spans="1:5" ht="21.45" x14ac:dyDescent="0.4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4">
      <c r="A283" s="172" t="s">
        <v>198</v>
      </c>
      <c r="B283" s="13" t="s">
        <v>199</v>
      </c>
      <c r="C283" s="17"/>
      <c r="D283" s="17"/>
      <c r="E283" s="22"/>
    </row>
    <row r="284" spans="1:5" x14ac:dyDescent="0.4">
      <c r="A284" s="173"/>
      <c r="B284" s="13" t="s">
        <v>200</v>
      </c>
      <c r="C284" s="14">
        <v>306</v>
      </c>
      <c r="D284" s="14">
        <v>283</v>
      </c>
      <c r="E284" s="23">
        <v>0</v>
      </c>
    </row>
    <row r="285" spans="1:5" x14ac:dyDescent="0.4">
      <c r="A285" s="174"/>
      <c r="B285" s="13" t="s">
        <v>201</v>
      </c>
      <c r="C285" s="14">
        <v>1</v>
      </c>
      <c r="D285" s="14">
        <v>2</v>
      </c>
      <c r="E285" s="23">
        <v>0</v>
      </c>
    </row>
    <row r="286" spans="1:5" x14ac:dyDescent="0.4">
      <c r="A286" s="172" t="s">
        <v>202</v>
      </c>
      <c r="B286" s="13" t="s">
        <v>203</v>
      </c>
      <c r="C286" s="17"/>
      <c r="D286" s="17"/>
      <c r="E286" s="22"/>
    </row>
    <row r="287" spans="1:5" x14ac:dyDescent="0.4">
      <c r="A287" s="173"/>
      <c r="B287" s="13" t="s">
        <v>204</v>
      </c>
      <c r="C287" s="17"/>
      <c r="D287" s="17"/>
      <c r="E287" s="22"/>
    </row>
    <row r="288" spans="1:5" x14ac:dyDescent="0.4">
      <c r="A288" s="174"/>
      <c r="B288" s="13" t="s">
        <v>205</v>
      </c>
      <c r="C288" s="17"/>
      <c r="D288" s="17"/>
      <c r="E288" s="22"/>
    </row>
    <row r="289" spans="1:5" x14ac:dyDescent="0.4">
      <c r="A289" s="21" t="s">
        <v>206</v>
      </c>
      <c r="B289" s="13" t="s">
        <v>207</v>
      </c>
      <c r="C289" s="14">
        <v>4</v>
      </c>
      <c r="D289" s="14">
        <v>9</v>
      </c>
      <c r="E289" s="23">
        <v>0</v>
      </c>
    </row>
    <row r="290" spans="1:5" x14ac:dyDescent="0.4">
      <c r="A290" s="172" t="s">
        <v>208</v>
      </c>
      <c r="B290" s="13" t="s">
        <v>209</v>
      </c>
      <c r="C290" s="14">
        <v>7</v>
      </c>
      <c r="D290" s="14">
        <v>13</v>
      </c>
      <c r="E290" s="23">
        <v>1</v>
      </c>
    </row>
    <row r="291" spans="1:5" x14ac:dyDescent="0.4">
      <c r="A291" s="173"/>
      <c r="B291" s="13" t="s">
        <v>210</v>
      </c>
      <c r="C291" s="17"/>
      <c r="D291" s="17"/>
      <c r="E291" s="22"/>
    </row>
    <row r="292" spans="1:5" x14ac:dyDescent="0.4">
      <c r="A292" s="174"/>
      <c r="B292" s="13" t="s">
        <v>211</v>
      </c>
      <c r="C292" s="14">
        <v>5</v>
      </c>
      <c r="D292" s="14">
        <v>5</v>
      </c>
      <c r="E292" s="23">
        <v>0</v>
      </c>
    </row>
    <row r="293" spans="1:5" x14ac:dyDescent="0.4">
      <c r="A293" s="21" t="s">
        <v>212</v>
      </c>
      <c r="B293" s="13" t="s">
        <v>213</v>
      </c>
      <c r="C293" s="14">
        <v>1</v>
      </c>
      <c r="D293" s="14">
        <v>1</v>
      </c>
      <c r="E293" s="23">
        <v>1</v>
      </c>
    </row>
    <row r="294" spans="1:5" x14ac:dyDescent="0.4">
      <c r="A294" s="172" t="s">
        <v>214</v>
      </c>
      <c r="B294" s="13" t="s">
        <v>205</v>
      </c>
      <c r="C294" s="14">
        <v>1</v>
      </c>
      <c r="D294" s="14">
        <v>0</v>
      </c>
      <c r="E294" s="23">
        <v>0</v>
      </c>
    </row>
    <row r="295" spans="1:5" x14ac:dyDescent="0.4">
      <c r="A295" s="173"/>
      <c r="B295" s="13" t="s">
        <v>215</v>
      </c>
      <c r="C295" s="14">
        <v>21</v>
      </c>
      <c r="D295" s="14">
        <v>34</v>
      </c>
      <c r="E295" s="23">
        <v>18</v>
      </c>
    </row>
    <row r="296" spans="1:5" x14ac:dyDescent="0.4">
      <c r="A296" s="174"/>
      <c r="B296" s="13" t="s">
        <v>216</v>
      </c>
      <c r="C296" s="14">
        <v>7</v>
      </c>
      <c r="D296" s="14">
        <v>13</v>
      </c>
      <c r="E296" s="23">
        <v>1</v>
      </c>
    </row>
    <row r="297" spans="1:5" x14ac:dyDescent="0.4">
      <c r="A297" s="172" t="s">
        <v>217</v>
      </c>
      <c r="B297" s="13" t="s">
        <v>218</v>
      </c>
      <c r="C297" s="14">
        <v>89</v>
      </c>
      <c r="D297" s="14">
        <v>43</v>
      </c>
      <c r="E297" s="23">
        <v>26</v>
      </c>
    </row>
    <row r="298" spans="1:5" x14ac:dyDescent="0.4">
      <c r="A298" s="173"/>
      <c r="B298" s="13" t="s">
        <v>219</v>
      </c>
      <c r="C298" s="17"/>
      <c r="D298" s="17"/>
      <c r="E298" s="22"/>
    </row>
    <row r="299" spans="1:5" x14ac:dyDescent="0.4">
      <c r="A299" s="173"/>
      <c r="B299" s="13" t="s">
        <v>220</v>
      </c>
      <c r="C299" s="14">
        <v>267</v>
      </c>
      <c r="D299" s="14">
        <v>320</v>
      </c>
      <c r="E299" s="23">
        <v>97</v>
      </c>
    </row>
    <row r="300" spans="1:5" x14ac:dyDescent="0.4">
      <c r="A300" s="173"/>
      <c r="B300" s="13" t="s">
        <v>221</v>
      </c>
      <c r="C300" s="14">
        <v>384</v>
      </c>
      <c r="D300" s="14">
        <v>386</v>
      </c>
      <c r="E300" s="23">
        <v>0</v>
      </c>
    </row>
    <row r="301" spans="1:5" x14ac:dyDescent="0.4">
      <c r="A301" s="173"/>
      <c r="B301" s="13" t="s">
        <v>222</v>
      </c>
      <c r="C301" s="14">
        <v>85</v>
      </c>
      <c r="D301" s="14">
        <v>33</v>
      </c>
      <c r="E301" s="23">
        <v>9</v>
      </c>
    </row>
    <row r="302" spans="1:5" x14ac:dyDescent="0.4">
      <c r="A302" s="173"/>
      <c r="B302" s="13" t="s">
        <v>223</v>
      </c>
      <c r="C302" s="14">
        <v>307</v>
      </c>
      <c r="D302" s="14">
        <v>369</v>
      </c>
      <c r="E302" s="23">
        <v>112</v>
      </c>
    </row>
    <row r="303" spans="1:5" x14ac:dyDescent="0.4">
      <c r="A303" s="173"/>
      <c r="B303" s="13" t="s">
        <v>224</v>
      </c>
      <c r="C303" s="14">
        <v>97</v>
      </c>
      <c r="D303" s="14">
        <v>92</v>
      </c>
      <c r="E303" s="23">
        <v>0</v>
      </c>
    </row>
    <row r="304" spans="1:5" x14ac:dyDescent="0.4">
      <c r="A304" s="173"/>
      <c r="B304" s="13" t="s">
        <v>225</v>
      </c>
      <c r="C304" s="14">
        <v>2</v>
      </c>
      <c r="D304" s="14">
        <v>1</v>
      </c>
      <c r="E304" s="23">
        <v>0</v>
      </c>
    </row>
    <row r="305" spans="1:5" x14ac:dyDescent="0.4">
      <c r="A305" s="173"/>
      <c r="B305" s="13" t="s">
        <v>226</v>
      </c>
      <c r="C305" s="14">
        <v>455</v>
      </c>
      <c r="D305" s="14">
        <v>29</v>
      </c>
      <c r="E305" s="23">
        <v>194</v>
      </c>
    </row>
    <row r="306" spans="1:5" x14ac:dyDescent="0.4">
      <c r="A306" s="173"/>
      <c r="B306" s="13" t="s">
        <v>227</v>
      </c>
      <c r="C306" s="14">
        <v>0</v>
      </c>
      <c r="D306" s="14">
        <v>0</v>
      </c>
      <c r="E306" s="23">
        <v>0</v>
      </c>
    </row>
    <row r="307" spans="1:5" x14ac:dyDescent="0.4">
      <c r="A307" s="173"/>
      <c r="B307" s="13" t="s">
        <v>228</v>
      </c>
      <c r="C307" s="17"/>
      <c r="D307" s="17"/>
      <c r="E307" s="22"/>
    </row>
    <row r="308" spans="1:5" x14ac:dyDescent="0.4">
      <c r="A308" s="173"/>
      <c r="B308" s="13" t="s">
        <v>229</v>
      </c>
      <c r="C308" s="14">
        <v>357</v>
      </c>
      <c r="D308" s="14">
        <v>429</v>
      </c>
      <c r="E308" s="23">
        <v>132</v>
      </c>
    </row>
    <row r="309" spans="1:5" x14ac:dyDescent="0.4">
      <c r="A309" s="173"/>
      <c r="B309" s="13" t="s">
        <v>230</v>
      </c>
      <c r="C309" s="14">
        <v>279</v>
      </c>
      <c r="D309" s="14">
        <v>262</v>
      </c>
      <c r="E309" s="23">
        <v>0</v>
      </c>
    </row>
    <row r="310" spans="1:5" x14ac:dyDescent="0.4">
      <c r="A310" s="173"/>
      <c r="B310" s="13" t="s">
        <v>231</v>
      </c>
      <c r="C310" s="14">
        <v>9</v>
      </c>
      <c r="D310" s="14">
        <v>13</v>
      </c>
      <c r="E310" s="23">
        <v>4</v>
      </c>
    </row>
    <row r="311" spans="1:5" x14ac:dyDescent="0.4">
      <c r="A311" s="174"/>
      <c r="B311" s="13" t="s">
        <v>232</v>
      </c>
      <c r="C311" s="14">
        <v>18</v>
      </c>
      <c r="D311" s="14">
        <v>19</v>
      </c>
      <c r="E311" s="23">
        <v>0</v>
      </c>
    </row>
    <row r="312" spans="1:5" x14ac:dyDescent="0.4">
      <c r="A312" s="172" t="s">
        <v>233</v>
      </c>
      <c r="B312" s="13" t="s">
        <v>234</v>
      </c>
      <c r="C312" s="17"/>
      <c r="D312" s="17"/>
      <c r="E312" s="22"/>
    </row>
    <row r="313" spans="1:5" x14ac:dyDescent="0.4">
      <c r="A313" s="173"/>
      <c r="B313" s="13" t="s">
        <v>235</v>
      </c>
      <c r="C313" s="14">
        <v>0</v>
      </c>
      <c r="D313" s="14">
        <v>1</v>
      </c>
      <c r="E313" s="23">
        <v>0</v>
      </c>
    </row>
    <row r="314" spans="1:5" x14ac:dyDescent="0.4">
      <c r="A314" s="173"/>
      <c r="B314" s="13" t="s">
        <v>236</v>
      </c>
      <c r="C314" s="17"/>
      <c r="D314" s="17"/>
      <c r="E314" s="22"/>
    </row>
    <row r="315" spans="1:5" x14ac:dyDescent="0.4">
      <c r="A315" s="173"/>
      <c r="B315" s="13" t="s">
        <v>237</v>
      </c>
      <c r="C315" s="17"/>
      <c r="D315" s="17"/>
      <c r="E315" s="22"/>
    </row>
    <row r="316" spans="1:5" x14ac:dyDescent="0.4">
      <c r="A316" s="173"/>
      <c r="B316" s="13" t="s">
        <v>238</v>
      </c>
      <c r="C316" s="14">
        <v>26</v>
      </c>
      <c r="D316" s="14">
        <v>57</v>
      </c>
      <c r="E316" s="23">
        <v>4</v>
      </c>
    </row>
    <row r="317" spans="1:5" x14ac:dyDescent="0.4">
      <c r="A317" s="173"/>
      <c r="B317" s="13" t="s">
        <v>239</v>
      </c>
      <c r="C317" s="17"/>
      <c r="D317" s="17"/>
      <c r="E317" s="22"/>
    </row>
    <row r="318" spans="1:5" x14ac:dyDescent="0.4">
      <c r="A318" s="173"/>
      <c r="B318" s="13" t="s">
        <v>240</v>
      </c>
      <c r="C318" s="17"/>
      <c r="D318" s="17"/>
      <c r="E318" s="22"/>
    </row>
    <row r="319" spans="1:5" x14ac:dyDescent="0.4">
      <c r="A319" s="173"/>
      <c r="B319" s="13" t="s">
        <v>241</v>
      </c>
      <c r="C319" s="14">
        <v>36</v>
      </c>
      <c r="D319" s="14">
        <v>54</v>
      </c>
      <c r="E319" s="23">
        <v>7</v>
      </c>
    </row>
    <row r="320" spans="1:5" x14ac:dyDescent="0.4">
      <c r="A320" s="173"/>
      <c r="B320" s="13" t="s">
        <v>242</v>
      </c>
      <c r="C320" s="14">
        <v>0</v>
      </c>
      <c r="D320" s="14">
        <v>0</v>
      </c>
      <c r="E320" s="23">
        <v>0</v>
      </c>
    </row>
    <row r="321" spans="1:5" x14ac:dyDescent="0.4">
      <c r="A321" s="173"/>
      <c r="B321" s="13" t="s">
        <v>243</v>
      </c>
      <c r="C321" s="14">
        <v>8</v>
      </c>
      <c r="D321" s="14">
        <v>12</v>
      </c>
      <c r="E321" s="23">
        <v>3</v>
      </c>
    </row>
    <row r="322" spans="1:5" x14ac:dyDescent="0.4">
      <c r="A322" s="173"/>
      <c r="B322" s="13" t="s">
        <v>244</v>
      </c>
      <c r="C322" s="14">
        <v>0</v>
      </c>
      <c r="D322" s="14">
        <v>14</v>
      </c>
      <c r="E322" s="23">
        <v>7</v>
      </c>
    </row>
    <row r="323" spans="1:5" x14ac:dyDescent="0.4">
      <c r="A323" s="173"/>
      <c r="B323" s="13" t="s">
        <v>245</v>
      </c>
      <c r="C323" s="17"/>
      <c r="D323" s="17"/>
      <c r="E323" s="22"/>
    </row>
    <row r="324" spans="1:5" x14ac:dyDescent="0.4">
      <c r="A324" s="173"/>
      <c r="B324" s="13" t="s">
        <v>246</v>
      </c>
      <c r="C324" s="17"/>
      <c r="D324" s="17"/>
      <c r="E324" s="22"/>
    </row>
    <row r="325" spans="1:5" x14ac:dyDescent="0.4">
      <c r="A325" s="173"/>
      <c r="B325" s="13" t="s">
        <v>247</v>
      </c>
      <c r="C325" s="14">
        <v>1</v>
      </c>
      <c r="D325" s="14">
        <v>2</v>
      </c>
      <c r="E325" s="23">
        <v>1</v>
      </c>
    </row>
    <row r="326" spans="1:5" x14ac:dyDescent="0.4">
      <c r="A326" s="173"/>
      <c r="B326" s="13" t="s">
        <v>248</v>
      </c>
      <c r="C326" s="17"/>
      <c r="D326" s="17"/>
      <c r="E326" s="22"/>
    </row>
    <row r="327" spans="1:5" x14ac:dyDescent="0.4">
      <c r="A327" s="173"/>
      <c r="B327" s="13" t="s">
        <v>249</v>
      </c>
      <c r="C327" s="17"/>
      <c r="D327" s="17"/>
      <c r="E327" s="22"/>
    </row>
    <row r="328" spans="1:5" x14ac:dyDescent="0.4">
      <c r="A328" s="173"/>
      <c r="B328" s="13" t="s">
        <v>250</v>
      </c>
      <c r="C328" s="17"/>
      <c r="D328" s="17"/>
      <c r="E328" s="22"/>
    </row>
    <row r="329" spans="1:5" x14ac:dyDescent="0.4">
      <c r="A329" s="173"/>
      <c r="B329" s="13" t="s">
        <v>251</v>
      </c>
      <c r="C329" s="17"/>
      <c r="D329" s="17"/>
      <c r="E329" s="22"/>
    </row>
    <row r="330" spans="1:5" x14ac:dyDescent="0.4">
      <c r="A330" s="173"/>
      <c r="B330" s="13" t="s">
        <v>252</v>
      </c>
      <c r="C330" s="14">
        <v>1</v>
      </c>
      <c r="D330" s="14">
        <v>1</v>
      </c>
      <c r="E330" s="23">
        <v>1</v>
      </c>
    </row>
    <row r="331" spans="1:5" x14ac:dyDescent="0.4">
      <c r="A331" s="173"/>
      <c r="B331" s="13" t="s">
        <v>253</v>
      </c>
      <c r="C331" s="14">
        <v>2</v>
      </c>
      <c r="D331" s="14">
        <v>4</v>
      </c>
      <c r="E331" s="23">
        <v>0</v>
      </c>
    </row>
    <row r="332" spans="1:5" x14ac:dyDescent="0.4">
      <c r="A332" s="173"/>
      <c r="B332" s="13" t="s">
        <v>254</v>
      </c>
      <c r="C332" s="17"/>
      <c r="D332" s="17"/>
      <c r="E332" s="22"/>
    </row>
    <row r="333" spans="1:5" x14ac:dyDescent="0.4">
      <c r="A333" s="173"/>
      <c r="B333" s="13" t="s">
        <v>255</v>
      </c>
      <c r="C333" s="14">
        <v>1</v>
      </c>
      <c r="D333" s="14">
        <v>1</v>
      </c>
      <c r="E333" s="23">
        <v>0</v>
      </c>
    </row>
    <row r="334" spans="1:5" x14ac:dyDescent="0.4">
      <c r="A334" s="173"/>
      <c r="B334" s="13" t="s">
        <v>256</v>
      </c>
      <c r="C334" s="14">
        <v>8</v>
      </c>
      <c r="D334" s="17"/>
      <c r="E334" s="22"/>
    </row>
    <row r="335" spans="1:5" x14ac:dyDescent="0.4">
      <c r="A335" s="173"/>
      <c r="B335" s="13" t="s">
        <v>257</v>
      </c>
      <c r="C335" s="14">
        <v>23</v>
      </c>
      <c r="D335" s="14">
        <v>34</v>
      </c>
      <c r="E335" s="23">
        <v>6</v>
      </c>
    </row>
    <row r="336" spans="1:5" x14ac:dyDescent="0.4">
      <c r="A336" s="173"/>
      <c r="B336" s="13" t="s">
        <v>258</v>
      </c>
      <c r="C336" s="14">
        <v>17</v>
      </c>
      <c r="D336" s="14">
        <v>16</v>
      </c>
      <c r="E336" s="23">
        <v>10</v>
      </c>
    </row>
    <row r="337" spans="1:5" x14ac:dyDescent="0.4">
      <c r="A337" s="173"/>
      <c r="B337" s="13" t="s">
        <v>259</v>
      </c>
      <c r="C337" s="17"/>
      <c r="D337" s="17"/>
      <c r="E337" s="22"/>
    </row>
    <row r="338" spans="1:5" x14ac:dyDescent="0.4">
      <c r="A338" s="173"/>
      <c r="B338" s="13" t="s">
        <v>260</v>
      </c>
      <c r="C338" s="14">
        <v>0</v>
      </c>
      <c r="D338" s="14">
        <v>1</v>
      </c>
      <c r="E338" s="23">
        <v>0</v>
      </c>
    </row>
    <row r="339" spans="1:5" x14ac:dyDescent="0.4">
      <c r="A339" s="173"/>
      <c r="B339" s="13" t="s">
        <v>261</v>
      </c>
      <c r="C339" s="17"/>
      <c r="D339" s="17"/>
      <c r="E339" s="22"/>
    </row>
    <row r="340" spans="1:5" x14ac:dyDescent="0.4">
      <c r="A340" s="173"/>
      <c r="B340" s="13" t="s">
        <v>262</v>
      </c>
      <c r="C340" s="14">
        <v>3</v>
      </c>
      <c r="D340" s="14">
        <v>3</v>
      </c>
      <c r="E340" s="23">
        <v>1</v>
      </c>
    </row>
    <row r="341" spans="1:5" x14ac:dyDescent="0.4">
      <c r="A341" s="173"/>
      <c r="B341" s="13" t="s">
        <v>263</v>
      </c>
      <c r="C341" s="14">
        <v>44</v>
      </c>
      <c r="D341" s="14">
        <v>59</v>
      </c>
      <c r="E341" s="23">
        <v>0</v>
      </c>
    </row>
    <row r="342" spans="1:5" x14ac:dyDescent="0.4">
      <c r="A342" s="173"/>
      <c r="B342" s="13" t="s">
        <v>264</v>
      </c>
      <c r="C342" s="14">
        <v>1</v>
      </c>
      <c r="D342" s="14">
        <v>1</v>
      </c>
      <c r="E342" s="23">
        <v>1</v>
      </c>
    </row>
    <row r="343" spans="1:5" x14ac:dyDescent="0.4">
      <c r="A343" s="173"/>
      <c r="B343" s="13" t="s">
        <v>265</v>
      </c>
      <c r="C343" s="14">
        <v>1</v>
      </c>
      <c r="D343" s="17"/>
      <c r="E343" s="22"/>
    </row>
    <row r="344" spans="1:5" x14ac:dyDescent="0.4">
      <c r="A344" s="174"/>
      <c r="B344" s="13" t="s">
        <v>266</v>
      </c>
      <c r="C344" s="14">
        <v>7</v>
      </c>
      <c r="D344" s="14">
        <v>16</v>
      </c>
      <c r="E344" s="23">
        <v>0</v>
      </c>
    </row>
    <row r="345" spans="1:5" x14ac:dyDescent="0.4">
      <c r="A345" s="172" t="s">
        <v>267</v>
      </c>
      <c r="B345" s="13" t="s">
        <v>268</v>
      </c>
      <c r="C345" s="17"/>
      <c r="D345" s="17"/>
      <c r="E345" s="22"/>
    </row>
    <row r="346" spans="1:5" x14ac:dyDescent="0.4">
      <c r="A346" s="173"/>
      <c r="B346" s="13" t="s">
        <v>269</v>
      </c>
      <c r="C346" s="14">
        <v>0</v>
      </c>
      <c r="D346" s="14">
        <v>4</v>
      </c>
      <c r="E346" s="23">
        <v>0</v>
      </c>
    </row>
    <row r="347" spans="1:5" x14ac:dyDescent="0.4">
      <c r="A347" s="173"/>
      <c r="B347" s="13" t="s">
        <v>270</v>
      </c>
      <c r="C347" s="17"/>
      <c r="D347" s="17"/>
      <c r="E347" s="22"/>
    </row>
    <row r="348" spans="1:5" x14ac:dyDescent="0.4">
      <c r="A348" s="173"/>
      <c r="B348" s="13" t="s">
        <v>271</v>
      </c>
      <c r="C348" s="17"/>
      <c r="D348" s="17"/>
      <c r="E348" s="22"/>
    </row>
    <row r="349" spans="1:5" x14ac:dyDescent="0.4">
      <c r="A349" s="173"/>
      <c r="B349" s="13" t="s">
        <v>272</v>
      </c>
      <c r="C349" s="17"/>
      <c r="D349" s="17"/>
      <c r="E349" s="22"/>
    </row>
    <row r="350" spans="1:5" x14ac:dyDescent="0.4">
      <c r="A350" s="173"/>
      <c r="B350" s="13" t="s">
        <v>273</v>
      </c>
      <c r="C350" s="14">
        <v>1</v>
      </c>
      <c r="D350" s="14">
        <v>1</v>
      </c>
      <c r="E350" s="23">
        <v>0</v>
      </c>
    </row>
    <row r="351" spans="1:5" x14ac:dyDescent="0.4">
      <c r="A351" s="173"/>
      <c r="B351" s="13" t="s">
        <v>274</v>
      </c>
      <c r="C351" s="17"/>
      <c r="D351" s="17"/>
      <c r="E351" s="22"/>
    </row>
    <row r="352" spans="1:5" x14ac:dyDescent="0.4">
      <c r="A352" s="173"/>
      <c r="B352" s="13" t="s">
        <v>275</v>
      </c>
      <c r="C352" s="17"/>
      <c r="D352" s="17"/>
      <c r="E352" s="22"/>
    </row>
    <row r="353" spans="1:5" x14ac:dyDescent="0.4">
      <c r="A353" s="173"/>
      <c r="B353" s="13" t="s">
        <v>276</v>
      </c>
      <c r="C353" s="17"/>
      <c r="D353" s="17"/>
      <c r="E353" s="22"/>
    </row>
    <row r="354" spans="1:5" x14ac:dyDescent="0.4">
      <c r="A354" s="173"/>
      <c r="B354" s="13" t="s">
        <v>277</v>
      </c>
      <c r="C354" s="17"/>
      <c r="D354" s="17"/>
      <c r="E354" s="22"/>
    </row>
    <row r="355" spans="1:5" x14ac:dyDescent="0.4">
      <c r="A355" s="174"/>
      <c r="B355" s="13" t="s">
        <v>278</v>
      </c>
      <c r="C355" s="17"/>
      <c r="D355" s="17"/>
      <c r="E355" s="22"/>
    </row>
    <row r="356" spans="1:5" x14ac:dyDescent="0.4">
      <c r="A356" s="172" t="s">
        <v>279</v>
      </c>
      <c r="B356" s="13" t="s">
        <v>280</v>
      </c>
      <c r="C356" s="14">
        <v>4</v>
      </c>
      <c r="D356" s="14">
        <v>4</v>
      </c>
      <c r="E356" s="23">
        <v>0</v>
      </c>
    </row>
    <row r="357" spans="1:5" x14ac:dyDescent="0.4">
      <c r="A357" s="173"/>
      <c r="B357" s="13" t="s">
        <v>281</v>
      </c>
      <c r="C357" s="17"/>
      <c r="D357" s="17"/>
      <c r="E357" s="22"/>
    </row>
    <row r="358" spans="1:5" x14ac:dyDescent="0.4">
      <c r="A358" s="173"/>
      <c r="B358" s="13" t="s">
        <v>282</v>
      </c>
      <c r="C358" s="17"/>
      <c r="D358" s="17"/>
      <c r="E358" s="22"/>
    </row>
    <row r="359" spans="1:5" x14ac:dyDescent="0.4">
      <c r="A359" s="173"/>
      <c r="B359" s="13" t="s">
        <v>283</v>
      </c>
      <c r="C359" s="14">
        <v>2</v>
      </c>
      <c r="D359" s="14">
        <v>4</v>
      </c>
      <c r="E359" s="23">
        <v>0</v>
      </c>
    </row>
    <row r="360" spans="1:5" x14ac:dyDescent="0.4">
      <c r="A360" s="173"/>
      <c r="B360" s="13" t="s">
        <v>284</v>
      </c>
      <c r="C360" s="17"/>
      <c r="D360" s="17"/>
      <c r="E360" s="22"/>
    </row>
    <row r="361" spans="1:5" x14ac:dyDescent="0.4">
      <c r="A361" s="173"/>
      <c r="B361" s="13" t="s">
        <v>285</v>
      </c>
      <c r="C361" s="17"/>
      <c r="D361" s="17"/>
      <c r="E361" s="22"/>
    </row>
    <row r="362" spans="1:5" x14ac:dyDescent="0.4">
      <c r="A362" s="173"/>
      <c r="B362" s="13" t="s">
        <v>286</v>
      </c>
      <c r="C362" s="17"/>
      <c r="D362" s="17"/>
      <c r="E362" s="22"/>
    </row>
    <row r="363" spans="1:5" x14ac:dyDescent="0.4">
      <c r="A363" s="173"/>
      <c r="B363" s="13" t="s">
        <v>287</v>
      </c>
      <c r="C363" s="17"/>
      <c r="D363" s="17"/>
      <c r="E363" s="22"/>
    </row>
    <row r="364" spans="1:5" x14ac:dyDescent="0.4">
      <c r="A364" s="174"/>
      <c r="B364" s="13" t="s">
        <v>288</v>
      </c>
      <c r="C364" s="17"/>
      <c r="D364" s="17"/>
      <c r="E364" s="22"/>
    </row>
    <row r="365" spans="1:5" x14ac:dyDescent="0.4">
      <c r="A365" s="172" t="s">
        <v>289</v>
      </c>
      <c r="B365" s="13" t="s">
        <v>290</v>
      </c>
      <c r="C365" s="17"/>
      <c r="D365" s="17"/>
      <c r="E365" s="22"/>
    </row>
    <row r="366" spans="1:5" x14ac:dyDescent="0.4">
      <c r="A366" s="173"/>
      <c r="B366" s="13" t="s">
        <v>291</v>
      </c>
      <c r="C366" s="17"/>
      <c r="D366" s="17"/>
      <c r="E366" s="22"/>
    </row>
    <row r="367" spans="1:5" x14ac:dyDescent="0.4">
      <c r="A367" s="173"/>
      <c r="B367" s="13" t="s">
        <v>292</v>
      </c>
      <c r="C367" s="14">
        <v>1</v>
      </c>
      <c r="D367" s="14">
        <v>0</v>
      </c>
      <c r="E367" s="23">
        <v>0</v>
      </c>
    </row>
    <row r="368" spans="1:5" x14ac:dyDescent="0.4">
      <c r="A368" s="173"/>
      <c r="B368" s="13" t="s">
        <v>293</v>
      </c>
      <c r="C368" s="14">
        <v>4</v>
      </c>
      <c r="D368" s="14">
        <v>3</v>
      </c>
      <c r="E368" s="23">
        <v>0</v>
      </c>
    </row>
    <row r="369" spans="1:5" x14ac:dyDescent="0.4">
      <c r="A369" s="173"/>
      <c r="B369" s="13" t="s">
        <v>209</v>
      </c>
      <c r="C369" s="17"/>
      <c r="D369" s="17"/>
      <c r="E369" s="22"/>
    </row>
    <row r="370" spans="1:5" x14ac:dyDescent="0.4">
      <c r="A370" s="173"/>
      <c r="B370" s="13" t="s">
        <v>294</v>
      </c>
      <c r="C370" s="17"/>
      <c r="D370" s="17"/>
      <c r="E370" s="22"/>
    </row>
    <row r="371" spans="1:5" x14ac:dyDescent="0.4">
      <c r="A371" s="173"/>
      <c r="B371" s="13" t="s">
        <v>295</v>
      </c>
      <c r="C371" s="17"/>
      <c r="D371" s="17"/>
      <c r="E371" s="22"/>
    </row>
    <row r="372" spans="1:5" x14ac:dyDescent="0.4">
      <c r="A372" s="173"/>
      <c r="B372" s="13" t="s">
        <v>296</v>
      </c>
      <c r="C372" s="14">
        <v>5</v>
      </c>
      <c r="D372" s="14">
        <v>1</v>
      </c>
      <c r="E372" s="23">
        <v>0</v>
      </c>
    </row>
    <row r="373" spans="1:5" x14ac:dyDescent="0.4">
      <c r="A373" s="173"/>
      <c r="B373" s="13" t="s">
        <v>297</v>
      </c>
      <c r="C373" s="17"/>
      <c r="D373" s="17"/>
      <c r="E373" s="22"/>
    </row>
    <row r="374" spans="1:5" x14ac:dyDescent="0.4">
      <c r="A374" s="173"/>
      <c r="B374" s="13" t="s">
        <v>298</v>
      </c>
      <c r="C374" s="17"/>
      <c r="D374" s="17"/>
      <c r="E374" s="22"/>
    </row>
    <row r="375" spans="1:5" x14ac:dyDescent="0.4">
      <c r="A375" s="173"/>
      <c r="B375" s="13" t="s">
        <v>299</v>
      </c>
      <c r="C375" s="17"/>
      <c r="D375" s="17"/>
      <c r="E375" s="22"/>
    </row>
    <row r="376" spans="1:5" x14ac:dyDescent="0.4">
      <c r="A376" s="173"/>
      <c r="B376" s="13" t="s">
        <v>300</v>
      </c>
      <c r="C376" s="17"/>
      <c r="D376" s="17"/>
      <c r="E376" s="22"/>
    </row>
    <row r="377" spans="1:5" x14ac:dyDescent="0.4">
      <c r="A377" s="174"/>
      <c r="B377" s="13" t="s">
        <v>301</v>
      </c>
      <c r="C377" s="14">
        <v>7</v>
      </c>
      <c r="D377" s="14">
        <v>4</v>
      </c>
      <c r="E377" s="23">
        <v>0</v>
      </c>
    </row>
  </sheetData>
  <sheetProtection algorithmName="SHA-512" hashValue="t9VNqub9l7PmBq0189+sOVidEod2V6vjsZfb2RMQ9Qzb1T4Ag7IiOrBRSyCnJL6DbBCpfuDLvJY04SGKsLZD6w==" saltValue="GpQQmMRwoZr/LCAnPHUz8w==" spinCount="100000" sheet="1" objects="1" scenarios="1"/>
  <mergeCells count="41">
    <mergeCell ref="A263:A264"/>
    <mergeCell ref="A271:A272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BA35-E401-4726-B3DA-A73D757F4955}">
  <dimension ref="A1:Z25"/>
  <sheetViews>
    <sheetView showGridLines="0" showRowColHeaders="0" workbookViewId="0"/>
  </sheetViews>
  <sheetFormatPr baseColWidth="10" defaultColWidth="11.4609375" defaultRowHeight="12.9" x14ac:dyDescent="0.3"/>
  <cols>
    <col min="1" max="1" width="2.69140625" style="132" customWidth="1"/>
    <col min="2" max="2" width="4.4609375" style="132" customWidth="1"/>
    <col min="3" max="4" width="11.4609375" style="132"/>
    <col min="5" max="5" width="52.84375" style="132" customWidth="1"/>
    <col min="6" max="6" width="2.69140625" style="132" customWidth="1"/>
    <col min="7" max="7" width="7.84375" style="132" customWidth="1"/>
    <col min="8" max="9" width="11.4609375" style="132"/>
    <col min="10" max="10" width="54.3046875" style="132" customWidth="1"/>
    <col min="11" max="11" width="2.69140625" style="132" customWidth="1"/>
    <col min="12" max="12" width="7.84375" style="132" customWidth="1"/>
    <col min="13" max="14" width="11.4609375" style="132"/>
    <col min="15" max="15" width="54.4609375" style="132" customWidth="1"/>
    <col min="16" max="16" width="2.69140625" style="132" customWidth="1"/>
    <col min="17" max="17" width="7.84375" style="132" customWidth="1"/>
    <col min="18" max="19" width="11.4609375" style="132"/>
    <col min="20" max="20" width="54.4609375" style="132" customWidth="1"/>
    <col min="21" max="21" width="2.69140625" style="132" customWidth="1"/>
    <col min="22" max="22" width="7.84375" style="132" customWidth="1"/>
    <col min="23" max="24" width="11.4609375" style="132"/>
    <col min="25" max="25" width="54.4609375" style="132" customWidth="1"/>
    <col min="26" max="26" width="2.69140625" style="132" customWidth="1"/>
    <col min="27" max="16384" width="11.4609375" style="99"/>
  </cols>
  <sheetData>
    <row r="1" spans="1:26" x14ac:dyDescent="0.3">
      <c r="A1" s="131"/>
      <c r="C1" s="206" t="s">
        <v>1516</v>
      </c>
      <c r="D1" s="206"/>
      <c r="E1" s="206"/>
      <c r="F1" s="131"/>
      <c r="H1" s="165"/>
      <c r="I1" s="165"/>
      <c r="J1" s="165"/>
      <c r="K1" s="131"/>
      <c r="P1" s="131"/>
      <c r="U1" s="131"/>
      <c r="Z1" s="131"/>
    </row>
    <row r="2" spans="1:26" s="101" customFormat="1" ht="11.6" x14ac:dyDescent="0.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" customHeight="1" x14ac:dyDescent="0.3">
      <c r="A3" s="123"/>
      <c r="B3" s="123"/>
      <c r="C3" s="123" t="s">
        <v>1517</v>
      </c>
      <c r="D3" s="123"/>
      <c r="E3" s="123"/>
      <c r="F3" s="123"/>
      <c r="G3" s="123"/>
      <c r="H3" s="123" t="s">
        <v>1518</v>
      </c>
      <c r="I3" s="123"/>
      <c r="J3" s="123"/>
      <c r="K3" s="123"/>
      <c r="L3" s="123"/>
      <c r="M3" s="123" t="s">
        <v>1506</v>
      </c>
      <c r="N3" s="123"/>
      <c r="O3" s="123"/>
      <c r="P3" s="123"/>
      <c r="Q3" s="123"/>
      <c r="R3" s="123" t="s">
        <v>1519</v>
      </c>
      <c r="S3" s="123"/>
      <c r="T3" s="123"/>
      <c r="U3" s="123"/>
      <c r="V3" s="123"/>
      <c r="W3" s="123" t="s">
        <v>1520</v>
      </c>
      <c r="X3" s="123"/>
      <c r="Y3" s="123"/>
      <c r="Z3" s="123"/>
    </row>
    <row r="7" spans="1:26" ht="25.5" customHeight="1" x14ac:dyDescent="0.3"/>
    <row r="8" spans="1:26" ht="25.5" customHeight="1" x14ac:dyDescent="0.3"/>
    <row r="9" spans="1:26" ht="25.5" customHeight="1" x14ac:dyDescent="0.3"/>
    <row r="22" spans="1:26" s="103" customFormat="1" ht="12.75" customHeight="1" x14ac:dyDescent="0.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1.6" x14ac:dyDescent="0.3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45" x14ac:dyDescent="0.4">
      <c r="A25" s="134"/>
      <c r="B25" s="134"/>
      <c r="C25" s="129" t="s">
        <v>1470</v>
      </c>
      <c r="D25" s="130">
        <v>0</v>
      </c>
      <c r="E25" s="134"/>
      <c r="F25" s="134"/>
      <c r="G25" s="134"/>
      <c r="H25" s="129" t="s">
        <v>1470</v>
      </c>
      <c r="I25" s="130">
        <v>0</v>
      </c>
      <c r="J25" s="134"/>
      <c r="K25" s="134"/>
      <c r="L25" s="134"/>
      <c r="M25" s="129" t="s">
        <v>1470</v>
      </c>
      <c r="N25" s="130">
        <v>0</v>
      </c>
      <c r="O25" s="134"/>
      <c r="P25" s="134"/>
      <c r="Q25" s="134"/>
      <c r="R25" s="129" t="s">
        <v>1470</v>
      </c>
      <c r="S25" s="130">
        <v>0</v>
      </c>
      <c r="T25" s="134"/>
      <c r="U25" s="134"/>
      <c r="V25" s="134"/>
      <c r="W25" s="129" t="s">
        <v>1470</v>
      </c>
      <c r="X25" s="130">
        <v>0</v>
      </c>
      <c r="Y25" s="134"/>
      <c r="Z25" s="134"/>
    </row>
  </sheetData>
  <sheetProtection algorithmName="SHA-512" hashValue="PfkLqXr9J+a4twBvZUckvbvLaxSufFPXYf/NeTctxA18C5znvdXaIXRa7lBlHNIDSFBtW5dAhhBIl5kINslD4Q==" saltValue="zZeFDMiPgZ5C5SuWX6sA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5058-0FAA-4BA9-9F2D-A0B06016402C}">
  <dimension ref="A1:BI25"/>
  <sheetViews>
    <sheetView showGridLines="0" showRowColHeaders="0" workbookViewId="0"/>
  </sheetViews>
  <sheetFormatPr baseColWidth="10" defaultColWidth="11.4609375" defaultRowHeight="12.9" x14ac:dyDescent="0.3"/>
  <cols>
    <col min="1" max="1" width="2.69140625" style="132" customWidth="1"/>
    <col min="2" max="2" width="4.4609375" style="132" customWidth="1"/>
    <col min="3" max="4" width="11.4609375" style="132"/>
    <col min="5" max="5" width="52.84375" style="132" customWidth="1"/>
    <col min="6" max="6" width="2.69140625" style="132" customWidth="1"/>
    <col min="7" max="7" width="7.84375" style="132" customWidth="1"/>
    <col min="8" max="9" width="11.4609375" style="132"/>
    <col min="10" max="10" width="54.3046875" style="132" customWidth="1"/>
    <col min="11" max="11" width="2.69140625" style="132" customWidth="1"/>
    <col min="12" max="12" width="7.84375" style="132" customWidth="1"/>
    <col min="13" max="14" width="11.4609375" style="132"/>
    <col min="15" max="15" width="54.3046875" style="132" customWidth="1"/>
    <col min="16" max="16" width="2.69140625" style="132" customWidth="1"/>
    <col min="17" max="17" width="7.84375" style="132" customWidth="1"/>
    <col min="18" max="19" width="11.4609375" style="132"/>
    <col min="20" max="20" width="54.3046875" style="132" customWidth="1"/>
    <col min="21" max="21" width="2.69140625" style="132" customWidth="1"/>
    <col min="22" max="22" width="7.84375" style="132" customWidth="1"/>
    <col min="23" max="24" width="11.4609375" style="132"/>
    <col min="25" max="25" width="54.3046875" style="132" customWidth="1"/>
    <col min="26" max="26" width="2.69140625" style="132" customWidth="1"/>
    <col min="27" max="27" width="7.84375" style="132" customWidth="1"/>
    <col min="28" max="29" width="11.4609375" style="132"/>
    <col min="30" max="30" width="54.3046875" style="132" customWidth="1"/>
    <col min="31" max="31" width="2.69140625" style="132" customWidth="1"/>
    <col min="32" max="32" width="7.84375" style="132" customWidth="1"/>
    <col min="33" max="34" width="11.4609375" style="132"/>
    <col min="35" max="35" width="54.3046875" style="132" customWidth="1"/>
    <col min="36" max="36" width="2.69140625" style="132" customWidth="1"/>
    <col min="37" max="37" width="7.84375" style="132" customWidth="1"/>
    <col min="38" max="39" width="11.4609375" style="132"/>
    <col min="40" max="40" width="54.3046875" style="132" customWidth="1"/>
    <col min="41" max="41" width="2.69140625" style="132" customWidth="1"/>
    <col min="42" max="42" width="7.84375" style="132" customWidth="1"/>
    <col min="43" max="44" width="11.4609375" style="132"/>
    <col min="45" max="45" width="54.3046875" style="132" customWidth="1"/>
    <col min="46" max="46" width="2.69140625" style="132" customWidth="1"/>
    <col min="47" max="47" width="7.84375" style="132" customWidth="1"/>
    <col min="48" max="49" width="11.4609375" style="132"/>
    <col min="50" max="50" width="54.3046875" style="132" customWidth="1"/>
    <col min="51" max="51" width="2.69140625" style="132" customWidth="1"/>
    <col min="52" max="52" width="7.84375" style="132" customWidth="1"/>
    <col min="53" max="54" width="11.4609375" style="132"/>
    <col min="55" max="55" width="54.3046875" style="132" customWidth="1"/>
    <col min="56" max="56" width="2.69140625" style="132" customWidth="1"/>
    <col min="57" max="57" width="7.84375" style="132" customWidth="1"/>
    <col min="58" max="59" width="11.4609375" style="132"/>
    <col min="60" max="60" width="54.3046875" style="132" customWidth="1"/>
    <col min="61" max="61" width="2.69140625" style="132" customWidth="1"/>
    <col min="62" max="16384" width="11.4609375" style="99"/>
  </cols>
  <sheetData>
    <row r="1" spans="1:61" x14ac:dyDescent="0.3">
      <c r="A1" s="131"/>
      <c r="C1" s="206" t="s">
        <v>1521</v>
      </c>
      <c r="D1" s="206"/>
      <c r="E1" s="206"/>
      <c r="F1" s="131"/>
      <c r="H1" s="165"/>
      <c r="I1" s="165"/>
      <c r="J1" s="165"/>
      <c r="K1" s="131"/>
      <c r="M1" s="165"/>
      <c r="N1" s="165"/>
      <c r="O1" s="165"/>
      <c r="P1" s="131"/>
      <c r="R1" s="165"/>
      <c r="S1" s="165"/>
      <c r="T1" s="165"/>
      <c r="U1" s="131"/>
      <c r="W1" s="165"/>
      <c r="X1" s="165"/>
      <c r="Y1" s="165"/>
      <c r="Z1" s="131"/>
      <c r="AB1" s="165"/>
      <c r="AC1" s="165"/>
      <c r="AD1" s="165"/>
      <c r="AE1" s="131"/>
      <c r="AG1" s="165"/>
      <c r="AH1" s="165"/>
      <c r="AI1" s="165"/>
      <c r="AJ1" s="131"/>
      <c r="AL1" s="165"/>
      <c r="AM1" s="165"/>
      <c r="AN1" s="165"/>
      <c r="AO1" s="131"/>
      <c r="AQ1" s="165"/>
      <c r="AR1" s="165"/>
      <c r="AS1" s="165"/>
      <c r="AT1" s="131"/>
      <c r="AV1" s="165"/>
      <c r="AW1" s="165"/>
      <c r="AX1" s="165"/>
      <c r="AY1" s="131"/>
      <c r="BA1" s="165"/>
      <c r="BB1" s="165"/>
      <c r="BC1" s="165"/>
      <c r="BD1" s="131"/>
      <c r="BF1" s="165"/>
      <c r="BG1" s="165"/>
      <c r="BH1" s="165"/>
      <c r="BI1" s="131"/>
    </row>
    <row r="2" spans="1:61" s="101" customFormat="1" ht="11.6" x14ac:dyDescent="0.3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" customHeight="1" x14ac:dyDescent="0.3">
      <c r="A3" s="123"/>
      <c r="B3" s="123"/>
      <c r="C3" s="123" t="s">
        <v>304</v>
      </c>
      <c r="D3" s="123"/>
      <c r="E3" s="123"/>
      <c r="F3" s="123"/>
      <c r="G3" s="123"/>
      <c r="H3" s="123" t="s">
        <v>1310</v>
      </c>
      <c r="I3" s="123"/>
      <c r="J3" s="123"/>
      <c r="K3" s="123"/>
      <c r="L3" s="123"/>
      <c r="M3" s="123" t="s">
        <v>1522</v>
      </c>
      <c r="N3" s="123"/>
      <c r="O3" s="123"/>
      <c r="P3" s="123"/>
      <c r="Q3" s="123"/>
      <c r="R3" s="123" t="s">
        <v>1523</v>
      </c>
      <c r="S3" s="123"/>
      <c r="T3" s="123"/>
      <c r="U3" s="123"/>
      <c r="V3" s="123"/>
      <c r="W3" s="123" t="s">
        <v>1524</v>
      </c>
      <c r="X3" s="123"/>
      <c r="Y3" s="123"/>
      <c r="Z3" s="123"/>
      <c r="AA3" s="123"/>
      <c r="AB3" s="123" t="s">
        <v>1314</v>
      </c>
      <c r="AC3" s="123"/>
      <c r="AD3" s="123"/>
      <c r="AE3" s="123"/>
      <c r="AF3" s="123"/>
      <c r="AG3" s="123" t="s">
        <v>1315</v>
      </c>
      <c r="AH3" s="123"/>
      <c r="AI3" s="123"/>
      <c r="AJ3" s="123"/>
      <c r="AK3" s="123"/>
      <c r="AL3" s="123" t="s">
        <v>1316</v>
      </c>
      <c r="AM3" s="123"/>
      <c r="AN3" s="123"/>
      <c r="AO3" s="123"/>
      <c r="AP3" s="123"/>
      <c r="AQ3" s="123" t="s">
        <v>1317</v>
      </c>
      <c r="AR3" s="123"/>
      <c r="AS3" s="123"/>
      <c r="AT3" s="123"/>
      <c r="AU3" s="123"/>
      <c r="AV3" s="123" t="s">
        <v>1506</v>
      </c>
      <c r="AW3" s="123"/>
      <c r="AX3" s="123"/>
      <c r="AY3" s="123"/>
      <c r="AZ3" s="123"/>
      <c r="BA3" s="123" t="s">
        <v>1318</v>
      </c>
      <c r="BB3" s="123"/>
      <c r="BC3" s="123"/>
      <c r="BD3" s="123"/>
      <c r="BE3" s="123"/>
      <c r="BF3" s="123" t="s">
        <v>317</v>
      </c>
      <c r="BG3" s="123"/>
      <c r="BH3" s="123"/>
      <c r="BI3" s="123"/>
    </row>
    <row r="7" spans="1:61" ht="25.5" customHeight="1" x14ac:dyDescent="0.3"/>
    <row r="8" spans="1:61" ht="25.5" customHeight="1" x14ac:dyDescent="0.3"/>
    <row r="9" spans="1:61" ht="25.5" customHeight="1" x14ac:dyDescent="0.3"/>
    <row r="22" spans="1:61" s="103" customFormat="1" ht="12.75" customHeight="1" x14ac:dyDescent="0.3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1.6" x14ac:dyDescent="0.3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45" x14ac:dyDescent="0.4">
      <c r="A25" s="134"/>
      <c r="B25" s="134"/>
      <c r="C25" s="129" t="s">
        <v>1470</v>
      </c>
      <c r="D25" s="130">
        <v>0</v>
      </c>
      <c r="E25" s="134"/>
      <c r="F25" s="134"/>
      <c r="G25" s="134"/>
      <c r="H25" s="129" t="s">
        <v>1470</v>
      </c>
      <c r="I25" s="130">
        <v>0</v>
      </c>
      <c r="J25" s="134"/>
      <c r="K25" s="134"/>
      <c r="L25" s="134"/>
      <c r="M25" s="129" t="s">
        <v>1470</v>
      </c>
      <c r="N25" s="130">
        <v>0</v>
      </c>
      <c r="O25" s="134"/>
      <c r="P25" s="134"/>
      <c r="Q25" s="134"/>
      <c r="R25" s="129" t="s">
        <v>1470</v>
      </c>
      <c r="S25" s="130">
        <v>0</v>
      </c>
      <c r="T25" s="134"/>
      <c r="U25" s="134"/>
      <c r="V25" s="134"/>
      <c r="W25" s="129" t="s">
        <v>1470</v>
      </c>
      <c r="X25" s="130">
        <v>0</v>
      </c>
      <c r="Y25" s="134"/>
      <c r="Z25" s="134"/>
      <c r="AA25" s="134"/>
      <c r="AB25" s="129" t="s">
        <v>1470</v>
      </c>
      <c r="AC25" s="130">
        <v>0</v>
      </c>
      <c r="AD25" s="134"/>
      <c r="AE25" s="134"/>
      <c r="AF25" s="134"/>
      <c r="AG25" s="129" t="s">
        <v>1470</v>
      </c>
      <c r="AH25" s="130">
        <v>0</v>
      </c>
      <c r="AI25" s="134"/>
      <c r="AJ25" s="134"/>
      <c r="AK25" s="134"/>
      <c r="AL25" s="129" t="s">
        <v>1470</v>
      </c>
      <c r="AM25" s="130">
        <v>0</v>
      </c>
      <c r="AN25" s="134"/>
      <c r="AO25" s="134"/>
      <c r="AP25" s="134"/>
      <c r="AQ25" s="129" t="s">
        <v>1470</v>
      </c>
      <c r="AR25" s="130">
        <v>0</v>
      </c>
      <c r="AS25" s="134"/>
      <c r="AT25" s="134"/>
      <c r="AU25" s="134"/>
      <c r="AV25" s="129" t="s">
        <v>1470</v>
      </c>
      <c r="AW25" s="130">
        <v>0</v>
      </c>
      <c r="AX25" s="134"/>
      <c r="AY25" s="134"/>
      <c r="AZ25" s="134"/>
      <c r="BA25" s="129" t="s">
        <v>1470</v>
      </c>
      <c r="BB25" s="130">
        <v>0</v>
      </c>
      <c r="BC25" s="134"/>
      <c r="BD25" s="134"/>
      <c r="BE25" s="134"/>
      <c r="BF25" s="129" t="s">
        <v>1470</v>
      </c>
      <c r="BG25" s="130">
        <v>0</v>
      </c>
      <c r="BH25" s="134"/>
      <c r="BI25" s="134"/>
    </row>
  </sheetData>
  <sheetProtection algorithmName="SHA-512" hashValue="pgMMIoAMKO2eoceomKAqDsJhrLgfsnPRslqkO6cvryoBvNDWjBIu51dUQn1qnkPmumKnwzN2UlfgV1+VmCHZjw==" saltValue="EWO3pCZxTNudQ+BM09QDw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7363E-3E64-4E65-8B32-AEC90E4B1626}">
  <dimension ref="A1:Z25"/>
  <sheetViews>
    <sheetView showGridLines="0" workbookViewId="0"/>
  </sheetViews>
  <sheetFormatPr baseColWidth="10" defaultColWidth="11.4609375" defaultRowHeight="12.45" x14ac:dyDescent="0.3"/>
  <cols>
    <col min="1" max="1" width="2.69140625" style="132" customWidth="1"/>
    <col min="2" max="2" width="4.4609375" style="132" customWidth="1"/>
    <col min="3" max="4" width="11.4609375" style="132"/>
    <col min="5" max="5" width="52.84375" style="132" customWidth="1"/>
    <col min="6" max="6" width="2.69140625" style="132" customWidth="1"/>
    <col min="7" max="7" width="7.84375" style="132" customWidth="1"/>
    <col min="8" max="9" width="11.4609375" style="132"/>
    <col min="10" max="10" width="54.3046875" style="132" customWidth="1"/>
    <col min="11" max="11" width="2.69140625" style="132" customWidth="1"/>
    <col min="12" max="12" width="7.84375" style="132" customWidth="1"/>
    <col min="13" max="17" width="11.4609375" style="132"/>
    <col min="18" max="18" width="11.4609375" style="83"/>
    <col min="19" max="19" width="2.69140625" style="132" customWidth="1"/>
    <col min="20" max="20" width="7.84375" style="132" customWidth="1"/>
    <col min="21" max="25" width="11.4609375" style="132"/>
    <col min="26" max="16384" width="11.4609375" style="83"/>
  </cols>
  <sheetData>
    <row r="1" spans="1:26" x14ac:dyDescent="0.3">
      <c r="A1" s="131"/>
      <c r="C1" s="206" t="s">
        <v>1525</v>
      </c>
      <c r="D1" s="206"/>
      <c r="E1" s="206"/>
      <c r="F1" s="131"/>
      <c r="H1" s="165"/>
      <c r="I1" s="165"/>
      <c r="J1" s="165"/>
      <c r="K1" s="131"/>
      <c r="M1" s="165"/>
      <c r="N1" s="165"/>
      <c r="O1" s="165"/>
      <c r="P1" s="165"/>
      <c r="Q1" s="165"/>
      <c r="S1" s="131"/>
      <c r="U1" s="165"/>
      <c r="V1" s="165"/>
      <c r="W1" s="165"/>
      <c r="X1" s="165"/>
      <c r="Y1" s="165"/>
    </row>
    <row r="3" spans="1:26" x14ac:dyDescent="0.3">
      <c r="A3" s="123"/>
      <c r="B3" s="123"/>
      <c r="C3" s="123" t="s">
        <v>1506</v>
      </c>
      <c r="D3" s="123"/>
      <c r="E3" s="123"/>
      <c r="F3" s="123"/>
      <c r="G3" s="123"/>
      <c r="H3" s="123" t="s">
        <v>1526</v>
      </c>
      <c r="I3" s="123"/>
      <c r="J3" s="123"/>
      <c r="K3" s="123"/>
      <c r="L3" s="123"/>
      <c r="M3" s="123" t="s">
        <v>1037</v>
      </c>
      <c r="N3" s="123"/>
      <c r="O3" s="123"/>
      <c r="P3" s="123"/>
      <c r="Q3" s="123"/>
      <c r="S3" s="123"/>
      <c r="T3" s="123"/>
      <c r="U3" s="123" t="s">
        <v>1038</v>
      </c>
      <c r="V3" s="123"/>
      <c r="W3" s="123"/>
      <c r="X3" s="123"/>
      <c r="Y3" s="123"/>
    </row>
    <row r="5" spans="1:26" ht="34.75" x14ac:dyDescent="0.3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3">
      <c r="M6" s="169">
        <f>DatosMedioAmbiente!C53</f>
        <v>0</v>
      </c>
      <c r="N6" s="169">
        <f>DatosMedioAmbiente!C55</f>
        <v>31</v>
      </c>
      <c r="O6" s="169">
        <f>DatosMedioAmbiente!C57</f>
        <v>1</v>
      </c>
      <c r="P6" s="169">
        <f>DatosMedioAmbiente!C59</f>
        <v>4</v>
      </c>
      <c r="Q6" s="169">
        <f>DatosMedioAmbiente!C61</f>
        <v>2</v>
      </c>
      <c r="R6" s="169">
        <f>DatosMedioAmbiente!C63</f>
        <v>1</v>
      </c>
      <c r="S6" s="167"/>
      <c r="U6" s="170">
        <f>DatosMedioAmbiente!C54</f>
        <v>1</v>
      </c>
      <c r="V6" s="170">
        <f>DatosMedioAmbiente!C56</f>
        <v>3</v>
      </c>
      <c r="W6" s="170">
        <f>DatosMedioAmbiente!C58</f>
        <v>0</v>
      </c>
      <c r="X6" s="170">
        <f>DatosMedioAmbiente!C60</f>
        <v>0</v>
      </c>
      <c r="Y6" s="170">
        <f>DatosMedioAmbiente!C62</f>
        <v>1</v>
      </c>
      <c r="Z6" s="170">
        <f>DatosMedioAmbiente!C64</f>
        <v>1</v>
      </c>
    </row>
    <row r="25" spans="1:20" s="83" customFormat="1" ht="15.45" x14ac:dyDescent="0.4">
      <c r="A25" s="134"/>
      <c r="B25" s="134"/>
      <c r="C25" s="129" t="s">
        <v>1470</v>
      </c>
      <c r="D25" s="130">
        <v>0</v>
      </c>
      <c r="E25" s="134"/>
      <c r="F25" s="134"/>
      <c r="G25" s="134"/>
      <c r="H25" s="129" t="s">
        <v>1470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iifVrt/aoQzT8ll7d8eMmN9ws4RB98+QLstfcppOofKD854zB7clwWbsKoXLSKdGnjFrX7QU/nn05szEug07bg==" saltValue="4l8wEdbSDXiZwE7GzEhnb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BF51-73F6-4C2D-9023-9C584B79EC79}">
  <dimension ref="A1:BI16"/>
  <sheetViews>
    <sheetView workbookViewId="0">
      <selection activeCell="B23" sqref="B23"/>
    </sheetView>
  </sheetViews>
  <sheetFormatPr baseColWidth="10" defaultColWidth="11.53515625" defaultRowHeight="12.45" x14ac:dyDescent="0.3"/>
  <cols>
    <col min="1" max="18" width="23" style="83" customWidth="1"/>
    <col min="19" max="20" width="25.07421875" style="83" customWidth="1"/>
    <col min="21" max="21" width="14.4609375" style="83" customWidth="1"/>
    <col min="22" max="22" width="20.4609375" style="83" customWidth="1"/>
    <col min="23" max="23" width="16.69140625" style="83" customWidth="1"/>
    <col min="24" max="24" width="5.3046875" style="83" customWidth="1"/>
    <col min="25" max="25" width="4" style="83" customWidth="1"/>
    <col min="26" max="26" width="13.69140625" style="83" customWidth="1"/>
    <col min="27" max="27" width="22.07421875" style="83" customWidth="1"/>
    <col min="28" max="16384" width="11.53515625" style="83"/>
  </cols>
  <sheetData>
    <row r="1" spans="1:61" s="96" customFormat="1" ht="87" x14ac:dyDescent="0.4">
      <c r="A1" s="96" t="s">
        <v>1377</v>
      </c>
      <c r="B1" s="96" t="s">
        <v>1378</v>
      </c>
      <c r="C1" s="96" t="s">
        <v>1379</v>
      </c>
      <c r="D1" s="96" t="s">
        <v>1380</v>
      </c>
      <c r="E1" s="96" t="s">
        <v>1381</v>
      </c>
      <c r="F1" s="96" t="s">
        <v>1382</v>
      </c>
      <c r="G1" s="96" t="s">
        <v>1383</v>
      </c>
      <c r="H1" s="96" t="s">
        <v>1384</v>
      </c>
      <c r="I1" s="96" t="s">
        <v>1385</v>
      </c>
      <c r="J1" s="96" t="s">
        <v>1386</v>
      </c>
      <c r="K1" s="96" t="s">
        <v>1387</v>
      </c>
      <c r="L1" s="96" t="s">
        <v>1388</v>
      </c>
      <c r="M1" s="96" t="s">
        <v>1389</v>
      </c>
      <c r="N1" s="96" t="s">
        <v>1390</v>
      </c>
      <c r="O1" s="96" t="s">
        <v>1391</v>
      </c>
      <c r="P1" s="96" t="s">
        <v>1392</v>
      </c>
      <c r="Q1" s="96" t="s">
        <v>1393</v>
      </c>
      <c r="R1" s="96" t="s">
        <v>1394</v>
      </c>
      <c r="S1" s="96" t="s">
        <v>1395</v>
      </c>
      <c r="T1" s="96" t="s">
        <v>1396</v>
      </c>
      <c r="U1" s="96" t="s">
        <v>1397</v>
      </c>
      <c r="V1" s="96" t="s">
        <v>1398</v>
      </c>
      <c r="W1" s="96" t="s">
        <v>1399</v>
      </c>
      <c r="AA1" s="96" t="s">
        <v>1400</v>
      </c>
      <c r="AB1" s="96" t="s">
        <v>1401</v>
      </c>
      <c r="AC1" s="96" t="s">
        <v>1402</v>
      </c>
      <c r="AD1" s="96" t="s">
        <v>1403</v>
      </c>
      <c r="AE1" s="96" t="s">
        <v>1404</v>
      </c>
      <c r="AF1" s="96" t="s">
        <v>1405</v>
      </c>
      <c r="AI1" s="96" t="s">
        <v>1406</v>
      </c>
      <c r="AL1" s="96" t="s">
        <v>1407</v>
      </c>
      <c r="AM1" s="96" t="s">
        <v>1408</v>
      </c>
      <c r="AN1" s="96" t="s">
        <v>1409</v>
      </c>
      <c r="AO1" s="96" t="s">
        <v>1410</v>
      </c>
      <c r="AP1" s="96" t="s">
        <v>1411</v>
      </c>
      <c r="AQ1" s="96" t="s">
        <v>1412</v>
      </c>
      <c r="AR1" s="96" t="s">
        <v>1413</v>
      </c>
      <c r="AS1" s="96" t="s">
        <v>1414</v>
      </c>
      <c r="AT1" s="96" t="s">
        <v>1415</v>
      </c>
      <c r="AU1" s="96" t="s">
        <v>1416</v>
      </c>
      <c r="AV1" s="96" t="s">
        <v>1417</v>
      </c>
      <c r="AW1" s="96" t="s">
        <v>1418</v>
      </c>
      <c r="AX1" s="96" t="s">
        <v>1419</v>
      </c>
      <c r="AY1" s="96" t="s">
        <v>1420</v>
      </c>
      <c r="AZ1" s="96" t="s">
        <v>1421</v>
      </c>
      <c r="BA1" s="96" t="s">
        <v>1422</v>
      </c>
      <c r="BB1" s="96" t="s">
        <v>1423</v>
      </c>
      <c r="BC1" s="96" t="s">
        <v>1424</v>
      </c>
      <c r="BD1" s="96" t="s">
        <v>1425</v>
      </c>
      <c r="BE1" s="96" t="s">
        <v>1426</v>
      </c>
      <c r="BF1" s="96" t="s">
        <v>1427</v>
      </c>
      <c r="BG1" s="96" t="s">
        <v>1428</v>
      </c>
      <c r="BH1" s="96" t="s">
        <v>1429</v>
      </c>
      <c r="BI1" s="96" t="s">
        <v>1430</v>
      </c>
    </row>
    <row r="2" spans="1:61" x14ac:dyDescent="0.3">
      <c r="A2" s="83" t="s">
        <v>1260</v>
      </c>
      <c r="B2" s="83" t="s">
        <v>1448</v>
      </c>
      <c r="C2" s="83" t="s">
        <v>1437</v>
      </c>
      <c r="D2" s="83" t="s">
        <v>1320</v>
      </c>
      <c r="E2" s="83" t="s">
        <v>1320</v>
      </c>
      <c r="F2" s="83" t="s">
        <v>1320</v>
      </c>
      <c r="G2" s="83" t="s">
        <v>1349</v>
      </c>
      <c r="H2" s="83" t="s">
        <v>1349</v>
      </c>
      <c r="I2" s="83" t="s">
        <v>1320</v>
      </c>
      <c r="J2" s="83" t="s">
        <v>1320</v>
      </c>
      <c r="K2" s="83" t="s">
        <v>1321</v>
      </c>
      <c r="L2" s="83" t="s">
        <v>1320</v>
      </c>
      <c r="M2" s="83" t="s">
        <v>1320</v>
      </c>
      <c r="N2" s="83" t="s">
        <v>1320</v>
      </c>
      <c r="O2" s="83" t="s">
        <v>1320</v>
      </c>
      <c r="P2" s="83" t="s">
        <v>1367</v>
      </c>
      <c r="Q2" s="83" t="s">
        <v>1367</v>
      </c>
      <c r="R2" s="83" t="s">
        <v>1040</v>
      </c>
      <c r="S2" s="83" t="s">
        <v>1367</v>
      </c>
      <c r="T2" s="83" t="s">
        <v>1367</v>
      </c>
      <c r="V2" s="83" t="s">
        <v>29</v>
      </c>
      <c r="W2" s="83" t="s">
        <v>113</v>
      </c>
      <c r="AA2" s="83" t="s">
        <v>1132</v>
      </c>
      <c r="AB2" s="83" t="s">
        <v>1131</v>
      </c>
      <c r="AC2" s="83" t="s">
        <v>1138</v>
      </c>
      <c r="AD2" s="83" t="s">
        <v>647</v>
      </c>
      <c r="AE2" s="83" t="s">
        <v>1184</v>
      </c>
      <c r="AF2" s="83" t="s">
        <v>1087</v>
      </c>
      <c r="AI2" s="83" t="s">
        <v>229</v>
      </c>
      <c r="AL2" s="83" t="s">
        <v>647</v>
      </c>
      <c r="AM2" s="83" t="s">
        <v>647</v>
      </c>
      <c r="AN2" s="83" t="s">
        <v>647</v>
      </c>
      <c r="AO2" s="83" t="s">
        <v>649</v>
      </c>
      <c r="AQ2" s="83" t="s">
        <v>651</v>
      </c>
      <c r="AT2" s="83" t="s">
        <v>657</v>
      </c>
      <c r="AV2" s="83" t="s">
        <v>647</v>
      </c>
      <c r="AW2" s="83" t="s">
        <v>1185</v>
      </c>
      <c r="AX2" s="83" t="s">
        <v>1184</v>
      </c>
      <c r="AY2" s="83" t="s">
        <v>20</v>
      </c>
      <c r="AZ2" s="83" t="s">
        <v>1009</v>
      </c>
      <c r="BA2" s="83" t="s">
        <v>82</v>
      </c>
      <c r="BB2" s="83" t="s">
        <v>1001</v>
      </c>
      <c r="BC2" s="83" t="s">
        <v>979</v>
      </c>
      <c r="BD2" s="83" t="s">
        <v>334</v>
      </c>
      <c r="BE2" s="83" t="s">
        <v>1358</v>
      </c>
      <c r="BF2" s="83" t="s">
        <v>104</v>
      </c>
      <c r="BG2" s="83" t="s">
        <v>104</v>
      </c>
      <c r="BH2" s="83" t="s">
        <v>1143</v>
      </c>
      <c r="BI2" s="83" t="s">
        <v>1148</v>
      </c>
    </row>
    <row r="3" spans="1:61" x14ac:dyDescent="0.3">
      <c r="A3" s="83" t="s">
        <v>1455</v>
      </c>
      <c r="B3" s="83" t="s">
        <v>1449</v>
      </c>
      <c r="C3" s="83" t="s">
        <v>1438</v>
      </c>
      <c r="D3" s="83" t="s">
        <v>1321</v>
      </c>
      <c r="E3" s="83" t="s">
        <v>1321</v>
      </c>
      <c r="F3" s="83" t="s">
        <v>1354</v>
      </c>
      <c r="G3" s="83" t="s">
        <v>1321</v>
      </c>
      <c r="H3" s="83" t="s">
        <v>1321</v>
      </c>
      <c r="I3" s="83" t="s">
        <v>1321</v>
      </c>
      <c r="J3" s="83" t="s">
        <v>1322</v>
      </c>
      <c r="K3" s="83" t="s">
        <v>1322</v>
      </c>
      <c r="L3" s="83" t="s">
        <v>1321</v>
      </c>
      <c r="M3" s="83" t="s">
        <v>1326</v>
      </c>
      <c r="N3" s="83" t="s">
        <v>1322</v>
      </c>
      <c r="O3" s="83" t="s">
        <v>1321</v>
      </c>
      <c r="P3" s="83" t="s">
        <v>1322</v>
      </c>
      <c r="Q3" s="83" t="s">
        <v>1322</v>
      </c>
      <c r="R3" s="83" t="s">
        <v>1041</v>
      </c>
      <c r="S3" s="83" t="s">
        <v>1322</v>
      </c>
      <c r="T3" s="83" t="s">
        <v>1322</v>
      </c>
      <c r="V3" s="83" t="s">
        <v>30</v>
      </c>
      <c r="W3" s="83" t="s">
        <v>114</v>
      </c>
      <c r="AA3" s="83" t="s">
        <v>1133</v>
      </c>
      <c r="AB3" s="83" t="s">
        <v>1132</v>
      </c>
      <c r="AC3" s="83" t="s">
        <v>1139</v>
      </c>
      <c r="AD3" s="83" t="s">
        <v>649</v>
      </c>
      <c r="AE3" s="83" t="s">
        <v>1185</v>
      </c>
      <c r="AF3" s="83" t="s">
        <v>1194</v>
      </c>
      <c r="AI3" s="83" t="s">
        <v>230</v>
      </c>
      <c r="AL3" s="83" t="s">
        <v>649</v>
      </c>
      <c r="AM3" s="83" t="s">
        <v>649</v>
      </c>
      <c r="AN3" s="83" t="s">
        <v>649</v>
      </c>
      <c r="AO3" s="83" t="s">
        <v>651</v>
      </c>
      <c r="AV3" s="83" t="s">
        <v>649</v>
      </c>
      <c r="AW3" s="83" t="s">
        <v>1186</v>
      </c>
      <c r="AX3" s="83" t="s">
        <v>1185</v>
      </c>
      <c r="AY3" s="83" t="s">
        <v>1004</v>
      </c>
      <c r="AZ3" s="83" t="s">
        <v>1010</v>
      </c>
      <c r="BA3" s="83" t="s">
        <v>1494</v>
      </c>
      <c r="BC3" s="83" t="s">
        <v>980</v>
      </c>
      <c r="BD3" s="83" t="s">
        <v>961</v>
      </c>
      <c r="BE3" s="83" t="s">
        <v>1359</v>
      </c>
      <c r="BF3" s="83" t="s">
        <v>114</v>
      </c>
      <c r="BG3" s="83" t="s">
        <v>114</v>
      </c>
      <c r="BH3" s="83" t="s">
        <v>1144</v>
      </c>
      <c r="BI3" s="83" t="s">
        <v>1149</v>
      </c>
    </row>
    <row r="4" spans="1:61" x14ac:dyDescent="0.3">
      <c r="A4" s="83" t="s">
        <v>1456</v>
      </c>
      <c r="B4" s="83" t="s">
        <v>1450</v>
      </c>
      <c r="C4" s="83" t="s">
        <v>1439</v>
      </c>
      <c r="D4" s="83" t="s">
        <v>1322</v>
      </c>
      <c r="E4" s="83" t="s">
        <v>1324</v>
      </c>
      <c r="F4" s="83" t="s">
        <v>1328</v>
      </c>
      <c r="G4" s="83" t="s">
        <v>1322</v>
      </c>
      <c r="H4" s="83" t="s">
        <v>1322</v>
      </c>
      <c r="I4" s="83" t="s">
        <v>1322</v>
      </c>
      <c r="J4" s="83" t="s">
        <v>1328</v>
      </c>
      <c r="K4" s="83" t="s">
        <v>1324</v>
      </c>
      <c r="L4" s="83" t="s">
        <v>1322</v>
      </c>
      <c r="N4" s="83" t="s">
        <v>1326</v>
      </c>
      <c r="O4" s="83" t="s">
        <v>1322</v>
      </c>
      <c r="P4" s="83" t="s">
        <v>1372</v>
      </c>
      <c r="Q4" s="83" t="s">
        <v>1372</v>
      </c>
      <c r="R4" s="83" t="s">
        <v>1042</v>
      </c>
      <c r="S4" s="83" t="s">
        <v>1369</v>
      </c>
      <c r="T4" s="83" t="s">
        <v>1369</v>
      </c>
      <c r="V4" s="83" t="s">
        <v>31</v>
      </c>
      <c r="W4" s="83" t="s">
        <v>1463</v>
      </c>
      <c r="AC4" s="83" t="s">
        <v>1140</v>
      </c>
      <c r="AD4" s="83" t="s">
        <v>651</v>
      </c>
      <c r="AE4" s="83" t="s">
        <v>1186</v>
      </c>
      <c r="AF4" s="83" t="s">
        <v>1127</v>
      </c>
      <c r="AI4" s="83" t="s">
        <v>232</v>
      </c>
      <c r="AL4" s="83" t="s">
        <v>651</v>
      </c>
      <c r="AM4" s="83" t="s">
        <v>651</v>
      </c>
      <c r="AN4" s="83" t="s">
        <v>651</v>
      </c>
      <c r="AO4" s="83" t="s">
        <v>653</v>
      </c>
      <c r="AV4" s="83" t="s">
        <v>651</v>
      </c>
      <c r="AW4" s="83" t="s">
        <v>1187</v>
      </c>
      <c r="AX4" s="83" t="s">
        <v>615</v>
      </c>
      <c r="AY4" s="83" t="s">
        <v>1005</v>
      </c>
      <c r="AZ4" s="83" t="s">
        <v>1011</v>
      </c>
      <c r="BA4" s="83" t="s">
        <v>1495</v>
      </c>
      <c r="BC4" s="83" t="s">
        <v>1496</v>
      </c>
      <c r="BD4" s="83" t="s">
        <v>963</v>
      </c>
      <c r="BE4" s="83" t="s">
        <v>1360</v>
      </c>
      <c r="BF4" s="83" t="s">
        <v>1060</v>
      </c>
    </row>
    <row r="5" spans="1:61" x14ac:dyDescent="0.3">
      <c r="A5" s="83" t="s">
        <v>1031</v>
      </c>
      <c r="B5" s="83" t="s">
        <v>109</v>
      </c>
      <c r="C5" s="83" t="s">
        <v>174</v>
      </c>
      <c r="D5" s="83" t="s">
        <v>1324</v>
      </c>
      <c r="E5" s="83" t="s">
        <v>975</v>
      </c>
      <c r="F5" s="83" t="s">
        <v>1355</v>
      </c>
      <c r="G5" s="83" t="s">
        <v>975</v>
      </c>
      <c r="H5" s="83" t="s">
        <v>1327</v>
      </c>
      <c r="I5" s="83" t="s">
        <v>1324</v>
      </c>
      <c r="J5" s="83" t="s">
        <v>975</v>
      </c>
      <c r="K5" s="83" t="s">
        <v>975</v>
      </c>
      <c r="L5" s="83" t="s">
        <v>1324</v>
      </c>
      <c r="O5" s="83" t="s">
        <v>1328</v>
      </c>
      <c r="R5" s="83" t="s">
        <v>1043</v>
      </c>
      <c r="S5" s="83" t="s">
        <v>1372</v>
      </c>
      <c r="T5" s="83" t="s">
        <v>1370</v>
      </c>
      <c r="V5" s="83" t="s">
        <v>32</v>
      </c>
      <c r="AC5" s="83" t="s">
        <v>1141</v>
      </c>
      <c r="AD5" s="83" t="s">
        <v>653</v>
      </c>
      <c r="AE5" s="83" t="s">
        <v>1187</v>
      </c>
      <c r="AF5" s="83" t="s">
        <v>1195</v>
      </c>
      <c r="AI5" s="83" t="s">
        <v>238</v>
      </c>
      <c r="AL5" s="83" t="s">
        <v>655</v>
      </c>
      <c r="AM5" s="83" t="s">
        <v>655</v>
      </c>
      <c r="AN5" s="83" t="s">
        <v>653</v>
      </c>
      <c r="AO5" s="83" t="s">
        <v>655</v>
      </c>
      <c r="AV5" s="83" t="s">
        <v>653</v>
      </c>
      <c r="AW5" s="83" t="s">
        <v>615</v>
      </c>
      <c r="AX5" s="83" t="s">
        <v>1188</v>
      </c>
      <c r="AY5" s="83" t="s">
        <v>1006</v>
      </c>
      <c r="AZ5" s="83" t="s">
        <v>1012</v>
      </c>
      <c r="BC5" s="83" t="s">
        <v>986</v>
      </c>
      <c r="BD5" s="83" t="s">
        <v>964</v>
      </c>
      <c r="BE5" s="83" t="s">
        <v>1500</v>
      </c>
    </row>
    <row r="6" spans="1:61" x14ac:dyDescent="0.3">
      <c r="A6" s="83" t="s">
        <v>1457</v>
      </c>
      <c r="B6" s="83" t="s">
        <v>110</v>
      </c>
      <c r="C6" s="83" t="s">
        <v>1440</v>
      </c>
      <c r="D6" s="83" t="s">
        <v>1327</v>
      </c>
      <c r="E6" s="83" t="s">
        <v>1333</v>
      </c>
      <c r="F6" s="83" t="s">
        <v>1335</v>
      </c>
      <c r="G6" s="83" t="s">
        <v>1335</v>
      </c>
      <c r="H6" s="83" t="s">
        <v>975</v>
      </c>
      <c r="I6" s="83" t="s">
        <v>1328</v>
      </c>
      <c r="J6" s="83" t="s">
        <v>1334</v>
      </c>
      <c r="K6" s="83" t="s">
        <v>1333</v>
      </c>
      <c r="L6" s="83" t="s">
        <v>1328</v>
      </c>
      <c r="O6" s="83" t="s">
        <v>975</v>
      </c>
      <c r="R6" s="83" t="s">
        <v>1044</v>
      </c>
      <c r="T6" s="83" t="s">
        <v>1372</v>
      </c>
      <c r="V6" s="83" t="s">
        <v>33</v>
      </c>
      <c r="AD6" s="83" t="s">
        <v>655</v>
      </c>
      <c r="AE6" s="83" t="s">
        <v>615</v>
      </c>
      <c r="AF6" s="83" t="s">
        <v>1032</v>
      </c>
      <c r="AI6" s="83" t="s">
        <v>241</v>
      </c>
      <c r="AL6" s="83" t="s">
        <v>657</v>
      </c>
      <c r="AM6" s="83" t="s">
        <v>657</v>
      </c>
      <c r="AN6" s="83" t="s">
        <v>655</v>
      </c>
      <c r="AO6" s="83" t="s">
        <v>657</v>
      </c>
      <c r="AV6" s="83" t="s">
        <v>655</v>
      </c>
      <c r="AW6" s="83" t="s">
        <v>1188</v>
      </c>
      <c r="AY6" s="83" t="s">
        <v>1007</v>
      </c>
      <c r="AZ6" s="83" t="s">
        <v>1007</v>
      </c>
      <c r="BC6" s="83" t="s">
        <v>987</v>
      </c>
      <c r="BD6" s="83" t="s">
        <v>965</v>
      </c>
      <c r="BE6" s="83" t="s">
        <v>1021</v>
      </c>
    </row>
    <row r="7" spans="1:61" x14ac:dyDescent="0.3">
      <c r="C7" s="83" t="s">
        <v>1442</v>
      </c>
      <c r="D7" s="83" t="s">
        <v>1328</v>
      </c>
      <c r="E7" s="83" t="s">
        <v>1334</v>
      </c>
      <c r="F7" s="83" t="s">
        <v>1336</v>
      </c>
      <c r="G7" s="83" t="s">
        <v>1338</v>
      </c>
      <c r="H7" s="83" t="s">
        <v>1334</v>
      </c>
      <c r="I7" s="83" t="s">
        <v>975</v>
      </c>
      <c r="J7" s="83" t="s">
        <v>1335</v>
      </c>
      <c r="K7" s="83" t="s">
        <v>1334</v>
      </c>
      <c r="L7" s="83" t="s">
        <v>1333</v>
      </c>
      <c r="O7" s="83" t="s">
        <v>1334</v>
      </c>
      <c r="R7" s="83" t="s">
        <v>1045</v>
      </c>
      <c r="AD7" s="83" t="s">
        <v>657</v>
      </c>
      <c r="AI7" s="83" t="s">
        <v>111</v>
      </c>
      <c r="AN7" s="83" t="s">
        <v>657</v>
      </c>
      <c r="AO7" s="83" t="s">
        <v>659</v>
      </c>
      <c r="AV7" s="83" t="s">
        <v>657</v>
      </c>
      <c r="BC7" s="83" t="s">
        <v>988</v>
      </c>
      <c r="BD7" s="83" t="s">
        <v>518</v>
      </c>
      <c r="BE7" s="83" t="s">
        <v>1363</v>
      </c>
    </row>
    <row r="8" spans="1:61" x14ac:dyDescent="0.3">
      <c r="C8" s="83" t="s">
        <v>209</v>
      </c>
      <c r="D8" s="83" t="s">
        <v>975</v>
      </c>
      <c r="F8" s="83" t="s">
        <v>1337</v>
      </c>
      <c r="G8" s="83" t="s">
        <v>1340</v>
      </c>
      <c r="H8" s="83" t="s">
        <v>1335</v>
      </c>
      <c r="I8" s="83" t="s">
        <v>1332</v>
      </c>
      <c r="J8" s="83" t="s">
        <v>1338</v>
      </c>
      <c r="K8" s="83" t="s">
        <v>1336</v>
      </c>
      <c r="L8" s="83" t="s">
        <v>1334</v>
      </c>
      <c r="O8" s="83" t="s">
        <v>1335</v>
      </c>
      <c r="R8" s="83" t="s">
        <v>1046</v>
      </c>
      <c r="BC8" s="83" t="s">
        <v>1497</v>
      </c>
      <c r="BD8" s="83" t="s">
        <v>966</v>
      </c>
      <c r="BE8" s="83" t="s">
        <v>265</v>
      </c>
    </row>
    <row r="9" spans="1:61" x14ac:dyDescent="0.3">
      <c r="C9" s="83" t="s">
        <v>1443</v>
      </c>
      <c r="D9" s="83" t="s">
        <v>1334</v>
      </c>
      <c r="F9" s="83" t="s">
        <v>111</v>
      </c>
      <c r="G9" s="83" t="s">
        <v>1344</v>
      </c>
      <c r="H9" s="83" t="s">
        <v>1336</v>
      </c>
      <c r="I9" s="83" t="s">
        <v>1334</v>
      </c>
      <c r="J9" s="83" t="s">
        <v>1340</v>
      </c>
      <c r="K9" s="83" t="s">
        <v>1338</v>
      </c>
      <c r="L9" s="83" t="s">
        <v>1335</v>
      </c>
      <c r="O9" s="83" t="s">
        <v>1336</v>
      </c>
      <c r="R9" s="83" t="s">
        <v>1048</v>
      </c>
      <c r="BC9" s="83" t="s">
        <v>989</v>
      </c>
      <c r="BD9" s="83" t="s">
        <v>651</v>
      </c>
    </row>
    <row r="10" spans="1:61" x14ac:dyDescent="0.3">
      <c r="C10" s="83" t="s">
        <v>1444</v>
      </c>
      <c r="D10" s="83" t="s">
        <v>1335</v>
      </c>
      <c r="G10" s="83" t="s">
        <v>111</v>
      </c>
      <c r="H10" s="83" t="s">
        <v>1337</v>
      </c>
      <c r="I10" s="83" t="s">
        <v>1335</v>
      </c>
      <c r="J10" s="83" t="s">
        <v>111</v>
      </c>
      <c r="K10" s="83" t="s">
        <v>1344</v>
      </c>
      <c r="L10" s="83" t="s">
        <v>1340</v>
      </c>
      <c r="O10" s="83" t="s">
        <v>1338</v>
      </c>
      <c r="R10" s="83" t="s">
        <v>1049</v>
      </c>
      <c r="BC10" s="83" t="s">
        <v>977</v>
      </c>
      <c r="BD10" s="83" t="s">
        <v>968</v>
      </c>
    </row>
    <row r="11" spans="1:61" x14ac:dyDescent="0.3">
      <c r="C11" s="83" t="s">
        <v>289</v>
      </c>
      <c r="D11" s="83" t="s">
        <v>1336</v>
      </c>
      <c r="H11" s="83" t="s">
        <v>1338</v>
      </c>
      <c r="I11" s="83" t="s">
        <v>1336</v>
      </c>
      <c r="O11" s="83" t="s">
        <v>1340</v>
      </c>
      <c r="BD11" s="83" t="s">
        <v>969</v>
      </c>
    </row>
    <row r="12" spans="1:61" x14ac:dyDescent="0.3">
      <c r="D12" s="83" t="s">
        <v>1337</v>
      </c>
      <c r="H12" s="83" t="s">
        <v>1340</v>
      </c>
      <c r="I12" s="83" t="s">
        <v>1338</v>
      </c>
      <c r="O12" s="83" t="s">
        <v>111</v>
      </c>
      <c r="BD12" s="83" t="s">
        <v>970</v>
      </c>
    </row>
    <row r="13" spans="1:61" x14ac:dyDescent="0.3">
      <c r="D13" s="83" t="s">
        <v>1338</v>
      </c>
      <c r="H13" s="83" t="s">
        <v>111</v>
      </c>
      <c r="I13" s="83" t="s">
        <v>1340</v>
      </c>
      <c r="BD13" s="83" t="s">
        <v>111</v>
      </c>
    </row>
    <row r="14" spans="1:61" x14ac:dyDescent="0.3">
      <c r="D14" s="83" t="s">
        <v>1340</v>
      </c>
      <c r="I14" s="83" t="s">
        <v>1344</v>
      </c>
      <c r="BD14" s="83" t="s">
        <v>972</v>
      </c>
    </row>
    <row r="15" spans="1:61" x14ac:dyDescent="0.3">
      <c r="D15" s="83" t="s">
        <v>1344</v>
      </c>
      <c r="I15" s="83" t="s">
        <v>111</v>
      </c>
    </row>
    <row r="16" spans="1:61" x14ac:dyDescent="0.3">
      <c r="D16" s="8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32F21-89B5-4AEE-BCCB-0F0ECD61DA07}">
  <dimension ref="B3:D16"/>
  <sheetViews>
    <sheetView workbookViewId="0">
      <selection activeCell="I32" sqref="I32"/>
    </sheetView>
  </sheetViews>
  <sheetFormatPr baseColWidth="10" defaultColWidth="11.4609375" defaultRowHeight="12.45" x14ac:dyDescent="0.3"/>
  <cols>
    <col min="1" max="1" width="11.4609375" style="89"/>
    <col min="2" max="2" width="27.69140625" style="89" customWidth="1"/>
    <col min="3" max="16384" width="11.4609375" style="89"/>
  </cols>
  <sheetData>
    <row r="3" spans="2:4" x14ac:dyDescent="0.3">
      <c r="B3" s="87"/>
      <c r="C3" s="88" t="s">
        <v>104</v>
      </c>
      <c r="D3" s="88" t="s">
        <v>1062</v>
      </c>
    </row>
    <row r="4" spans="2:4" ht="12.75" customHeight="1" x14ac:dyDescent="0.3">
      <c r="B4" s="90" t="s">
        <v>1367</v>
      </c>
      <c r="C4" s="91">
        <f>SUM(DatosViolenciaGénero!C63:C69)</f>
        <v>1724</v>
      </c>
      <c r="D4" s="91">
        <f>SUM(DatosViolenciaGénero!D63:D69)</f>
        <v>656</v>
      </c>
    </row>
    <row r="5" spans="2:4" x14ac:dyDescent="0.3">
      <c r="B5" s="90" t="s">
        <v>1322</v>
      </c>
      <c r="C5" s="91">
        <f>SUM(DatosViolenciaGénero!C70:C73)</f>
        <v>57</v>
      </c>
      <c r="D5" s="91">
        <f>SUM(DatosViolenciaGénero!D70:D73)</f>
        <v>157</v>
      </c>
    </row>
    <row r="6" spans="2:4" ht="12.75" customHeight="1" x14ac:dyDescent="0.3">
      <c r="B6" s="90" t="s">
        <v>1368</v>
      </c>
      <c r="C6" s="91">
        <f>DatosViolenciaGénero!C74</f>
        <v>0</v>
      </c>
      <c r="D6" s="91">
        <f>DatosViolenciaGénero!D74</f>
        <v>0</v>
      </c>
    </row>
    <row r="7" spans="2:4" ht="12.75" customHeight="1" x14ac:dyDescent="0.3">
      <c r="B7" s="90" t="s">
        <v>1369</v>
      </c>
      <c r="C7" s="91">
        <f>SUM(DatosViolenciaGénero!C75:C77)</f>
        <v>1</v>
      </c>
      <c r="D7" s="91">
        <f>SUM(DatosViolenciaGénero!D75:D77)</f>
        <v>4</v>
      </c>
    </row>
    <row r="8" spans="2:4" ht="12.75" customHeight="1" x14ac:dyDescent="0.3">
      <c r="B8" s="90" t="s">
        <v>1370</v>
      </c>
      <c r="C8" s="91">
        <f>DatosViolenciaGénero!C81</f>
        <v>0</v>
      </c>
      <c r="D8" s="91">
        <f>DatosViolenciaGénero!D81</f>
        <v>2</v>
      </c>
    </row>
    <row r="9" spans="2:4" ht="12.75" customHeight="1" x14ac:dyDescent="0.3">
      <c r="B9" s="90" t="s">
        <v>1371</v>
      </c>
      <c r="C9" s="91">
        <f>DatosViolenciaGénero!C78</f>
        <v>0</v>
      </c>
      <c r="D9" s="91">
        <f>DatosViolenciaGénero!D78</f>
        <v>0</v>
      </c>
    </row>
    <row r="10" spans="2:4" ht="12.75" customHeight="1" x14ac:dyDescent="0.3">
      <c r="B10" s="90" t="s">
        <v>1372</v>
      </c>
      <c r="C10" s="91">
        <f>SUM(DatosViolenciaGénero!C79:C80)</f>
        <v>255</v>
      </c>
      <c r="D10" s="91">
        <f>SUM(DatosViolenciaGénero!D79:D80)</f>
        <v>223</v>
      </c>
    </row>
    <row r="14" spans="2:4" ht="12.9" customHeight="1" thickTop="1" thickBot="1" x14ac:dyDescent="0.35">
      <c r="B14" s="212" t="s">
        <v>1376</v>
      </c>
      <c r="C14" s="212"/>
    </row>
    <row r="15" spans="2:4" ht="13.3" thickTop="1" x14ac:dyDescent="0.35">
      <c r="B15" s="92" t="s">
        <v>1374</v>
      </c>
      <c r="C15" s="93">
        <f>DatosViolenciaGénero!C38</f>
        <v>19</v>
      </c>
    </row>
    <row r="16" spans="2:4" ht="13.3" thickBot="1" x14ac:dyDescent="0.4">
      <c r="B16" s="94" t="s">
        <v>1375</v>
      </c>
      <c r="C16" s="95">
        <f>DatosViolenciaGénero!C39</f>
        <v>164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4D279-578B-4EBD-AA6B-40C234C0E479}">
  <dimension ref="B3:D16"/>
  <sheetViews>
    <sheetView workbookViewId="0">
      <selection activeCell="I34" sqref="I34"/>
    </sheetView>
  </sheetViews>
  <sheetFormatPr baseColWidth="10" defaultColWidth="11.4609375" defaultRowHeight="12.45" x14ac:dyDescent="0.3"/>
  <cols>
    <col min="1" max="1" width="11.4609375" style="89"/>
    <col min="2" max="2" width="27.69140625" style="89" customWidth="1"/>
    <col min="3" max="16384" width="11.4609375" style="89"/>
  </cols>
  <sheetData>
    <row r="3" spans="2:4" x14ac:dyDescent="0.3">
      <c r="B3" s="87"/>
      <c r="C3" s="88" t="s">
        <v>104</v>
      </c>
      <c r="D3" s="88" t="s">
        <v>1062</v>
      </c>
    </row>
    <row r="4" spans="2:4" ht="12.75" customHeight="1" x14ac:dyDescent="0.3">
      <c r="B4" s="90" t="s">
        <v>1367</v>
      </c>
      <c r="C4" s="91">
        <f>SUM(DatosViolenciaDoméstica!C48:C54)</f>
        <v>295</v>
      </c>
      <c r="D4" s="91">
        <f>SUM(DatosViolenciaDoméstica!D48:D54)</f>
        <v>57</v>
      </c>
    </row>
    <row r="5" spans="2:4" x14ac:dyDescent="0.3">
      <c r="B5" s="90" t="s">
        <v>1322</v>
      </c>
      <c r="C5" s="91">
        <f>SUM(DatosViolenciaDoméstica!C55:C58)</f>
        <v>14</v>
      </c>
      <c r="D5" s="91">
        <f>SUM(DatosViolenciaDoméstica!D55:D58)</f>
        <v>7</v>
      </c>
    </row>
    <row r="6" spans="2:4" ht="12.75" customHeight="1" x14ac:dyDescent="0.3">
      <c r="B6" s="90" t="s">
        <v>1368</v>
      </c>
      <c r="C6" s="91">
        <f>DatosViolenciaDoméstica!C59</f>
        <v>0</v>
      </c>
      <c r="D6" s="91">
        <f>DatosViolenciaDoméstica!D59</f>
        <v>0</v>
      </c>
    </row>
    <row r="7" spans="2:4" ht="12.75" customHeight="1" x14ac:dyDescent="0.3">
      <c r="B7" s="90" t="s">
        <v>1369</v>
      </c>
      <c r="C7" s="91">
        <f>SUM(DatosViolenciaDoméstica!C60:C62)</f>
        <v>0</v>
      </c>
      <c r="D7" s="91">
        <f>SUM(DatosViolenciaDoméstica!D60:D62)</f>
        <v>0</v>
      </c>
    </row>
    <row r="8" spans="2:4" ht="12.75" customHeight="1" x14ac:dyDescent="0.3">
      <c r="B8" s="90" t="s">
        <v>1370</v>
      </c>
      <c r="C8" s="91">
        <f>DatosViolenciaDoméstica!C66</f>
        <v>0</v>
      </c>
      <c r="D8" s="91">
        <f>DatosViolenciaDoméstica!D66</f>
        <v>0</v>
      </c>
    </row>
    <row r="9" spans="2:4" ht="12.75" customHeight="1" x14ac:dyDescent="0.3">
      <c r="B9" s="90" t="s">
        <v>1371</v>
      </c>
      <c r="C9" s="91">
        <f>DatosViolenciaDoméstica!C63</f>
        <v>0</v>
      </c>
      <c r="D9" s="91">
        <f>DatosViolenciaDoméstica!D63</f>
        <v>0</v>
      </c>
    </row>
    <row r="10" spans="2:4" ht="12.75" customHeight="1" x14ac:dyDescent="0.3">
      <c r="B10" s="90" t="s">
        <v>1372</v>
      </c>
      <c r="C10" s="91">
        <f>SUM(DatosViolenciaDoméstica!C64:C65)</f>
        <v>22</v>
      </c>
      <c r="D10" s="91">
        <f>SUM(DatosViolenciaDoméstica!D64:D65)</f>
        <v>16</v>
      </c>
    </row>
    <row r="14" spans="2:4" ht="12.9" customHeight="1" thickTop="1" thickBot="1" x14ac:dyDescent="0.35">
      <c r="B14" s="212" t="s">
        <v>1373</v>
      </c>
      <c r="C14" s="212"/>
    </row>
    <row r="15" spans="2:4" ht="13.3" thickTop="1" x14ac:dyDescent="0.35">
      <c r="B15" s="92" t="s">
        <v>1374</v>
      </c>
      <c r="C15" s="93">
        <f>DatosViolenciaDoméstica!C33</f>
        <v>3</v>
      </c>
    </row>
    <row r="16" spans="2:4" ht="13.3" thickBot="1" x14ac:dyDescent="0.4">
      <c r="B16" s="94" t="s">
        <v>1375</v>
      </c>
      <c r="C16" s="95">
        <f>DatosViolenciaDoméstica!C34</f>
        <v>17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A0606-111E-4CE3-81DA-FCDC7E58B9CF}">
  <dimension ref="B3:C14"/>
  <sheetViews>
    <sheetView workbookViewId="0">
      <selection activeCell="C27" sqref="C27"/>
    </sheetView>
  </sheetViews>
  <sheetFormatPr baseColWidth="10" defaultColWidth="11.4609375" defaultRowHeight="12.45" x14ac:dyDescent="0.3"/>
  <cols>
    <col min="1" max="1" width="3" style="83" customWidth="1"/>
    <col min="2" max="2" width="20.84375" style="83" customWidth="1"/>
    <col min="3" max="3" width="44" style="83" customWidth="1"/>
    <col min="4" max="4" width="6.3046875" style="83" customWidth="1"/>
    <col min="5" max="16384" width="11.4609375" style="83"/>
  </cols>
  <sheetData>
    <row r="3" spans="2:3" ht="12.9" customHeight="1" x14ac:dyDescent="0.3">
      <c r="B3" s="213" t="s">
        <v>1357</v>
      </c>
      <c r="C3" s="213"/>
    </row>
    <row r="4" spans="2:3" ht="12.9" x14ac:dyDescent="0.35">
      <c r="B4" s="84" t="s">
        <v>1358</v>
      </c>
      <c r="C4" s="85">
        <f>DatosMenores!C69</f>
        <v>97</v>
      </c>
    </row>
    <row r="5" spans="2:3" ht="12.9" x14ac:dyDescent="0.35">
      <c r="B5" s="84" t="s">
        <v>1359</v>
      </c>
      <c r="C5" s="86">
        <f>DatosMenores!C70</f>
        <v>17</v>
      </c>
    </row>
    <row r="6" spans="2:3" ht="12.9" x14ac:dyDescent="0.35">
      <c r="B6" s="84" t="s">
        <v>1360</v>
      </c>
      <c r="C6" s="86">
        <f>DatosMenores!C71</f>
        <v>489</v>
      </c>
    </row>
    <row r="7" spans="2:3" ht="25.75" x14ac:dyDescent="0.35">
      <c r="B7" s="84" t="s">
        <v>1361</v>
      </c>
      <c r="C7" s="86">
        <f>DatosMenores!C74</f>
        <v>0</v>
      </c>
    </row>
    <row r="8" spans="2:3" ht="12.9" x14ac:dyDescent="0.35">
      <c r="B8" s="84" t="s">
        <v>1021</v>
      </c>
      <c r="C8" s="86">
        <f>DatosMenores!C75</f>
        <v>18</v>
      </c>
    </row>
    <row r="9" spans="2:3" ht="25.75" x14ac:dyDescent="0.35">
      <c r="B9" s="84" t="s">
        <v>1362</v>
      </c>
      <c r="C9" s="86">
        <f>DatosMenores!C76</f>
        <v>0</v>
      </c>
    </row>
    <row r="10" spans="2:3" ht="25.75" x14ac:dyDescent="0.35">
      <c r="B10" s="84" t="s">
        <v>265</v>
      </c>
      <c r="C10" s="86">
        <f>DatosMenores!C78</f>
        <v>1</v>
      </c>
    </row>
    <row r="11" spans="2:3" ht="12.9" x14ac:dyDescent="0.35">
      <c r="B11" s="84" t="s">
        <v>1363</v>
      </c>
      <c r="C11" s="86">
        <f>DatosMenores!C77</f>
        <v>16</v>
      </c>
    </row>
    <row r="12" spans="2:3" ht="12.9" x14ac:dyDescent="0.35">
      <c r="B12" s="84" t="s">
        <v>1364</v>
      </c>
      <c r="C12" s="86">
        <f>DatosMenores!C79</f>
        <v>0</v>
      </c>
    </row>
    <row r="13" spans="2:3" ht="25.75" x14ac:dyDescent="0.35">
      <c r="B13" s="84" t="s">
        <v>1365</v>
      </c>
      <c r="C13" s="86">
        <f>DatosMenores!C72</f>
        <v>0</v>
      </c>
    </row>
    <row r="14" spans="2:3" ht="25.75" x14ac:dyDescent="0.35">
      <c r="B14" s="84" t="s">
        <v>1366</v>
      </c>
      <c r="C14" s="86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CA22-40C6-4E7B-953C-AA1BC5C2FB12}">
  <dimension ref="B2:M123"/>
  <sheetViews>
    <sheetView topLeftCell="A4" zoomScale="120" zoomScaleNormal="120" workbookViewId="0">
      <selection activeCell="G23" sqref="G23"/>
    </sheetView>
  </sheetViews>
  <sheetFormatPr baseColWidth="10" defaultColWidth="11.4609375" defaultRowHeight="12.45" x14ac:dyDescent="0.3"/>
  <cols>
    <col min="1" max="1" width="2" style="55" customWidth="1"/>
    <col min="2" max="4" width="13.84375" style="55" customWidth="1"/>
    <col min="5" max="6" width="15" style="55" customWidth="1"/>
    <col min="7" max="13" width="13.84375" style="55" customWidth="1"/>
    <col min="14" max="16384" width="11.4609375" style="55"/>
  </cols>
  <sheetData>
    <row r="2" spans="2:13" s="51" customFormat="1" ht="15.45" x14ac:dyDescent="0.4">
      <c r="B2" s="51" t="s">
        <v>1309</v>
      </c>
    </row>
    <row r="4" spans="2:13" ht="37.75" thickBot="1" x14ac:dyDescent="0.35">
      <c r="B4" s="52" t="s">
        <v>304</v>
      </c>
      <c r="C4" s="53" t="s">
        <v>1310</v>
      </c>
      <c r="D4" s="53" t="s">
        <v>1311</v>
      </c>
      <c r="E4" s="53" t="s">
        <v>1312</v>
      </c>
      <c r="F4" s="53" t="s">
        <v>1313</v>
      </c>
      <c r="G4" s="53" t="s">
        <v>1314</v>
      </c>
      <c r="H4" s="53" t="s">
        <v>1315</v>
      </c>
      <c r="I4" s="53" t="s">
        <v>1316</v>
      </c>
      <c r="J4" s="53" t="s">
        <v>1317</v>
      </c>
      <c r="K4" s="53" t="s">
        <v>315</v>
      </c>
      <c r="L4" s="53" t="s">
        <v>1318</v>
      </c>
      <c r="M4" s="54" t="s">
        <v>317</v>
      </c>
    </row>
    <row r="5" spans="2:13" s="61" customFormat="1" ht="22.5" customHeight="1" thickBot="1" x14ac:dyDescent="0.45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45" x14ac:dyDescent="0.4">
      <c r="B8" s="62" t="s">
        <v>1319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7.75" thickBot="1" x14ac:dyDescent="0.35">
      <c r="D10" s="64" t="s">
        <v>304</v>
      </c>
      <c r="E10" s="65" t="s">
        <v>1312</v>
      </c>
      <c r="F10" s="65" t="s">
        <v>1313</v>
      </c>
      <c r="G10" s="65" t="s">
        <v>1314</v>
      </c>
      <c r="H10" s="65" t="s">
        <v>1315</v>
      </c>
      <c r="I10" s="65" t="s">
        <v>1316</v>
      </c>
      <c r="J10" s="65" t="s">
        <v>1317</v>
      </c>
      <c r="K10" s="65" t="s">
        <v>1318</v>
      </c>
      <c r="L10" s="66" t="s">
        <v>317</v>
      </c>
      <c r="M10" s="67"/>
    </row>
    <row r="11" spans="2:13" ht="13.2" customHeight="1" x14ac:dyDescent="0.3">
      <c r="B11" s="219" t="s">
        <v>1320</v>
      </c>
      <c r="C11" s="219"/>
      <c r="D11" s="68">
        <f>DatosDelitos!C5+DatosDelitos!C13-DatosDelitos!C17</f>
        <v>11364</v>
      </c>
      <c r="E11" s="69">
        <f>DatosDelitos!H5+DatosDelitos!H13-DatosDelitos!H17</f>
        <v>231</v>
      </c>
      <c r="F11" s="69">
        <f>DatosDelitos!I5+DatosDelitos!I13-DatosDelitos!I17</f>
        <v>167</v>
      </c>
      <c r="G11" s="69">
        <f>DatosDelitos!J5+DatosDelitos!J13-DatosDelitos!J17</f>
        <v>0</v>
      </c>
      <c r="H11" s="70">
        <f>DatosDelitos!K5+DatosDelitos!K13-DatosDelitos!K17</f>
        <v>9</v>
      </c>
      <c r="I11" s="70">
        <f>DatosDelitos!L5+DatosDelitos!L13-DatosDelitos!L17</f>
        <v>1</v>
      </c>
      <c r="J11" s="70">
        <f>DatosDelitos!M5+DatosDelitos!M13-DatosDelitos!M17</f>
        <v>1</v>
      </c>
      <c r="K11" s="70">
        <f>DatosDelitos!O5+DatosDelitos!O13-DatosDelitos!O17</f>
        <v>2</v>
      </c>
      <c r="L11" s="71">
        <f>DatosDelitos!P5+DatosDelitos!P13-DatosDelitos!P17</f>
        <v>294</v>
      </c>
    </row>
    <row r="12" spans="2:13" ht="13.2" customHeight="1" x14ac:dyDescent="0.3">
      <c r="B12" s="216" t="s">
        <v>329</v>
      </c>
      <c r="C12" s="216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2" customHeight="1" x14ac:dyDescent="0.3">
      <c r="B13" s="216" t="s">
        <v>347</v>
      </c>
      <c r="C13" s="216"/>
      <c r="D13" s="72">
        <f>DatosDelitos!C20</f>
        <v>0</v>
      </c>
      <c r="E13" s="73">
        <f>DatosDelitos!H20</f>
        <v>1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2" customHeight="1" x14ac:dyDescent="0.3">
      <c r="B14" s="216" t="s">
        <v>352</v>
      </c>
      <c r="C14" s="216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2" customHeight="1" x14ac:dyDescent="0.3">
      <c r="B15" s="216" t="s">
        <v>1321</v>
      </c>
      <c r="C15" s="216"/>
      <c r="D15" s="72">
        <f>DatosDelitos!C17+DatosDelitos!C44</f>
        <v>1292</v>
      </c>
      <c r="E15" s="73">
        <f>DatosDelitos!H17+DatosDelitos!H44</f>
        <v>224</v>
      </c>
      <c r="F15" s="73">
        <f>DatosDelitos!I16+DatosDelitos!I44</f>
        <v>35</v>
      </c>
      <c r="G15" s="73">
        <f>DatosDelitos!J17+DatosDelitos!J44</f>
        <v>8</v>
      </c>
      <c r="H15" s="73">
        <f>DatosDelitos!K17+DatosDelitos!K44</f>
        <v>2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5</v>
      </c>
      <c r="L15" s="74">
        <f>DatosDelitos!P17+DatosDelitos!P44</f>
        <v>395</v>
      </c>
    </row>
    <row r="16" spans="2:13" ht="13.2" customHeight="1" x14ac:dyDescent="0.3">
      <c r="B16" s="216" t="s">
        <v>1322</v>
      </c>
      <c r="C16" s="216"/>
      <c r="D16" s="72">
        <f>DatosDelitos!C30</f>
        <v>648</v>
      </c>
      <c r="E16" s="73">
        <f>DatosDelitos!H30</f>
        <v>61</v>
      </c>
      <c r="F16" s="73">
        <f>DatosDelitos!I30</f>
        <v>115</v>
      </c>
      <c r="G16" s="73">
        <f>DatosDelitos!J30</f>
        <v>2</v>
      </c>
      <c r="H16" s="73">
        <f>DatosDelitos!K30</f>
        <v>3</v>
      </c>
      <c r="I16" s="73">
        <f>DatosDelitos!L30</f>
        <v>0</v>
      </c>
      <c r="J16" s="73">
        <f>DatosDelitos!M30</f>
        <v>2</v>
      </c>
      <c r="K16" s="73">
        <f>DatosDelitos!O30</f>
        <v>0</v>
      </c>
      <c r="L16" s="74">
        <f>DatosDelitos!P30</f>
        <v>312</v>
      </c>
    </row>
    <row r="17" spans="2:12" ht="13.2" customHeight="1" x14ac:dyDescent="0.3">
      <c r="B17" s="218" t="s">
        <v>1323</v>
      </c>
      <c r="C17" s="218"/>
      <c r="D17" s="72">
        <f>DatosDelitos!C42-DatosDelitos!C44</f>
        <v>27</v>
      </c>
      <c r="E17" s="73">
        <f>DatosDelitos!H42-DatosDelitos!H44</f>
        <v>0</v>
      </c>
      <c r="F17" s="73">
        <f>DatosDelitos!I42-DatosDelitos!I44</f>
        <v>1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2</v>
      </c>
    </row>
    <row r="18" spans="2:12" ht="13.2" customHeight="1" x14ac:dyDescent="0.3">
      <c r="B18" s="216" t="s">
        <v>1324</v>
      </c>
      <c r="C18" s="216"/>
      <c r="D18" s="72">
        <f>DatosDelitos!C50</f>
        <v>342</v>
      </c>
      <c r="E18" s="73">
        <f>DatosDelitos!H50</f>
        <v>55</v>
      </c>
      <c r="F18" s="73">
        <f>DatosDelitos!I50</f>
        <v>43</v>
      </c>
      <c r="G18" s="73">
        <f>DatosDelitos!J50</f>
        <v>15</v>
      </c>
      <c r="H18" s="73">
        <f>DatosDelitos!K50</f>
        <v>11</v>
      </c>
      <c r="I18" s="73">
        <f>DatosDelitos!L50</f>
        <v>0</v>
      </c>
      <c r="J18" s="73">
        <f>DatosDelitos!M50</f>
        <v>0</v>
      </c>
      <c r="K18" s="73">
        <f>DatosDelitos!O50</f>
        <v>2</v>
      </c>
      <c r="L18" s="74">
        <f>DatosDelitos!P50</f>
        <v>42</v>
      </c>
    </row>
    <row r="19" spans="2:12" ht="13.2" customHeight="1" x14ac:dyDescent="0.3">
      <c r="B19" s="216" t="s">
        <v>1325</v>
      </c>
      <c r="C19" s="216"/>
      <c r="D19" s="72">
        <f>DatosDelitos!C72</f>
        <v>5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1</v>
      </c>
    </row>
    <row r="20" spans="2:12" ht="27" customHeight="1" x14ac:dyDescent="0.3">
      <c r="B20" s="216" t="s">
        <v>1326</v>
      </c>
      <c r="C20" s="216"/>
      <c r="D20" s="72">
        <f>DatosDelitos!C74</f>
        <v>68</v>
      </c>
      <c r="E20" s="73">
        <f>DatosDelitos!H74</f>
        <v>7</v>
      </c>
      <c r="F20" s="73">
        <f>DatosDelitos!I74</f>
        <v>4</v>
      </c>
      <c r="G20" s="73">
        <f>DatosDelitos!J74</f>
        <v>0</v>
      </c>
      <c r="H20" s="73">
        <f>DatosDelitos!K74</f>
        <v>0</v>
      </c>
      <c r="I20" s="73">
        <f>DatosDelitos!L74</f>
        <v>2</v>
      </c>
      <c r="J20" s="73">
        <f>DatosDelitos!M74</f>
        <v>1</v>
      </c>
      <c r="K20" s="73">
        <f>DatosDelitos!O74</f>
        <v>0</v>
      </c>
      <c r="L20" s="74">
        <f>DatosDelitos!P74</f>
        <v>5</v>
      </c>
    </row>
    <row r="21" spans="2:12" ht="13.2" customHeight="1" x14ac:dyDescent="0.3">
      <c r="B21" s="218" t="s">
        <v>1327</v>
      </c>
      <c r="C21" s="218"/>
      <c r="D21" s="72">
        <f>DatosDelitos!C82</f>
        <v>106</v>
      </c>
      <c r="E21" s="73">
        <f>DatosDelitos!H82</f>
        <v>7</v>
      </c>
      <c r="F21" s="73">
        <f>DatosDelitos!I82</f>
        <v>9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47</v>
      </c>
    </row>
    <row r="22" spans="2:12" ht="13.2" customHeight="1" x14ac:dyDescent="0.3">
      <c r="B22" s="216" t="s">
        <v>1328</v>
      </c>
      <c r="C22" s="216"/>
      <c r="D22" s="72">
        <f>DatosDelitos!C85</f>
        <v>499</v>
      </c>
      <c r="E22" s="73">
        <f>DatosDelitos!H85</f>
        <v>165</v>
      </c>
      <c r="F22" s="73">
        <f>DatosDelitos!I85</f>
        <v>103</v>
      </c>
      <c r="G22" s="73">
        <f>DatosDelitos!J85</f>
        <v>0</v>
      </c>
      <c r="H22" s="73">
        <f>DatosDelitos!K85</f>
        <v>1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55</v>
      </c>
    </row>
    <row r="23" spans="2:12" ht="13.2" customHeight="1" x14ac:dyDescent="0.3">
      <c r="B23" s="216" t="s">
        <v>975</v>
      </c>
      <c r="C23" s="216"/>
      <c r="D23" s="72">
        <f>DatosDelitos!C97</f>
        <v>4805</v>
      </c>
      <c r="E23" s="73">
        <f>DatosDelitos!H97</f>
        <v>968</v>
      </c>
      <c r="F23" s="73">
        <f>DatosDelitos!I97</f>
        <v>600</v>
      </c>
      <c r="G23" s="73">
        <f>DatosDelitos!J97</f>
        <v>1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11</v>
      </c>
      <c r="L23" s="74">
        <f>DatosDelitos!P97</f>
        <v>533</v>
      </c>
    </row>
    <row r="24" spans="2:12" ht="27" customHeight="1" x14ac:dyDescent="0.3">
      <c r="B24" s="216" t="s">
        <v>1329</v>
      </c>
      <c r="C24" s="216"/>
      <c r="D24" s="72">
        <f>DatosDelitos!C131</f>
        <v>4</v>
      </c>
      <c r="E24" s="73">
        <f>DatosDelitos!H131</f>
        <v>5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13</v>
      </c>
    </row>
    <row r="25" spans="2:12" ht="13.2" customHeight="1" x14ac:dyDescent="0.3">
      <c r="B25" s="216" t="s">
        <v>1330</v>
      </c>
      <c r="C25" s="216"/>
      <c r="D25" s="72">
        <f>DatosDelitos!C137</f>
        <v>16</v>
      </c>
      <c r="E25" s="73">
        <f>DatosDelitos!H137</f>
        <v>1</v>
      </c>
      <c r="F25" s="73">
        <f>DatosDelitos!I137</f>
        <v>2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2" customHeight="1" x14ac:dyDescent="0.3">
      <c r="B26" s="218" t="s">
        <v>1331</v>
      </c>
      <c r="C26" s="218"/>
      <c r="D26" s="72">
        <f>DatosDelitos!C144</f>
        <v>5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3">
      <c r="B27" s="216" t="s">
        <v>1332</v>
      </c>
      <c r="C27" s="216"/>
      <c r="D27" s="72">
        <f>DatosDelitos!C147</f>
        <v>93</v>
      </c>
      <c r="E27" s="73">
        <f>DatosDelitos!H147</f>
        <v>63</v>
      </c>
      <c r="F27" s="73">
        <f>DatosDelitos!I147</f>
        <v>26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17</v>
      </c>
    </row>
    <row r="28" spans="2:12" ht="13.2" customHeight="1" x14ac:dyDescent="0.3">
      <c r="B28" s="216" t="s">
        <v>1333</v>
      </c>
      <c r="C28" s="216"/>
      <c r="D28" s="72">
        <f>DatosDelitos!C156+SUM(DatosDelitos!C167:C172)</f>
        <v>50</v>
      </c>
      <c r="E28" s="73">
        <f>DatosDelitos!H156+SUM(DatosDelitos!H167:H172)</f>
        <v>7</v>
      </c>
      <c r="F28" s="73">
        <f>DatosDelitos!I156+SUM(DatosDelitos!I167:I172)</f>
        <v>1</v>
      </c>
      <c r="G28" s="73">
        <f>DatosDelitos!J156+SUM(DatosDelitos!J167:J172)</f>
        <v>3</v>
      </c>
      <c r="H28" s="73">
        <f>DatosDelitos!K156+SUM(DatosDelitos!K167:K172)</f>
        <v>2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1</v>
      </c>
      <c r="L28" s="73">
        <f>DatosDelitos!P156+SUM(DatosDelitos!P167:Q172)</f>
        <v>4</v>
      </c>
    </row>
    <row r="29" spans="2:12" ht="13.2" customHeight="1" x14ac:dyDescent="0.3">
      <c r="B29" s="216" t="s">
        <v>1334</v>
      </c>
      <c r="C29" s="216"/>
      <c r="D29" s="72">
        <f>SUM(DatosDelitos!C173:C177)</f>
        <v>289</v>
      </c>
      <c r="E29" s="73">
        <f>SUM(DatosDelitos!H173:H177)</f>
        <v>115</v>
      </c>
      <c r="F29" s="73">
        <f>SUM(DatosDelitos!I173:I177)</f>
        <v>84</v>
      </c>
      <c r="G29" s="73">
        <f>SUM(DatosDelitos!J173:J177)</f>
        <v>1</v>
      </c>
      <c r="H29" s="73">
        <f>SUM(DatosDelitos!K173:K177)</f>
        <v>1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9</v>
      </c>
      <c r="L29" s="73">
        <f>SUM(DatosDelitos!P173:P177)</f>
        <v>60</v>
      </c>
    </row>
    <row r="30" spans="2:12" ht="13.2" customHeight="1" x14ac:dyDescent="0.3">
      <c r="B30" s="216" t="s">
        <v>1335</v>
      </c>
      <c r="C30" s="216"/>
      <c r="D30" s="72">
        <f>DatosDelitos!C178</f>
        <v>264</v>
      </c>
      <c r="E30" s="73">
        <f>DatosDelitos!H178</f>
        <v>121</v>
      </c>
      <c r="F30" s="73">
        <f>DatosDelitos!I178</f>
        <v>104</v>
      </c>
      <c r="G30" s="73">
        <f>DatosDelitos!J178</f>
        <v>0</v>
      </c>
      <c r="H30" s="73">
        <f>DatosDelitos!K178</f>
        <v>1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1177</v>
      </c>
    </row>
    <row r="31" spans="2:12" ht="13.2" customHeight="1" x14ac:dyDescent="0.3">
      <c r="B31" s="216" t="s">
        <v>1336</v>
      </c>
      <c r="C31" s="216"/>
      <c r="D31" s="72">
        <f>DatosDelitos!C186</f>
        <v>237</v>
      </c>
      <c r="E31" s="73">
        <f>DatosDelitos!H186</f>
        <v>52</v>
      </c>
      <c r="F31" s="73">
        <f>DatosDelitos!I186</f>
        <v>36</v>
      </c>
      <c r="G31" s="73">
        <f>DatosDelitos!J186</f>
        <v>1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53</v>
      </c>
    </row>
    <row r="32" spans="2:12" ht="13.2" customHeight="1" x14ac:dyDescent="0.3">
      <c r="B32" s="216" t="s">
        <v>1337</v>
      </c>
      <c r="C32" s="216"/>
      <c r="D32" s="72">
        <f>DatosDelitos!C201</f>
        <v>125</v>
      </c>
      <c r="E32" s="73">
        <f>DatosDelitos!H201</f>
        <v>30</v>
      </c>
      <c r="F32" s="73">
        <f>DatosDelitos!I201</f>
        <v>21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31</v>
      </c>
    </row>
    <row r="33" spans="2:13" ht="13.2" customHeight="1" x14ac:dyDescent="0.3">
      <c r="B33" s="216" t="s">
        <v>1338</v>
      </c>
      <c r="C33" s="216"/>
      <c r="D33" s="72">
        <f>DatosDelitos!C223</f>
        <v>666</v>
      </c>
      <c r="E33" s="73">
        <f>DatosDelitos!H223</f>
        <v>241</v>
      </c>
      <c r="F33" s="73">
        <f>DatosDelitos!I223</f>
        <v>160</v>
      </c>
      <c r="G33" s="73">
        <f>DatosDelitos!J223</f>
        <v>1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337</v>
      </c>
    </row>
    <row r="34" spans="2:13" ht="13.2" customHeight="1" x14ac:dyDescent="0.3">
      <c r="B34" s="216" t="s">
        <v>1339</v>
      </c>
      <c r="C34" s="216"/>
      <c r="D34" s="72">
        <f>DatosDelitos!C244</f>
        <v>8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1</v>
      </c>
    </row>
    <row r="35" spans="2:13" ht="13.2" customHeight="1" x14ac:dyDescent="0.3">
      <c r="B35" s="216" t="s">
        <v>1340</v>
      </c>
      <c r="C35" s="216"/>
      <c r="D35" s="72">
        <f>DatosDelitos!C271</f>
        <v>159</v>
      </c>
      <c r="E35" s="73">
        <f>DatosDelitos!H271</f>
        <v>82</v>
      </c>
      <c r="F35" s="73">
        <f>DatosDelitos!I271</f>
        <v>72</v>
      </c>
      <c r="G35" s="73">
        <f>DatosDelitos!J271</f>
        <v>0</v>
      </c>
      <c r="H35" s="73">
        <f>DatosDelitos!K271</f>
        <v>1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134</v>
      </c>
    </row>
    <row r="36" spans="2:13" ht="38.25" customHeight="1" x14ac:dyDescent="0.3">
      <c r="B36" s="216" t="s">
        <v>1341</v>
      </c>
      <c r="C36" s="216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2" customHeight="1" x14ac:dyDescent="0.3">
      <c r="B37" s="216" t="s">
        <v>1342</v>
      </c>
      <c r="C37" s="216"/>
      <c r="D37" s="72">
        <f>DatosDelitos!C305</f>
        <v>0</v>
      </c>
      <c r="E37" s="73">
        <f>DatosDelitos!H305</f>
        <v>1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2" customHeight="1" x14ac:dyDescent="0.3">
      <c r="B38" s="216" t="s">
        <v>1343</v>
      </c>
      <c r="C38" s="216"/>
      <c r="D38" s="72">
        <f>DatosDelitos!C312+DatosDelitos!C318+DatosDelitos!C320</f>
        <v>16</v>
      </c>
      <c r="E38" s="73">
        <f>DatosDelitos!H312+DatosDelitos!H318+DatosDelitos!H320</f>
        <v>3</v>
      </c>
      <c r="F38" s="73">
        <f>DatosDelitos!I312+DatosDelitos!I318+DatosDelitos!I320</f>
        <v>2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3</v>
      </c>
    </row>
    <row r="39" spans="2:13" ht="13.2" customHeight="1" x14ac:dyDescent="0.3">
      <c r="B39" s="216" t="s">
        <v>1344</v>
      </c>
      <c r="C39" s="216"/>
      <c r="D39" s="72">
        <f>DatosDelitos!C323</f>
        <v>4876</v>
      </c>
      <c r="E39" s="73">
        <f>DatosDelitos!H323</f>
        <v>140</v>
      </c>
      <c r="F39" s="73">
        <f>DatosDelitos!I323</f>
        <v>0</v>
      </c>
      <c r="G39" s="73">
        <f>DatosDelitos!J323</f>
        <v>10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11</v>
      </c>
    </row>
    <row r="40" spans="2:13" ht="13.2" customHeight="1" x14ac:dyDescent="0.3">
      <c r="B40" s="216" t="s">
        <v>1345</v>
      </c>
      <c r="C40" s="216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2" customHeight="1" x14ac:dyDescent="0.3">
      <c r="B41" s="216" t="s">
        <v>952</v>
      </c>
      <c r="C41" s="216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2" customHeight="1" x14ac:dyDescent="0.3">
      <c r="B42" s="216" t="s">
        <v>1346</v>
      </c>
      <c r="C42" s="216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5" customHeight="1" thickBot="1" x14ac:dyDescent="0.35">
      <c r="B43" s="217" t="s">
        <v>956</v>
      </c>
      <c r="C43" s="217"/>
      <c r="D43" s="75">
        <f>SUM(D11:D42)</f>
        <v>25964</v>
      </c>
      <c r="E43" s="75">
        <f t="shared" ref="E43:L43" si="0">SUM(E11:E42)</f>
        <v>2580</v>
      </c>
      <c r="F43" s="75">
        <f t="shared" si="0"/>
        <v>1585</v>
      </c>
      <c r="G43" s="75">
        <f t="shared" si="0"/>
        <v>42</v>
      </c>
      <c r="H43" s="75">
        <f t="shared" si="0"/>
        <v>31</v>
      </c>
      <c r="I43" s="75">
        <f t="shared" si="0"/>
        <v>3</v>
      </c>
      <c r="J43" s="75">
        <f t="shared" si="0"/>
        <v>4</v>
      </c>
      <c r="K43" s="75">
        <f t="shared" si="0"/>
        <v>30</v>
      </c>
      <c r="L43" s="75">
        <f t="shared" si="0"/>
        <v>3527</v>
      </c>
    </row>
    <row r="46" spans="2:13" ht="15.45" x14ac:dyDescent="0.4">
      <c r="B46" s="76" t="s">
        <v>1347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7.75" thickBot="1" x14ac:dyDescent="0.35">
      <c r="D48" s="52" t="s">
        <v>1310</v>
      </c>
      <c r="E48" s="54" t="s">
        <v>1311</v>
      </c>
    </row>
    <row r="49" spans="2:5" ht="13.2" customHeight="1" x14ac:dyDescent="0.4">
      <c r="B49" s="215" t="s">
        <v>1348</v>
      </c>
      <c r="C49" s="215"/>
      <c r="D49" s="78">
        <f>DatosDelitos!F5</f>
        <v>0</v>
      </c>
      <c r="E49" s="78">
        <f>DatosDelitos!G5</f>
        <v>0</v>
      </c>
    </row>
    <row r="50" spans="2:5" ht="13.2" customHeight="1" x14ac:dyDescent="0.4">
      <c r="B50" s="215" t="s">
        <v>1349</v>
      </c>
      <c r="C50" s="215"/>
      <c r="D50" s="78">
        <f>DatosDelitos!F13-DatosDelitos!F17</f>
        <v>82</v>
      </c>
      <c r="E50" s="78">
        <f>DatosDelitos!G13-DatosDelitos!G17</f>
        <v>76</v>
      </c>
    </row>
    <row r="51" spans="2:5" ht="13.2" customHeight="1" x14ac:dyDescent="0.4">
      <c r="B51" s="215" t="s">
        <v>329</v>
      </c>
      <c r="C51" s="215"/>
      <c r="D51" s="78">
        <f>DatosDelitos!F10</f>
        <v>0</v>
      </c>
      <c r="E51" s="78">
        <f>DatosDelitos!G10</f>
        <v>0</v>
      </c>
    </row>
    <row r="52" spans="2:5" ht="13.2" customHeight="1" x14ac:dyDescent="0.4">
      <c r="B52" s="215" t="s">
        <v>347</v>
      </c>
      <c r="C52" s="215"/>
      <c r="D52" s="78">
        <f>DatosDelitos!F20</f>
        <v>0</v>
      </c>
      <c r="E52" s="78">
        <f>DatosDelitos!G20</f>
        <v>0</v>
      </c>
    </row>
    <row r="53" spans="2:5" ht="13.2" customHeight="1" x14ac:dyDescent="0.4">
      <c r="B53" s="215" t="s">
        <v>352</v>
      </c>
      <c r="C53" s="215"/>
      <c r="D53" s="78">
        <f>DatosDelitos!F23</f>
        <v>0</v>
      </c>
      <c r="E53" s="78">
        <f>DatosDelitos!G23</f>
        <v>0</v>
      </c>
    </row>
    <row r="54" spans="2:5" ht="13.2" customHeight="1" x14ac:dyDescent="0.4">
      <c r="B54" s="215" t="s">
        <v>1321</v>
      </c>
      <c r="C54" s="215"/>
      <c r="D54" s="78">
        <f>DatosDelitos!F17+DatosDelitos!F44</f>
        <v>1373</v>
      </c>
      <c r="E54" s="78">
        <f>DatosDelitos!G17+DatosDelitos!G44</f>
        <v>524</v>
      </c>
    </row>
    <row r="55" spans="2:5" ht="13.2" customHeight="1" x14ac:dyDescent="0.4">
      <c r="B55" s="215" t="s">
        <v>1322</v>
      </c>
      <c r="C55" s="215"/>
      <c r="D55" s="78">
        <f>DatosDelitos!F30</f>
        <v>125</v>
      </c>
      <c r="E55" s="78">
        <f>DatosDelitos!G30</f>
        <v>168</v>
      </c>
    </row>
    <row r="56" spans="2:5" ht="13.2" customHeight="1" x14ac:dyDescent="0.4">
      <c r="B56" s="215" t="s">
        <v>1323</v>
      </c>
      <c r="C56" s="215"/>
      <c r="D56" s="78">
        <f>DatosDelitos!F42-DatosDelitos!F44</f>
        <v>0</v>
      </c>
      <c r="E56" s="78">
        <f>DatosDelitos!G42-DatosDelitos!G44</f>
        <v>0</v>
      </c>
    </row>
    <row r="57" spans="2:5" ht="13.2" customHeight="1" x14ac:dyDescent="0.4">
      <c r="B57" s="215" t="s">
        <v>1324</v>
      </c>
      <c r="C57" s="215"/>
      <c r="D57" s="78">
        <f>DatosDelitos!F50</f>
        <v>9</v>
      </c>
      <c r="E57" s="78">
        <f>DatosDelitos!G50</f>
        <v>3</v>
      </c>
    </row>
    <row r="58" spans="2:5" ht="13.2" customHeight="1" x14ac:dyDescent="0.4">
      <c r="B58" s="215" t="s">
        <v>1325</v>
      </c>
      <c r="C58" s="215"/>
      <c r="D58" s="78">
        <f>DatosDelitos!F72</f>
        <v>0</v>
      </c>
      <c r="E58" s="78">
        <f>DatosDelitos!G72</f>
        <v>0</v>
      </c>
    </row>
    <row r="59" spans="2:5" ht="27" customHeight="1" x14ac:dyDescent="0.4">
      <c r="B59" s="215" t="s">
        <v>1350</v>
      </c>
      <c r="C59" s="215"/>
      <c r="D59" s="78">
        <f>DatosDelitos!F74</f>
        <v>1</v>
      </c>
      <c r="E59" s="78">
        <f>DatosDelitos!G74</f>
        <v>1</v>
      </c>
    </row>
    <row r="60" spans="2:5" ht="13.2" customHeight="1" x14ac:dyDescent="0.4">
      <c r="B60" s="215" t="s">
        <v>1327</v>
      </c>
      <c r="C60" s="215"/>
      <c r="D60" s="78">
        <f>DatosDelitos!F82</f>
        <v>6</v>
      </c>
      <c r="E60" s="78">
        <f>DatosDelitos!G82</f>
        <v>13</v>
      </c>
    </row>
    <row r="61" spans="2:5" ht="13.2" customHeight="1" x14ac:dyDescent="0.4">
      <c r="B61" s="215" t="s">
        <v>1328</v>
      </c>
      <c r="C61" s="215"/>
      <c r="D61" s="78">
        <f>DatosDelitos!F85</f>
        <v>16</v>
      </c>
      <c r="E61" s="78">
        <f>DatosDelitos!G85</f>
        <v>3</v>
      </c>
    </row>
    <row r="62" spans="2:5" ht="13.2" customHeight="1" x14ac:dyDescent="0.4">
      <c r="B62" s="215" t="s">
        <v>975</v>
      </c>
      <c r="C62" s="215"/>
      <c r="D62" s="78">
        <f>DatosDelitos!F97</f>
        <v>212</v>
      </c>
      <c r="E62" s="78">
        <f>DatosDelitos!G97</f>
        <v>141</v>
      </c>
    </row>
    <row r="63" spans="2:5" ht="27" customHeight="1" x14ac:dyDescent="0.4">
      <c r="B63" s="215" t="s">
        <v>1351</v>
      </c>
      <c r="C63" s="215"/>
      <c r="D63" s="78">
        <f>DatosDelitos!F131</f>
        <v>5</v>
      </c>
      <c r="E63" s="78">
        <f>DatosDelitos!G131</f>
        <v>0</v>
      </c>
    </row>
    <row r="64" spans="2:5" ht="13.2" customHeight="1" x14ac:dyDescent="0.4">
      <c r="B64" s="215" t="s">
        <v>1330</v>
      </c>
      <c r="C64" s="215"/>
      <c r="D64" s="78">
        <f>DatosDelitos!F137</f>
        <v>0</v>
      </c>
      <c r="E64" s="78">
        <f>DatosDelitos!G137</f>
        <v>0</v>
      </c>
    </row>
    <row r="65" spans="2:5" ht="13.2" customHeight="1" x14ac:dyDescent="0.4">
      <c r="B65" s="215" t="s">
        <v>1331</v>
      </c>
      <c r="C65" s="215"/>
      <c r="D65" s="78">
        <f>DatosDelitos!F144</f>
        <v>0</v>
      </c>
      <c r="E65" s="78">
        <f>DatosDelitos!G144</f>
        <v>0</v>
      </c>
    </row>
    <row r="66" spans="2:5" ht="40.5" customHeight="1" x14ac:dyDescent="0.4">
      <c r="B66" s="215" t="s">
        <v>1332</v>
      </c>
      <c r="C66" s="215"/>
      <c r="D66" s="78">
        <f>DatosDelitos!F147</f>
        <v>1</v>
      </c>
      <c r="E66" s="78">
        <f>DatosDelitos!G147</f>
        <v>0</v>
      </c>
    </row>
    <row r="67" spans="2:5" ht="13.2" customHeight="1" x14ac:dyDescent="0.4">
      <c r="B67" s="215" t="s">
        <v>1333</v>
      </c>
      <c r="C67" s="215"/>
      <c r="D67" s="78">
        <f>DatosDelitos!F156+SUM(DatosDelitos!F167:G172)</f>
        <v>1</v>
      </c>
      <c r="E67" s="78">
        <f>DatosDelitos!G156+SUM(DatosDelitos!G167:H172)</f>
        <v>3</v>
      </c>
    </row>
    <row r="68" spans="2:5" ht="13.2" customHeight="1" x14ac:dyDescent="0.4">
      <c r="B68" s="215" t="s">
        <v>1334</v>
      </c>
      <c r="C68" s="215"/>
      <c r="D68" s="78">
        <f>SUM(DatosDelitos!F173:G177)</f>
        <v>7</v>
      </c>
      <c r="E68" s="78">
        <f>SUM(DatosDelitos!G173:H177)</f>
        <v>118</v>
      </c>
    </row>
    <row r="69" spans="2:5" ht="13.2" customHeight="1" x14ac:dyDescent="0.4">
      <c r="B69" s="215" t="s">
        <v>1335</v>
      </c>
      <c r="C69" s="215"/>
      <c r="D69" s="78">
        <f>DatosDelitos!F178</f>
        <v>1123</v>
      </c>
      <c r="E69" s="78">
        <f>DatosDelitos!G178</f>
        <v>815</v>
      </c>
    </row>
    <row r="70" spans="2:5" ht="13.2" customHeight="1" x14ac:dyDescent="0.4">
      <c r="B70" s="215" t="s">
        <v>1336</v>
      </c>
      <c r="C70" s="215"/>
      <c r="D70" s="78">
        <f>DatosDelitos!F186</f>
        <v>18</v>
      </c>
      <c r="E70" s="78">
        <f>DatosDelitos!G186</f>
        <v>19</v>
      </c>
    </row>
    <row r="71" spans="2:5" ht="13.2" customHeight="1" x14ac:dyDescent="0.4">
      <c r="B71" s="215" t="s">
        <v>1337</v>
      </c>
      <c r="C71" s="215"/>
      <c r="D71" s="78">
        <f>DatosDelitos!F201</f>
        <v>13</v>
      </c>
      <c r="E71" s="78">
        <f>DatosDelitos!G201</f>
        <v>11</v>
      </c>
    </row>
    <row r="72" spans="2:5" ht="13.2" customHeight="1" x14ac:dyDescent="0.4">
      <c r="B72" s="215" t="s">
        <v>1338</v>
      </c>
      <c r="C72" s="215"/>
      <c r="D72" s="78">
        <f>DatosDelitos!F223</f>
        <v>272</v>
      </c>
      <c r="E72" s="78">
        <f>DatosDelitos!G223</f>
        <v>214</v>
      </c>
    </row>
    <row r="73" spans="2:5" ht="13.2" customHeight="1" x14ac:dyDescent="0.4">
      <c r="B73" s="215" t="s">
        <v>1339</v>
      </c>
      <c r="C73" s="215"/>
      <c r="D73" s="78">
        <f>DatosDelitos!F244</f>
        <v>0</v>
      </c>
      <c r="E73" s="78">
        <f>DatosDelitos!G244</f>
        <v>0</v>
      </c>
    </row>
    <row r="74" spans="2:5" ht="13.2" customHeight="1" x14ac:dyDescent="0.4">
      <c r="B74" s="215" t="s">
        <v>1340</v>
      </c>
      <c r="C74" s="215"/>
      <c r="D74" s="78">
        <f>DatosDelitos!F271</f>
        <v>60</v>
      </c>
      <c r="E74" s="78">
        <f>DatosDelitos!G271</f>
        <v>43</v>
      </c>
    </row>
    <row r="75" spans="2:5" ht="38.25" customHeight="1" x14ac:dyDescent="0.4">
      <c r="B75" s="215" t="s">
        <v>1341</v>
      </c>
      <c r="C75" s="215"/>
      <c r="D75" s="78">
        <f>DatosDelitos!F301</f>
        <v>0</v>
      </c>
      <c r="E75" s="78">
        <f>DatosDelitos!G301</f>
        <v>0</v>
      </c>
    </row>
    <row r="76" spans="2:5" ht="13.2" customHeight="1" x14ac:dyDescent="0.4">
      <c r="B76" s="215" t="s">
        <v>1342</v>
      </c>
      <c r="C76" s="215"/>
      <c r="D76" s="78">
        <f>DatosDelitos!F305</f>
        <v>0</v>
      </c>
      <c r="E76" s="78">
        <f>DatosDelitos!G305</f>
        <v>0</v>
      </c>
    </row>
    <row r="77" spans="2:5" ht="13.2" customHeight="1" x14ac:dyDescent="0.4">
      <c r="B77" s="215" t="s">
        <v>1343</v>
      </c>
      <c r="C77" s="215"/>
      <c r="D77" s="78">
        <f>DatosDelitos!F312+DatosDelitos!F318+DatosDelitos!F320</f>
        <v>0</v>
      </c>
      <c r="E77" s="78">
        <f>DatosDelitos!G312+DatosDelitos!G318+DatosDelitos!G320</f>
        <v>1</v>
      </c>
    </row>
    <row r="78" spans="2:5" ht="13.95" customHeight="1" x14ac:dyDescent="0.4">
      <c r="B78" s="215" t="s">
        <v>1344</v>
      </c>
      <c r="C78" s="215"/>
      <c r="D78" s="78">
        <f>DatosDelitos!F323</f>
        <v>115</v>
      </c>
      <c r="E78" s="78">
        <f>DatosDelitos!G323</f>
        <v>0</v>
      </c>
    </row>
    <row r="79" spans="2:5" ht="15" customHeight="1" x14ac:dyDescent="0.4">
      <c r="B79" s="214" t="s">
        <v>1345</v>
      </c>
      <c r="C79" s="214"/>
      <c r="D79" s="78">
        <f>DatosDelitos!F325</f>
        <v>0</v>
      </c>
      <c r="E79" s="78">
        <f>DatosDelitos!G325</f>
        <v>0</v>
      </c>
    </row>
    <row r="80" spans="2:5" ht="15" customHeight="1" x14ac:dyDescent="0.4">
      <c r="B80" s="214" t="s">
        <v>952</v>
      </c>
      <c r="C80" s="214"/>
      <c r="D80" s="78">
        <f>DatosDelitos!F337</f>
        <v>0</v>
      </c>
      <c r="E80" s="78">
        <f>DatosDelitos!G337</f>
        <v>0</v>
      </c>
    </row>
    <row r="81" spans="2:13" ht="15" customHeight="1" x14ac:dyDescent="0.4">
      <c r="B81" s="214" t="s">
        <v>1346</v>
      </c>
      <c r="C81" s="214"/>
      <c r="D81" s="78">
        <f>DatosDelitos!F339</f>
        <v>0</v>
      </c>
      <c r="E81" s="78">
        <f>DatosDelitos!G339</f>
        <v>0</v>
      </c>
    </row>
    <row r="82" spans="2:13" ht="15" customHeight="1" x14ac:dyDescent="0.4">
      <c r="B82" s="214" t="s">
        <v>1352</v>
      </c>
      <c r="C82" s="214"/>
      <c r="D82" s="78">
        <f>SUM(D49:D81)</f>
        <v>3439</v>
      </c>
      <c r="E82" s="78">
        <f>SUM(E49:E81)</f>
        <v>2153</v>
      </c>
    </row>
    <row r="84" spans="2:13" s="81" customFormat="1" ht="15.45" x14ac:dyDescent="0.4">
      <c r="B84" s="79" t="s">
        <v>1353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6" spans="2:13" ht="24.9" x14ac:dyDescent="0.3">
      <c r="D86" s="82" t="s">
        <v>315</v>
      </c>
    </row>
    <row r="87" spans="2:13" ht="13.2" customHeight="1" x14ac:dyDescent="0.4">
      <c r="B87" s="215" t="s">
        <v>1320</v>
      </c>
      <c r="C87" s="215"/>
      <c r="D87" s="78">
        <f>DatosDelitos!N5+DatosDelitos!N13-DatosDelitos!N17</f>
        <v>54</v>
      </c>
    </row>
    <row r="88" spans="2:13" ht="13.2" customHeight="1" x14ac:dyDescent="0.4">
      <c r="B88" s="215" t="s">
        <v>329</v>
      </c>
      <c r="C88" s="215"/>
      <c r="D88" s="78">
        <f>DatosDelitos!N10</f>
        <v>0</v>
      </c>
    </row>
    <row r="89" spans="2:13" ht="13.2" customHeight="1" x14ac:dyDescent="0.4">
      <c r="B89" s="215" t="s">
        <v>347</v>
      </c>
      <c r="C89" s="215"/>
      <c r="D89" s="78">
        <f>DatosDelitos!N20</f>
        <v>0</v>
      </c>
    </row>
    <row r="90" spans="2:13" ht="13.2" customHeight="1" x14ac:dyDescent="0.4">
      <c r="B90" s="215" t="s">
        <v>352</v>
      </c>
      <c r="C90" s="215"/>
      <c r="D90" s="78">
        <f>DatosDelitos!N23</f>
        <v>0</v>
      </c>
    </row>
    <row r="91" spans="2:13" ht="13.2" customHeight="1" x14ac:dyDescent="0.4">
      <c r="B91" s="215" t="s">
        <v>1354</v>
      </c>
      <c r="C91" s="215"/>
      <c r="D91" s="78">
        <f>SUM(DatosDelitos!N17,DatosDelitos!N44)</f>
        <v>13</v>
      </c>
    </row>
    <row r="92" spans="2:13" ht="13.2" customHeight="1" x14ac:dyDescent="0.4">
      <c r="B92" s="215" t="s">
        <v>1322</v>
      </c>
      <c r="C92" s="215"/>
      <c r="D92" s="78">
        <f>DatosDelitos!N30</f>
        <v>6</v>
      </c>
    </row>
    <row r="93" spans="2:13" ht="13.2" customHeight="1" x14ac:dyDescent="0.4">
      <c r="B93" s="215" t="s">
        <v>1323</v>
      </c>
      <c r="C93" s="215"/>
      <c r="D93" s="78">
        <f>DatosDelitos!N42-DatosDelitos!N44</f>
        <v>2</v>
      </c>
    </row>
    <row r="94" spans="2:13" ht="13.2" customHeight="1" x14ac:dyDescent="0.4">
      <c r="B94" s="215" t="s">
        <v>1324</v>
      </c>
      <c r="C94" s="215"/>
      <c r="D94" s="78">
        <f>DatosDelitos!N50</f>
        <v>0</v>
      </c>
    </row>
    <row r="95" spans="2:13" ht="13.2" customHeight="1" x14ac:dyDescent="0.4">
      <c r="B95" s="215" t="s">
        <v>1325</v>
      </c>
      <c r="C95" s="215"/>
      <c r="D95" s="78">
        <f>DatosDelitos!N72</f>
        <v>0</v>
      </c>
    </row>
    <row r="96" spans="2:13" ht="27" customHeight="1" x14ac:dyDescent="0.4">
      <c r="B96" s="215" t="s">
        <v>1350</v>
      </c>
      <c r="C96" s="215"/>
      <c r="D96" s="78">
        <f>DatosDelitos!N74</f>
        <v>1</v>
      </c>
    </row>
    <row r="97" spans="2:4" ht="13.2" customHeight="1" x14ac:dyDescent="0.4">
      <c r="B97" s="215" t="s">
        <v>1327</v>
      </c>
      <c r="C97" s="215"/>
      <c r="D97" s="78">
        <f>DatosDelitos!N82</f>
        <v>2</v>
      </c>
    </row>
    <row r="98" spans="2:4" ht="13.2" customHeight="1" x14ac:dyDescent="0.4">
      <c r="B98" s="215" t="s">
        <v>1328</v>
      </c>
      <c r="C98" s="215"/>
      <c r="D98" s="78">
        <f>DatosDelitos!N85</f>
        <v>14</v>
      </c>
    </row>
    <row r="99" spans="2:4" ht="13.2" customHeight="1" x14ac:dyDescent="0.4">
      <c r="B99" s="215" t="s">
        <v>975</v>
      </c>
      <c r="C99" s="215"/>
      <c r="D99" s="78">
        <f>DatosDelitos!N97</f>
        <v>10</v>
      </c>
    </row>
    <row r="100" spans="2:4" ht="27" customHeight="1" x14ac:dyDescent="0.4">
      <c r="B100" s="215" t="s">
        <v>1351</v>
      </c>
      <c r="C100" s="215"/>
      <c r="D100" s="78">
        <f>DatosDelitos!N131</f>
        <v>2</v>
      </c>
    </row>
    <row r="101" spans="2:4" ht="13.2" customHeight="1" x14ac:dyDescent="0.4">
      <c r="B101" s="215" t="s">
        <v>1330</v>
      </c>
      <c r="C101" s="215"/>
      <c r="D101" s="78">
        <f>DatosDelitos!N137</f>
        <v>2</v>
      </c>
    </row>
    <row r="102" spans="2:4" ht="13.2" customHeight="1" x14ac:dyDescent="0.4">
      <c r="B102" s="215" t="s">
        <v>1331</v>
      </c>
      <c r="C102" s="215"/>
      <c r="D102" s="78">
        <f>DatosDelitos!N144</f>
        <v>1</v>
      </c>
    </row>
    <row r="103" spans="2:4" ht="13.2" customHeight="1" x14ac:dyDescent="0.4">
      <c r="B103" s="215" t="s">
        <v>1355</v>
      </c>
      <c r="C103" s="215"/>
      <c r="D103" s="78">
        <f>DatosDelitos!N148</f>
        <v>59</v>
      </c>
    </row>
    <row r="104" spans="2:4" ht="13.2" customHeight="1" x14ac:dyDescent="0.4">
      <c r="B104" s="215" t="s">
        <v>1186</v>
      </c>
      <c r="C104" s="215"/>
      <c r="D104" s="78">
        <f>SUM(DatosDelitos!N149,DatosDelitos!N150)</f>
        <v>1</v>
      </c>
    </row>
    <row r="105" spans="2:4" ht="13.2" customHeight="1" x14ac:dyDescent="0.4">
      <c r="B105" s="215" t="s">
        <v>1184</v>
      </c>
      <c r="C105" s="215"/>
      <c r="D105" s="78">
        <f>SUM(DatosDelitos!N151:N155)</f>
        <v>7</v>
      </c>
    </row>
    <row r="106" spans="2:4" ht="13.2" customHeight="1" x14ac:dyDescent="0.4">
      <c r="B106" s="215" t="s">
        <v>1333</v>
      </c>
      <c r="C106" s="215"/>
      <c r="D106" s="78">
        <f>SUM(SUM(DatosDelitos!N157:N160),SUM(DatosDelitos!N167:N172))</f>
        <v>0</v>
      </c>
    </row>
    <row r="107" spans="2:4" ht="13.2" customHeight="1" x14ac:dyDescent="0.4">
      <c r="B107" s="215" t="s">
        <v>1356</v>
      </c>
      <c r="C107" s="215"/>
      <c r="D107" s="78">
        <f>SUM(DatosDelitos!N161:N165)</f>
        <v>9</v>
      </c>
    </row>
    <row r="108" spans="2:4" ht="13.2" customHeight="1" x14ac:dyDescent="0.4">
      <c r="B108" s="215" t="s">
        <v>1334</v>
      </c>
      <c r="C108" s="215"/>
      <c r="D108" s="78">
        <f>SUM(DatosDelitos!N173:N177)</f>
        <v>1</v>
      </c>
    </row>
    <row r="109" spans="2:4" ht="13.2" customHeight="1" x14ac:dyDescent="0.4">
      <c r="B109" s="215" t="s">
        <v>1335</v>
      </c>
      <c r="C109" s="215"/>
      <c r="D109" s="78">
        <f>DatosDelitos!N178</f>
        <v>50</v>
      </c>
    </row>
    <row r="110" spans="2:4" ht="13.2" customHeight="1" x14ac:dyDescent="0.4">
      <c r="B110" s="215" t="s">
        <v>1336</v>
      </c>
      <c r="C110" s="215"/>
      <c r="D110" s="78">
        <f>DatosDelitos!N186</f>
        <v>11</v>
      </c>
    </row>
    <row r="111" spans="2:4" ht="13.2" customHeight="1" x14ac:dyDescent="0.4">
      <c r="B111" s="215" t="s">
        <v>1337</v>
      </c>
      <c r="C111" s="215"/>
      <c r="D111" s="78">
        <f>DatosDelitos!N201</f>
        <v>18</v>
      </c>
    </row>
    <row r="112" spans="2:4" ht="13.2" customHeight="1" x14ac:dyDescent="0.4">
      <c r="B112" s="215" t="s">
        <v>1338</v>
      </c>
      <c r="C112" s="215"/>
      <c r="D112" s="78">
        <f>DatosDelitos!N223</f>
        <v>4</v>
      </c>
    </row>
    <row r="113" spans="2:4" ht="13.2" customHeight="1" x14ac:dyDescent="0.4">
      <c r="B113" s="215" t="s">
        <v>1339</v>
      </c>
      <c r="C113" s="215"/>
      <c r="D113" s="78">
        <f>DatosDelitos!N244</f>
        <v>5</v>
      </c>
    </row>
    <row r="114" spans="2:4" ht="13.2" customHeight="1" x14ac:dyDescent="0.4">
      <c r="B114" s="215" t="s">
        <v>1340</v>
      </c>
      <c r="C114" s="215"/>
      <c r="D114" s="78">
        <f>DatosDelitos!N271</f>
        <v>4</v>
      </c>
    </row>
    <row r="115" spans="2:4" ht="38.25" customHeight="1" x14ac:dyDescent="0.4">
      <c r="B115" s="215" t="s">
        <v>1341</v>
      </c>
      <c r="C115" s="215"/>
      <c r="D115" s="78">
        <f>DatosDelitos!N301</f>
        <v>0</v>
      </c>
    </row>
    <row r="116" spans="2:4" ht="13.2" customHeight="1" x14ac:dyDescent="0.4">
      <c r="B116" s="215" t="s">
        <v>1342</v>
      </c>
      <c r="C116" s="215"/>
      <c r="D116" s="78">
        <f>DatosDelitos!N305</f>
        <v>0</v>
      </c>
    </row>
    <row r="117" spans="2:4" ht="13.2" customHeight="1" x14ac:dyDescent="0.4">
      <c r="B117" s="215" t="s">
        <v>1343</v>
      </c>
      <c r="C117" s="215"/>
      <c r="D117" s="78">
        <f>DatosDelitos!N312+DatosDelitos!N320</f>
        <v>0</v>
      </c>
    </row>
    <row r="118" spans="2:4" ht="13.2" customHeight="1" x14ac:dyDescent="0.4">
      <c r="B118" s="215" t="s">
        <v>918</v>
      </c>
      <c r="C118" s="215"/>
      <c r="D118" s="78">
        <f>DatosDelitos!N318</f>
        <v>3</v>
      </c>
    </row>
    <row r="119" spans="2:4" ht="13.95" customHeight="1" x14ac:dyDescent="0.4">
      <c r="B119" s="215" t="s">
        <v>1344</v>
      </c>
      <c r="C119" s="215"/>
      <c r="D119" s="78">
        <f>DatosDelitos!N323</f>
        <v>2</v>
      </c>
    </row>
    <row r="120" spans="2:4" ht="12.75" customHeight="1" x14ac:dyDescent="0.4">
      <c r="B120" s="214" t="s">
        <v>1345</v>
      </c>
      <c r="C120" s="214"/>
      <c r="D120" s="78">
        <f>DatosDelitos!N325</f>
        <v>0</v>
      </c>
    </row>
    <row r="121" spans="2:4" ht="15" customHeight="1" x14ac:dyDescent="0.4">
      <c r="B121" s="214" t="s">
        <v>952</v>
      </c>
      <c r="C121" s="214"/>
      <c r="D121" s="78">
        <f>DatosDelitos!N337</f>
        <v>0</v>
      </c>
    </row>
    <row r="122" spans="2:4" ht="15" customHeight="1" x14ac:dyDescent="0.4">
      <c r="B122" s="214" t="s">
        <v>1346</v>
      </c>
      <c r="C122" s="214"/>
      <c r="D122" s="78">
        <f>DatosDelitos!N339</f>
        <v>0</v>
      </c>
    </row>
    <row r="123" spans="2:4" ht="15" customHeight="1" x14ac:dyDescent="0.4">
      <c r="B123" s="215" t="s">
        <v>1352</v>
      </c>
      <c r="C123" s="215"/>
      <c r="D123" s="78">
        <f>SUM(D87:D122)</f>
        <v>281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07421875" defaultRowHeight="14.6" x14ac:dyDescent="0.4"/>
  <cols>
    <col min="1" max="1" width="20.69140625" bestFit="1" customWidth="1"/>
    <col min="2" max="2" width="21.69140625" customWidth="1"/>
    <col min="3" max="3" width="7" bestFit="1" customWidth="1"/>
    <col min="4" max="4" width="7.84375" bestFit="1" customWidth="1"/>
    <col min="5" max="5" width="8.3046875" bestFit="1" customWidth="1"/>
    <col min="6" max="7" width="7" bestFit="1" customWidth="1"/>
    <col min="8" max="8" width="13.07421875" bestFit="1" customWidth="1"/>
    <col min="9" max="9" width="10.3046875" bestFit="1" customWidth="1"/>
    <col min="10" max="10" width="6.3046875" bestFit="1" customWidth="1"/>
    <col min="11" max="11" width="7" bestFit="1" customWidth="1"/>
    <col min="12" max="12" width="6" bestFit="1" customWidth="1"/>
    <col min="13" max="13" width="7" bestFit="1" customWidth="1"/>
    <col min="14" max="14" width="8.84375" bestFit="1" customWidth="1"/>
    <col min="15" max="15" width="7.765625" bestFit="1" customWidth="1"/>
    <col min="16" max="16" width="7.23046875" bestFit="1" customWidth="1"/>
    <col min="17" max="18" width="1.53515625" customWidth="1"/>
  </cols>
  <sheetData>
    <row r="2" spans="1:16" x14ac:dyDescent="0.4">
      <c r="A2" s="7" t="s">
        <v>302</v>
      </c>
    </row>
    <row r="3" spans="1:16" x14ac:dyDescent="0.4">
      <c r="A3" s="6"/>
    </row>
    <row r="4" spans="1:16" ht="53.6" x14ac:dyDescent="0.4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4">
      <c r="A5" s="181" t="s">
        <v>318</v>
      </c>
      <c r="B5" s="182"/>
      <c r="C5" s="25">
        <v>35</v>
      </c>
      <c r="D5" s="25">
        <v>33</v>
      </c>
      <c r="E5" s="26">
        <v>6.0606060606060601E-2</v>
      </c>
      <c r="F5" s="25">
        <v>0</v>
      </c>
      <c r="G5" s="25">
        <v>0</v>
      </c>
      <c r="H5" s="25">
        <v>5</v>
      </c>
      <c r="I5" s="25">
        <v>4</v>
      </c>
      <c r="J5" s="25">
        <v>0</v>
      </c>
      <c r="K5" s="25">
        <v>4</v>
      </c>
      <c r="L5" s="25">
        <v>1</v>
      </c>
      <c r="M5" s="25">
        <v>1</v>
      </c>
      <c r="N5" s="25">
        <v>0</v>
      </c>
      <c r="O5" s="25">
        <v>1</v>
      </c>
      <c r="P5" s="27">
        <v>8</v>
      </c>
    </row>
    <row r="6" spans="1:16" x14ac:dyDescent="0.4">
      <c r="A6" s="28" t="s">
        <v>319</v>
      </c>
      <c r="B6" s="28" t="s">
        <v>320</v>
      </c>
      <c r="C6" s="14">
        <v>11</v>
      </c>
      <c r="D6" s="14">
        <v>18</v>
      </c>
      <c r="E6" s="29">
        <v>-0.38888888888888901</v>
      </c>
      <c r="F6" s="14">
        <v>0</v>
      </c>
      <c r="G6" s="14">
        <v>0</v>
      </c>
      <c r="H6" s="14">
        <v>2</v>
      </c>
      <c r="I6" s="14">
        <v>0</v>
      </c>
      <c r="J6" s="14">
        <v>0</v>
      </c>
      <c r="K6" s="14">
        <v>3</v>
      </c>
      <c r="L6" s="14">
        <v>0</v>
      </c>
      <c r="M6" s="14">
        <v>0</v>
      </c>
      <c r="N6" s="14">
        <v>0</v>
      </c>
      <c r="O6" s="14">
        <v>1</v>
      </c>
      <c r="P6" s="23">
        <v>4</v>
      </c>
    </row>
    <row r="7" spans="1:16" x14ac:dyDescent="0.4">
      <c r="A7" s="28" t="s">
        <v>321</v>
      </c>
      <c r="B7" s="28" t="s">
        <v>322</v>
      </c>
      <c r="C7" s="14">
        <v>1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1</v>
      </c>
      <c r="N7" s="14">
        <v>0</v>
      </c>
      <c r="O7" s="14">
        <v>0</v>
      </c>
      <c r="P7" s="23">
        <v>2</v>
      </c>
    </row>
    <row r="8" spans="1:16" x14ac:dyDescent="0.4">
      <c r="A8" s="28" t="s">
        <v>323</v>
      </c>
      <c r="B8" s="28" t="s">
        <v>324</v>
      </c>
      <c r="C8" s="14">
        <v>15</v>
      </c>
      <c r="D8" s="14">
        <v>11</v>
      </c>
      <c r="E8" s="29">
        <v>0.36363636363636398</v>
      </c>
      <c r="F8" s="14">
        <v>0</v>
      </c>
      <c r="G8" s="14">
        <v>0</v>
      </c>
      <c r="H8" s="14">
        <v>3</v>
      </c>
      <c r="I8" s="14">
        <v>4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4">
      <c r="A9" s="28" t="s">
        <v>325</v>
      </c>
      <c r="B9" s="28" t="s">
        <v>326</v>
      </c>
      <c r="C9" s="14">
        <v>8</v>
      </c>
      <c r="D9" s="14">
        <v>4</v>
      </c>
      <c r="E9" s="29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4">
      <c r="A10" s="181" t="s">
        <v>327</v>
      </c>
      <c r="B10" s="182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4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4">
      <c r="A12" s="28" t="s">
        <v>330</v>
      </c>
      <c r="B12" s="28" t="s">
        <v>331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4">
      <c r="A13" s="181" t="s">
        <v>332</v>
      </c>
      <c r="B13" s="182"/>
      <c r="C13" s="25">
        <v>12481</v>
      </c>
      <c r="D13" s="25">
        <v>12103</v>
      </c>
      <c r="E13" s="26">
        <v>3.1231925968768101E-2</v>
      </c>
      <c r="F13" s="25">
        <v>1233</v>
      </c>
      <c r="G13" s="25">
        <v>482</v>
      </c>
      <c r="H13" s="25">
        <v>420</v>
      </c>
      <c r="I13" s="25">
        <v>250</v>
      </c>
      <c r="J13" s="25">
        <v>6</v>
      </c>
      <c r="K13" s="25">
        <v>7</v>
      </c>
      <c r="L13" s="25">
        <v>0</v>
      </c>
      <c r="M13" s="25">
        <v>0</v>
      </c>
      <c r="N13" s="25">
        <v>67</v>
      </c>
      <c r="O13" s="25">
        <v>5</v>
      </c>
      <c r="P13" s="27">
        <v>648</v>
      </c>
    </row>
    <row r="14" spans="1:16" x14ac:dyDescent="0.4">
      <c r="A14" s="28" t="s">
        <v>333</v>
      </c>
      <c r="B14" s="28" t="s">
        <v>334</v>
      </c>
      <c r="C14" s="14">
        <v>7751</v>
      </c>
      <c r="D14" s="14">
        <v>7423</v>
      </c>
      <c r="E14" s="29">
        <v>4.4186986393641402E-2</v>
      </c>
      <c r="F14" s="14">
        <v>70</v>
      </c>
      <c r="G14" s="14">
        <v>75</v>
      </c>
      <c r="H14" s="14">
        <v>194</v>
      </c>
      <c r="I14" s="14">
        <v>142</v>
      </c>
      <c r="J14" s="14">
        <v>0</v>
      </c>
      <c r="K14" s="14">
        <v>4</v>
      </c>
      <c r="L14" s="14">
        <v>0</v>
      </c>
      <c r="M14" s="14">
        <v>0</v>
      </c>
      <c r="N14" s="14">
        <v>53</v>
      </c>
      <c r="O14" s="14">
        <v>1</v>
      </c>
      <c r="P14" s="23">
        <v>273</v>
      </c>
    </row>
    <row r="15" spans="1:16" x14ac:dyDescent="0.4">
      <c r="A15" s="28" t="s">
        <v>335</v>
      </c>
      <c r="B15" s="28" t="s">
        <v>336</v>
      </c>
      <c r="C15" s="14">
        <v>39</v>
      </c>
      <c r="D15" s="14">
        <v>134</v>
      </c>
      <c r="E15" s="29">
        <v>-0.70895522388059695</v>
      </c>
      <c r="F15" s="14">
        <v>2</v>
      </c>
      <c r="G15" s="14">
        <v>0</v>
      </c>
      <c r="H15" s="14">
        <v>3</v>
      </c>
      <c r="I15" s="14">
        <v>10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3">
        <v>0</v>
      </c>
    </row>
    <row r="16" spans="1:16" x14ac:dyDescent="0.4">
      <c r="A16" s="28" t="s">
        <v>337</v>
      </c>
      <c r="B16" s="28" t="s">
        <v>338</v>
      </c>
      <c r="C16" s="14">
        <v>3535</v>
      </c>
      <c r="D16" s="14">
        <v>3375</v>
      </c>
      <c r="E16" s="29">
        <v>4.7407407407407398E-2</v>
      </c>
      <c r="F16" s="14">
        <v>10</v>
      </c>
      <c r="G16" s="14">
        <v>1</v>
      </c>
      <c r="H16" s="14">
        <v>29</v>
      </c>
      <c r="I16" s="14">
        <v>11</v>
      </c>
      <c r="J16" s="14">
        <v>0</v>
      </c>
      <c r="K16" s="14">
        <v>0</v>
      </c>
      <c r="L16" s="14">
        <v>0</v>
      </c>
      <c r="M16" s="14">
        <v>0</v>
      </c>
      <c r="N16" s="14">
        <v>1</v>
      </c>
      <c r="O16" s="14">
        <v>0</v>
      </c>
      <c r="P16" s="23">
        <v>13</v>
      </c>
    </row>
    <row r="17" spans="1:16" ht="21.45" x14ac:dyDescent="0.4">
      <c r="A17" s="28" t="s">
        <v>339</v>
      </c>
      <c r="B17" s="28" t="s">
        <v>340</v>
      </c>
      <c r="C17" s="14">
        <v>1152</v>
      </c>
      <c r="D17" s="14">
        <v>1171</v>
      </c>
      <c r="E17" s="29">
        <v>-1.6225448334756601E-2</v>
      </c>
      <c r="F17" s="14">
        <v>1151</v>
      </c>
      <c r="G17" s="14">
        <v>406</v>
      </c>
      <c r="H17" s="14">
        <v>194</v>
      </c>
      <c r="I17" s="14">
        <v>87</v>
      </c>
      <c r="J17" s="14">
        <v>6</v>
      </c>
      <c r="K17" s="14">
        <v>2</v>
      </c>
      <c r="L17" s="14">
        <v>0</v>
      </c>
      <c r="M17" s="14">
        <v>0</v>
      </c>
      <c r="N17" s="14">
        <v>13</v>
      </c>
      <c r="O17" s="14">
        <v>4</v>
      </c>
      <c r="P17" s="23">
        <v>362</v>
      </c>
    </row>
    <row r="18" spans="1:16" x14ac:dyDescent="0.4">
      <c r="A18" s="28" t="s">
        <v>341</v>
      </c>
      <c r="B18" s="28" t="s">
        <v>342</v>
      </c>
      <c r="C18" s="14">
        <v>4</v>
      </c>
      <c r="D18" s="14">
        <v>0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4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4">
      <c r="A20" s="181" t="s">
        <v>345</v>
      </c>
      <c r="B20" s="182"/>
      <c r="C20" s="25">
        <v>0</v>
      </c>
      <c r="D20" s="25">
        <v>17</v>
      </c>
      <c r="E20" s="26">
        <v>-1</v>
      </c>
      <c r="F20" s="25">
        <v>0</v>
      </c>
      <c r="G20" s="25">
        <v>0</v>
      </c>
      <c r="H20" s="25">
        <v>1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4">
      <c r="A21" s="28" t="s">
        <v>346</v>
      </c>
      <c r="B21" s="28" t="s">
        <v>347</v>
      </c>
      <c r="C21" s="14">
        <v>0</v>
      </c>
      <c r="D21" s="14">
        <v>3</v>
      </c>
      <c r="E21" s="29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4">
      <c r="A22" s="28" t="s">
        <v>348</v>
      </c>
      <c r="B22" s="28" t="s">
        <v>349</v>
      </c>
      <c r="C22" s="14">
        <v>0</v>
      </c>
      <c r="D22" s="14">
        <v>14</v>
      </c>
      <c r="E22" s="29">
        <v>-1</v>
      </c>
      <c r="F22" s="14">
        <v>0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4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4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x14ac:dyDescent="0.4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4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4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4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x14ac:dyDescent="0.4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4">
      <c r="A30" s="181" t="s">
        <v>363</v>
      </c>
      <c r="B30" s="182"/>
      <c r="C30" s="25">
        <v>648</v>
      </c>
      <c r="D30" s="25">
        <v>630</v>
      </c>
      <c r="E30" s="26">
        <v>2.8571428571428598E-2</v>
      </c>
      <c r="F30" s="25">
        <v>125</v>
      </c>
      <c r="G30" s="25">
        <v>168</v>
      </c>
      <c r="H30" s="25">
        <v>61</v>
      </c>
      <c r="I30" s="25">
        <v>115</v>
      </c>
      <c r="J30" s="25">
        <v>2</v>
      </c>
      <c r="K30" s="25">
        <v>3</v>
      </c>
      <c r="L30" s="25">
        <v>0</v>
      </c>
      <c r="M30" s="25">
        <v>2</v>
      </c>
      <c r="N30" s="25">
        <v>6</v>
      </c>
      <c r="O30" s="25">
        <v>0</v>
      </c>
      <c r="P30" s="27">
        <v>312</v>
      </c>
    </row>
    <row r="31" spans="1:16" x14ac:dyDescent="0.4">
      <c r="A31" s="28" t="s">
        <v>364</v>
      </c>
      <c r="B31" s="28" t="s">
        <v>365</v>
      </c>
      <c r="C31" s="14">
        <v>14</v>
      </c>
      <c r="D31" s="14">
        <v>16</v>
      </c>
      <c r="E31" s="29">
        <v>-0.125</v>
      </c>
      <c r="F31" s="14">
        <v>0</v>
      </c>
      <c r="G31" s="14">
        <v>1</v>
      </c>
      <c r="H31" s="14">
        <v>3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4">
      <c r="A32" s="28" t="s">
        <v>366</v>
      </c>
      <c r="B32" s="28" t="s">
        <v>367</v>
      </c>
      <c r="C32" s="14">
        <v>0</v>
      </c>
      <c r="D32" s="14">
        <v>3</v>
      </c>
      <c r="E32" s="29">
        <v>-1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1.45" x14ac:dyDescent="0.4">
      <c r="A33" s="28" t="s">
        <v>368</v>
      </c>
      <c r="B33" s="28" t="s">
        <v>369</v>
      </c>
      <c r="C33" s="14">
        <v>328</v>
      </c>
      <c r="D33" s="14">
        <v>289</v>
      </c>
      <c r="E33" s="29">
        <v>0.134948096885813</v>
      </c>
      <c r="F33" s="14">
        <v>61</v>
      </c>
      <c r="G33" s="14">
        <v>97</v>
      </c>
      <c r="H33" s="14">
        <v>31</v>
      </c>
      <c r="I33" s="14">
        <v>59</v>
      </c>
      <c r="J33" s="14">
        <v>0</v>
      </c>
      <c r="K33" s="14">
        <v>1</v>
      </c>
      <c r="L33" s="14">
        <v>0</v>
      </c>
      <c r="M33" s="14">
        <v>1</v>
      </c>
      <c r="N33" s="14">
        <v>1</v>
      </c>
      <c r="O33" s="14">
        <v>0</v>
      </c>
      <c r="P33" s="23">
        <v>194</v>
      </c>
    </row>
    <row r="34" spans="1:16" x14ac:dyDescent="0.4">
      <c r="A34" s="28" t="s">
        <v>370</v>
      </c>
      <c r="B34" s="28" t="s">
        <v>371</v>
      </c>
      <c r="C34" s="14">
        <v>28</v>
      </c>
      <c r="D34" s="14">
        <v>51</v>
      </c>
      <c r="E34" s="29">
        <v>-0.45098039215686297</v>
      </c>
      <c r="F34" s="14">
        <v>6</v>
      </c>
      <c r="G34" s="14">
        <v>9</v>
      </c>
      <c r="H34" s="14">
        <v>0</v>
      </c>
      <c r="I34" s="14">
        <v>3</v>
      </c>
      <c r="J34" s="14">
        <v>0</v>
      </c>
      <c r="K34" s="14">
        <v>2</v>
      </c>
      <c r="L34" s="14">
        <v>0</v>
      </c>
      <c r="M34" s="14">
        <v>0</v>
      </c>
      <c r="N34" s="14">
        <v>0</v>
      </c>
      <c r="O34" s="14">
        <v>0</v>
      </c>
      <c r="P34" s="23">
        <v>23</v>
      </c>
    </row>
    <row r="35" spans="1:16" x14ac:dyDescent="0.4">
      <c r="A35" s="28" t="s">
        <v>372</v>
      </c>
      <c r="B35" s="28" t="s">
        <v>373</v>
      </c>
      <c r="C35" s="14">
        <v>112</v>
      </c>
      <c r="D35" s="14">
        <v>91</v>
      </c>
      <c r="E35" s="29">
        <v>0.230769230769231</v>
      </c>
      <c r="F35" s="14">
        <v>16</v>
      </c>
      <c r="G35" s="14">
        <v>25</v>
      </c>
      <c r="H35" s="14">
        <v>5</v>
      </c>
      <c r="I35" s="14">
        <v>8</v>
      </c>
      <c r="J35" s="14">
        <v>0</v>
      </c>
      <c r="K35" s="14">
        <v>0</v>
      </c>
      <c r="L35" s="14">
        <v>0</v>
      </c>
      <c r="M35" s="14">
        <v>1</v>
      </c>
      <c r="N35" s="14">
        <v>5</v>
      </c>
      <c r="O35" s="14">
        <v>0</v>
      </c>
      <c r="P35" s="23">
        <v>46</v>
      </c>
    </row>
    <row r="36" spans="1:16" ht="21.45" x14ac:dyDescent="0.4">
      <c r="A36" s="28" t="s">
        <v>374</v>
      </c>
      <c r="B36" s="28" t="s">
        <v>375</v>
      </c>
      <c r="C36" s="14">
        <v>12</v>
      </c>
      <c r="D36" s="14">
        <v>22</v>
      </c>
      <c r="E36" s="29">
        <v>-0.45454545454545398</v>
      </c>
      <c r="F36" s="14">
        <v>29</v>
      </c>
      <c r="G36" s="14">
        <v>21</v>
      </c>
      <c r="H36" s="14">
        <v>4</v>
      </c>
      <c r="I36" s="14">
        <v>30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21</v>
      </c>
    </row>
    <row r="37" spans="1:16" ht="21.45" x14ac:dyDescent="0.4">
      <c r="A37" s="28" t="s">
        <v>376</v>
      </c>
      <c r="B37" s="28" t="s">
        <v>377</v>
      </c>
      <c r="C37" s="14">
        <v>1</v>
      </c>
      <c r="D37" s="14">
        <v>6</v>
      </c>
      <c r="E37" s="29">
        <v>-0.83333333333333304</v>
      </c>
      <c r="F37" s="14">
        <v>5</v>
      </c>
      <c r="G37" s="14">
        <v>1</v>
      </c>
      <c r="H37" s="14">
        <v>2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2</v>
      </c>
    </row>
    <row r="38" spans="1:16" ht="21.45" x14ac:dyDescent="0.4">
      <c r="A38" s="28" t="s">
        <v>378</v>
      </c>
      <c r="B38" s="28" t="s">
        <v>379</v>
      </c>
      <c r="C38" s="14">
        <v>1</v>
      </c>
      <c r="D38" s="14">
        <v>3</v>
      </c>
      <c r="E38" s="29">
        <v>-0.66666666666666696</v>
      </c>
      <c r="F38" s="14">
        <v>3</v>
      </c>
      <c r="G38" s="14">
        <v>1</v>
      </c>
      <c r="H38" s="14">
        <v>3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0</v>
      </c>
    </row>
    <row r="39" spans="1:16" ht="21.45" x14ac:dyDescent="0.4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4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4">
      <c r="A41" s="28" t="s">
        <v>384</v>
      </c>
      <c r="B41" s="28" t="s">
        <v>385</v>
      </c>
      <c r="C41" s="14">
        <v>152</v>
      </c>
      <c r="D41" s="14">
        <v>149</v>
      </c>
      <c r="E41" s="29">
        <v>2.01342281879195E-2</v>
      </c>
      <c r="F41" s="14">
        <v>5</v>
      </c>
      <c r="G41" s="14">
        <v>13</v>
      </c>
      <c r="H41" s="14">
        <v>13</v>
      </c>
      <c r="I41" s="14">
        <v>7</v>
      </c>
      <c r="J41" s="14">
        <v>2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25</v>
      </c>
    </row>
    <row r="42" spans="1:16" x14ac:dyDescent="0.4">
      <c r="A42" s="181" t="s">
        <v>386</v>
      </c>
      <c r="B42" s="182"/>
      <c r="C42" s="25">
        <v>167</v>
      </c>
      <c r="D42" s="25">
        <v>151</v>
      </c>
      <c r="E42" s="26">
        <v>0.105960264900662</v>
      </c>
      <c r="F42" s="25">
        <v>222</v>
      </c>
      <c r="G42" s="25">
        <v>118</v>
      </c>
      <c r="H42" s="25">
        <v>30</v>
      </c>
      <c r="I42" s="25">
        <v>25</v>
      </c>
      <c r="J42" s="25">
        <v>2</v>
      </c>
      <c r="K42" s="25">
        <v>0</v>
      </c>
      <c r="L42" s="25">
        <v>0</v>
      </c>
      <c r="M42" s="25">
        <v>0</v>
      </c>
      <c r="N42" s="25">
        <v>2</v>
      </c>
      <c r="O42" s="25">
        <v>1</v>
      </c>
      <c r="P42" s="27">
        <v>35</v>
      </c>
    </row>
    <row r="43" spans="1:16" x14ac:dyDescent="0.4">
      <c r="A43" s="28" t="s">
        <v>387</v>
      </c>
      <c r="B43" s="28" t="s">
        <v>388</v>
      </c>
      <c r="C43" s="14">
        <v>10</v>
      </c>
      <c r="D43" s="14">
        <v>0</v>
      </c>
      <c r="E43" s="29">
        <v>0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1.45" x14ac:dyDescent="0.4">
      <c r="A44" s="28" t="s">
        <v>389</v>
      </c>
      <c r="B44" s="28" t="s">
        <v>390</v>
      </c>
      <c r="C44" s="14">
        <v>140</v>
      </c>
      <c r="D44" s="14">
        <v>131</v>
      </c>
      <c r="E44" s="29">
        <v>6.8702290076335895E-2</v>
      </c>
      <c r="F44" s="14">
        <v>222</v>
      </c>
      <c r="G44" s="14">
        <v>118</v>
      </c>
      <c r="H44" s="14">
        <v>30</v>
      </c>
      <c r="I44" s="14">
        <v>24</v>
      </c>
      <c r="J44" s="14">
        <v>2</v>
      </c>
      <c r="K44" s="14">
        <v>0</v>
      </c>
      <c r="L44" s="14">
        <v>0</v>
      </c>
      <c r="M44" s="14">
        <v>0</v>
      </c>
      <c r="N44" s="14">
        <v>0</v>
      </c>
      <c r="O44" s="14">
        <v>1</v>
      </c>
      <c r="P44" s="23">
        <v>33</v>
      </c>
    </row>
    <row r="45" spans="1:16" x14ac:dyDescent="0.4">
      <c r="A45" s="28" t="s">
        <v>391</v>
      </c>
      <c r="B45" s="28" t="s">
        <v>392</v>
      </c>
      <c r="C45" s="14">
        <v>4</v>
      </c>
      <c r="D45" s="14">
        <v>7</v>
      </c>
      <c r="E45" s="29">
        <v>-0.42857142857142799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1.45" x14ac:dyDescent="0.4">
      <c r="A46" s="28" t="s">
        <v>393</v>
      </c>
      <c r="B46" s="28" t="s">
        <v>394</v>
      </c>
      <c r="C46" s="14">
        <v>3</v>
      </c>
      <c r="D46" s="14">
        <v>5</v>
      </c>
      <c r="E46" s="29">
        <v>-0.4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3">
        <v>0</v>
      </c>
    </row>
    <row r="47" spans="1:16" ht="21.45" x14ac:dyDescent="0.4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4">
      <c r="A48" s="28" t="s">
        <v>397</v>
      </c>
      <c r="B48" s="28" t="s">
        <v>398</v>
      </c>
      <c r="C48" s="14">
        <v>9</v>
      </c>
      <c r="D48" s="14">
        <v>7</v>
      </c>
      <c r="E48" s="29">
        <v>0.28571428571428598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0</v>
      </c>
      <c r="P48" s="23">
        <v>1</v>
      </c>
    </row>
    <row r="49" spans="1:16" x14ac:dyDescent="0.4">
      <c r="A49" s="28" t="s">
        <v>399</v>
      </c>
      <c r="B49" s="28" t="s">
        <v>400</v>
      </c>
      <c r="C49" s="14">
        <v>1</v>
      </c>
      <c r="D49" s="14">
        <v>1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4">
      <c r="A50" s="181" t="s">
        <v>401</v>
      </c>
      <c r="B50" s="182"/>
      <c r="C50" s="25">
        <v>342</v>
      </c>
      <c r="D50" s="25">
        <v>313</v>
      </c>
      <c r="E50" s="26">
        <v>9.2651757188498399E-2</v>
      </c>
      <c r="F50" s="25">
        <v>9</v>
      </c>
      <c r="G50" s="25">
        <v>3</v>
      </c>
      <c r="H50" s="25">
        <v>55</v>
      </c>
      <c r="I50" s="25">
        <v>43</v>
      </c>
      <c r="J50" s="25">
        <v>15</v>
      </c>
      <c r="K50" s="25">
        <v>11</v>
      </c>
      <c r="L50" s="25">
        <v>0</v>
      </c>
      <c r="M50" s="25">
        <v>0</v>
      </c>
      <c r="N50" s="25">
        <v>0</v>
      </c>
      <c r="O50" s="25">
        <v>2</v>
      </c>
      <c r="P50" s="27">
        <v>42</v>
      </c>
    </row>
    <row r="51" spans="1:16" x14ac:dyDescent="0.4">
      <c r="A51" s="28" t="s">
        <v>402</v>
      </c>
      <c r="B51" s="28" t="s">
        <v>403</v>
      </c>
      <c r="C51" s="14">
        <v>216</v>
      </c>
      <c r="D51" s="14">
        <v>114</v>
      </c>
      <c r="E51" s="29">
        <v>0.89473684210526305</v>
      </c>
      <c r="F51" s="14">
        <v>4</v>
      </c>
      <c r="G51" s="14">
        <v>1</v>
      </c>
      <c r="H51" s="14">
        <v>20</v>
      </c>
      <c r="I51" s="14">
        <v>8</v>
      </c>
      <c r="J51" s="14">
        <v>9</v>
      </c>
      <c r="K51" s="14">
        <v>6</v>
      </c>
      <c r="L51" s="14">
        <v>0</v>
      </c>
      <c r="M51" s="14">
        <v>0</v>
      </c>
      <c r="N51" s="14">
        <v>0</v>
      </c>
      <c r="O51" s="14">
        <v>0</v>
      </c>
      <c r="P51" s="23">
        <v>17</v>
      </c>
    </row>
    <row r="52" spans="1:16" x14ac:dyDescent="0.4">
      <c r="A52" s="28" t="s">
        <v>404</v>
      </c>
      <c r="B52" s="28" t="s">
        <v>405</v>
      </c>
      <c r="C52" s="14">
        <v>3</v>
      </c>
      <c r="D52" s="14">
        <v>5</v>
      </c>
      <c r="E52" s="29">
        <v>-0.4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0</v>
      </c>
    </row>
    <row r="53" spans="1:16" x14ac:dyDescent="0.4">
      <c r="A53" s="28" t="s">
        <v>406</v>
      </c>
      <c r="B53" s="28" t="s">
        <v>407</v>
      </c>
      <c r="C53" s="14">
        <v>55</v>
      </c>
      <c r="D53" s="14">
        <v>97</v>
      </c>
      <c r="E53" s="29">
        <v>-0.432989690721649</v>
      </c>
      <c r="F53" s="14">
        <v>2</v>
      </c>
      <c r="G53" s="14">
        <v>1</v>
      </c>
      <c r="H53" s="14">
        <v>14</v>
      </c>
      <c r="I53" s="14">
        <v>12</v>
      </c>
      <c r="J53" s="14">
        <v>4</v>
      </c>
      <c r="K53" s="14">
        <v>0</v>
      </c>
      <c r="L53" s="14">
        <v>0</v>
      </c>
      <c r="M53" s="14">
        <v>0</v>
      </c>
      <c r="N53" s="14">
        <v>0</v>
      </c>
      <c r="O53" s="14">
        <v>1</v>
      </c>
      <c r="P53" s="23">
        <v>7</v>
      </c>
    </row>
    <row r="54" spans="1:16" x14ac:dyDescent="0.4">
      <c r="A54" s="28" t="s">
        <v>408</v>
      </c>
      <c r="B54" s="28" t="s">
        <v>409</v>
      </c>
      <c r="C54" s="14">
        <v>0</v>
      </c>
      <c r="D54" s="14">
        <v>2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4">
      <c r="A55" s="28" t="s">
        <v>410</v>
      </c>
      <c r="B55" s="28" t="s">
        <v>411</v>
      </c>
      <c r="C55" s="14">
        <v>4</v>
      </c>
      <c r="D55" s="14">
        <v>3</v>
      </c>
      <c r="E55" s="29">
        <v>0.33333333333333298</v>
      </c>
      <c r="F55" s="14">
        <v>0</v>
      </c>
      <c r="G55" s="14">
        <v>0</v>
      </c>
      <c r="H55" s="14">
        <v>1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4">
      <c r="A56" s="28" t="s">
        <v>412</v>
      </c>
      <c r="B56" s="28" t="s">
        <v>413</v>
      </c>
      <c r="C56" s="14">
        <v>8</v>
      </c>
      <c r="D56" s="14">
        <v>16</v>
      </c>
      <c r="E56" s="29">
        <v>-0.5</v>
      </c>
      <c r="F56" s="14">
        <v>1</v>
      </c>
      <c r="G56" s="14">
        <v>0</v>
      </c>
      <c r="H56" s="14">
        <v>1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1.45" x14ac:dyDescent="0.4">
      <c r="A57" s="28" t="s">
        <v>414</v>
      </c>
      <c r="B57" s="28" t="s">
        <v>415</v>
      </c>
      <c r="C57" s="14">
        <v>16</v>
      </c>
      <c r="D57" s="14">
        <v>16</v>
      </c>
      <c r="E57" s="29">
        <v>0</v>
      </c>
      <c r="F57" s="14">
        <v>2</v>
      </c>
      <c r="G57" s="14">
        <v>1</v>
      </c>
      <c r="H57" s="14">
        <v>7</v>
      </c>
      <c r="I57" s="14">
        <v>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5</v>
      </c>
    </row>
    <row r="58" spans="1:16" ht="21.45" x14ac:dyDescent="0.4">
      <c r="A58" s="28" t="s">
        <v>416</v>
      </c>
      <c r="B58" s="28" t="s">
        <v>417</v>
      </c>
      <c r="C58" s="14">
        <v>4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1.45" x14ac:dyDescent="0.4">
      <c r="A59" s="28" t="s">
        <v>418</v>
      </c>
      <c r="B59" s="28" t="s">
        <v>419</v>
      </c>
      <c r="C59" s="14">
        <v>0</v>
      </c>
      <c r="D59" s="14">
        <v>5</v>
      </c>
      <c r="E59" s="29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1</v>
      </c>
    </row>
    <row r="60" spans="1:16" ht="21.45" x14ac:dyDescent="0.4">
      <c r="A60" s="28" t="s">
        <v>420</v>
      </c>
      <c r="B60" s="28" t="s">
        <v>421</v>
      </c>
      <c r="C60" s="14">
        <v>1</v>
      </c>
      <c r="D60" s="14">
        <v>5</v>
      </c>
      <c r="E60" s="29">
        <v>-0.8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21.45" x14ac:dyDescent="0.4">
      <c r="A61" s="28" t="s">
        <v>422</v>
      </c>
      <c r="B61" s="28" t="s">
        <v>423</v>
      </c>
      <c r="C61" s="14">
        <v>0</v>
      </c>
      <c r="D61" s="14">
        <v>0</v>
      </c>
      <c r="E61" s="29">
        <v>0</v>
      </c>
      <c r="F61" s="14">
        <v>0</v>
      </c>
      <c r="G61" s="14">
        <v>0</v>
      </c>
      <c r="H61" s="14">
        <v>0</v>
      </c>
      <c r="I61" s="14">
        <v>2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0</v>
      </c>
    </row>
    <row r="62" spans="1:16" x14ac:dyDescent="0.4">
      <c r="A62" s="28" t="s">
        <v>424</v>
      </c>
      <c r="B62" s="28" t="s">
        <v>425</v>
      </c>
      <c r="C62" s="14">
        <v>6</v>
      </c>
      <c r="D62" s="14">
        <v>12</v>
      </c>
      <c r="E62" s="29">
        <v>-0.5</v>
      </c>
      <c r="F62" s="14">
        <v>0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1.45" x14ac:dyDescent="0.4">
      <c r="A63" s="28" t="s">
        <v>426</v>
      </c>
      <c r="B63" s="28" t="s">
        <v>427</v>
      </c>
      <c r="C63" s="14">
        <v>13</v>
      </c>
      <c r="D63" s="14">
        <v>27</v>
      </c>
      <c r="E63" s="29">
        <v>-0.51851851851851805</v>
      </c>
      <c r="F63" s="14">
        <v>0</v>
      </c>
      <c r="G63" s="14">
        <v>0</v>
      </c>
      <c r="H63" s="14">
        <v>6</v>
      </c>
      <c r="I63" s="14">
        <v>7</v>
      </c>
      <c r="J63" s="14">
        <v>0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23">
        <v>8</v>
      </c>
    </row>
    <row r="64" spans="1:16" ht="21.45" x14ac:dyDescent="0.4">
      <c r="A64" s="28" t="s">
        <v>428</v>
      </c>
      <c r="B64" s="28" t="s">
        <v>429</v>
      </c>
      <c r="C64" s="14">
        <v>12</v>
      </c>
      <c r="D64" s="14">
        <v>4</v>
      </c>
      <c r="E64" s="29">
        <v>2</v>
      </c>
      <c r="F64" s="14">
        <v>0</v>
      </c>
      <c r="G64" s="14">
        <v>0</v>
      </c>
      <c r="H64" s="14">
        <v>2</v>
      </c>
      <c r="I64" s="14">
        <v>2</v>
      </c>
      <c r="J64" s="14">
        <v>1</v>
      </c>
      <c r="K64" s="14">
        <v>3</v>
      </c>
      <c r="L64" s="14">
        <v>0</v>
      </c>
      <c r="M64" s="14">
        <v>0</v>
      </c>
      <c r="N64" s="14">
        <v>0</v>
      </c>
      <c r="O64" s="14">
        <v>1</v>
      </c>
      <c r="P64" s="23">
        <v>3</v>
      </c>
    </row>
    <row r="65" spans="1:16" ht="21.45" x14ac:dyDescent="0.4">
      <c r="A65" s="28" t="s">
        <v>430</v>
      </c>
      <c r="B65" s="28" t="s">
        <v>431</v>
      </c>
      <c r="C65" s="14">
        <v>1</v>
      </c>
      <c r="D65" s="14">
        <v>3</v>
      </c>
      <c r="E65" s="29">
        <v>-0.66666666666666696</v>
      </c>
      <c r="F65" s="14">
        <v>0</v>
      </c>
      <c r="G65" s="14">
        <v>0</v>
      </c>
      <c r="H65" s="14">
        <v>3</v>
      </c>
      <c r="I65" s="14">
        <v>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1</v>
      </c>
    </row>
    <row r="66" spans="1:16" ht="32.15" x14ac:dyDescent="0.4">
      <c r="A66" s="28" t="s">
        <v>432</v>
      </c>
      <c r="B66" s="28" t="s">
        <v>433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21.45" x14ac:dyDescent="0.4">
      <c r="A67" s="28" t="s">
        <v>434</v>
      </c>
      <c r="B67" s="28" t="s">
        <v>435</v>
      </c>
      <c r="C67" s="14">
        <v>1</v>
      </c>
      <c r="D67" s="14">
        <v>0</v>
      </c>
      <c r="E67" s="29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21.45" x14ac:dyDescent="0.4">
      <c r="A68" s="28" t="s">
        <v>436</v>
      </c>
      <c r="B68" s="28" t="s">
        <v>437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21.45" x14ac:dyDescent="0.4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1.45" x14ac:dyDescent="0.4">
      <c r="A70" s="28" t="s">
        <v>440</v>
      </c>
      <c r="B70" s="28" t="s">
        <v>441</v>
      </c>
      <c r="C70" s="14">
        <v>2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1.45" x14ac:dyDescent="0.4">
      <c r="A71" s="28" t="s">
        <v>442</v>
      </c>
      <c r="B71" s="28" t="s">
        <v>443</v>
      </c>
      <c r="C71" s="14">
        <v>0</v>
      </c>
      <c r="D71" s="14">
        <v>3</v>
      </c>
      <c r="E71" s="29">
        <v>-1</v>
      </c>
      <c r="F71" s="14">
        <v>0</v>
      </c>
      <c r="G71" s="14">
        <v>0</v>
      </c>
      <c r="H71" s="14">
        <v>0</v>
      </c>
      <c r="I71" s="14">
        <v>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4">
      <c r="A72" s="181" t="s">
        <v>444</v>
      </c>
      <c r="B72" s="182"/>
      <c r="C72" s="25">
        <v>5</v>
      </c>
      <c r="D72" s="25">
        <v>2</v>
      </c>
      <c r="E72" s="26">
        <v>1.5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4">
      <c r="A73" s="28" t="s">
        <v>445</v>
      </c>
      <c r="B73" s="28" t="s">
        <v>446</v>
      </c>
      <c r="C73" s="14">
        <v>5</v>
      </c>
      <c r="D73" s="14">
        <v>2</v>
      </c>
      <c r="E73" s="29">
        <v>1.5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4">
      <c r="A74" s="181" t="s">
        <v>447</v>
      </c>
      <c r="B74" s="182"/>
      <c r="C74" s="25">
        <v>68</v>
      </c>
      <c r="D74" s="25">
        <v>47</v>
      </c>
      <c r="E74" s="26">
        <v>0.44680851063829802</v>
      </c>
      <c r="F74" s="25">
        <v>1</v>
      </c>
      <c r="G74" s="25">
        <v>1</v>
      </c>
      <c r="H74" s="25">
        <v>7</v>
      </c>
      <c r="I74" s="25">
        <v>4</v>
      </c>
      <c r="J74" s="25">
        <v>0</v>
      </c>
      <c r="K74" s="25">
        <v>0</v>
      </c>
      <c r="L74" s="25">
        <v>2</v>
      </c>
      <c r="M74" s="25">
        <v>1</v>
      </c>
      <c r="N74" s="25">
        <v>1</v>
      </c>
      <c r="O74" s="25">
        <v>0</v>
      </c>
      <c r="P74" s="27">
        <v>5</v>
      </c>
    </row>
    <row r="75" spans="1:16" x14ac:dyDescent="0.4">
      <c r="A75" s="28" t="s">
        <v>448</v>
      </c>
      <c r="B75" s="28" t="s">
        <v>449</v>
      </c>
      <c r="C75" s="14">
        <v>15</v>
      </c>
      <c r="D75" s="14">
        <v>4</v>
      </c>
      <c r="E75" s="29">
        <v>2.75</v>
      </c>
      <c r="F75" s="14">
        <v>0</v>
      </c>
      <c r="G75" s="14">
        <v>0</v>
      </c>
      <c r="H75" s="14">
        <v>0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1</v>
      </c>
    </row>
    <row r="76" spans="1:16" ht="21.45" x14ac:dyDescent="0.4">
      <c r="A76" s="28" t="s">
        <v>450</v>
      </c>
      <c r="B76" s="28" t="s">
        <v>451</v>
      </c>
      <c r="C76" s="14">
        <v>0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4">
      <c r="A77" s="28" t="s">
        <v>452</v>
      </c>
      <c r="B77" s="28" t="s">
        <v>453</v>
      </c>
      <c r="C77" s="14">
        <v>22</v>
      </c>
      <c r="D77" s="14">
        <v>18</v>
      </c>
      <c r="E77" s="29">
        <v>0.22222222222222199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2</v>
      </c>
      <c r="M77" s="14">
        <v>1</v>
      </c>
      <c r="N77" s="14">
        <v>0</v>
      </c>
      <c r="O77" s="14">
        <v>0</v>
      </c>
      <c r="P77" s="23">
        <v>1</v>
      </c>
    </row>
    <row r="78" spans="1:16" x14ac:dyDescent="0.4">
      <c r="A78" s="28" t="s">
        <v>454</v>
      </c>
      <c r="B78" s="28" t="s">
        <v>455</v>
      </c>
      <c r="C78" s="14">
        <v>2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1.45" x14ac:dyDescent="0.4">
      <c r="A79" s="28" t="s">
        <v>456</v>
      </c>
      <c r="B79" s="28" t="s">
        <v>457</v>
      </c>
      <c r="C79" s="14">
        <v>3</v>
      </c>
      <c r="D79" s="14">
        <v>1</v>
      </c>
      <c r="E79" s="29">
        <v>2</v>
      </c>
      <c r="F79" s="14">
        <v>1</v>
      </c>
      <c r="G79" s="14">
        <v>1</v>
      </c>
      <c r="H79" s="14">
        <v>7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3</v>
      </c>
    </row>
    <row r="80" spans="1:16" ht="32.15" x14ac:dyDescent="0.4">
      <c r="A80" s="28" t="s">
        <v>458</v>
      </c>
      <c r="B80" s="28" t="s">
        <v>459</v>
      </c>
      <c r="C80" s="14">
        <v>1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1.45" x14ac:dyDescent="0.4">
      <c r="A81" s="28" t="s">
        <v>460</v>
      </c>
      <c r="B81" s="28" t="s">
        <v>461</v>
      </c>
      <c r="C81" s="14">
        <v>25</v>
      </c>
      <c r="D81" s="14">
        <v>24</v>
      </c>
      <c r="E81" s="29">
        <v>4.1666666666666699E-2</v>
      </c>
      <c r="F81" s="14">
        <v>0</v>
      </c>
      <c r="G81" s="14">
        <v>0</v>
      </c>
      <c r="H81" s="14">
        <v>0</v>
      </c>
      <c r="I81" s="14">
        <v>2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4">
      <c r="A82" s="181" t="s">
        <v>462</v>
      </c>
      <c r="B82" s="182"/>
      <c r="C82" s="25">
        <v>106</v>
      </c>
      <c r="D82" s="25">
        <v>74</v>
      </c>
      <c r="E82" s="26">
        <v>0.43243243243243201</v>
      </c>
      <c r="F82" s="25">
        <v>6</v>
      </c>
      <c r="G82" s="25">
        <v>13</v>
      </c>
      <c r="H82" s="25">
        <v>7</v>
      </c>
      <c r="I82" s="25">
        <v>9</v>
      </c>
      <c r="J82" s="25">
        <v>0</v>
      </c>
      <c r="K82" s="25">
        <v>0</v>
      </c>
      <c r="L82" s="25">
        <v>0</v>
      </c>
      <c r="M82" s="25">
        <v>0</v>
      </c>
      <c r="N82" s="25">
        <v>2</v>
      </c>
      <c r="O82" s="25">
        <v>0</v>
      </c>
      <c r="P82" s="27">
        <v>47</v>
      </c>
    </row>
    <row r="83" spans="1:16" x14ac:dyDescent="0.4">
      <c r="A83" s="28" t="s">
        <v>463</v>
      </c>
      <c r="B83" s="28" t="s">
        <v>464</v>
      </c>
      <c r="C83" s="14">
        <v>24</v>
      </c>
      <c r="D83" s="14">
        <v>29</v>
      </c>
      <c r="E83" s="29">
        <v>-0.17241379310344801</v>
      </c>
      <c r="F83" s="14">
        <v>0</v>
      </c>
      <c r="G83" s="14">
        <v>0</v>
      </c>
      <c r="H83" s="14">
        <v>5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3">
        <v>5</v>
      </c>
    </row>
    <row r="84" spans="1:16" x14ac:dyDescent="0.4">
      <c r="A84" s="28" t="s">
        <v>465</v>
      </c>
      <c r="B84" s="28" t="s">
        <v>466</v>
      </c>
      <c r="C84" s="14">
        <v>82</v>
      </c>
      <c r="D84" s="14">
        <v>45</v>
      </c>
      <c r="E84" s="29">
        <v>0.82222222222222197</v>
      </c>
      <c r="F84" s="14">
        <v>6</v>
      </c>
      <c r="G84" s="14">
        <v>13</v>
      </c>
      <c r="H84" s="14">
        <v>2</v>
      </c>
      <c r="I84" s="14">
        <v>9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42</v>
      </c>
    </row>
    <row r="85" spans="1:16" x14ac:dyDescent="0.4">
      <c r="A85" s="181" t="s">
        <v>467</v>
      </c>
      <c r="B85" s="182"/>
      <c r="C85" s="25">
        <v>499</v>
      </c>
      <c r="D85" s="25">
        <v>474</v>
      </c>
      <c r="E85" s="26">
        <v>5.2742616033755303E-2</v>
      </c>
      <c r="F85" s="25">
        <v>16</v>
      </c>
      <c r="G85" s="25">
        <v>3</v>
      </c>
      <c r="H85" s="25">
        <v>165</v>
      </c>
      <c r="I85" s="25">
        <v>103</v>
      </c>
      <c r="J85" s="25">
        <v>0</v>
      </c>
      <c r="K85" s="25">
        <v>1</v>
      </c>
      <c r="L85" s="25">
        <v>0</v>
      </c>
      <c r="M85" s="25">
        <v>0</v>
      </c>
      <c r="N85" s="25">
        <v>14</v>
      </c>
      <c r="O85" s="25">
        <v>0</v>
      </c>
      <c r="P85" s="27">
        <v>55</v>
      </c>
    </row>
    <row r="86" spans="1:16" x14ac:dyDescent="0.4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1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4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1.45" x14ac:dyDescent="0.4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1.45" x14ac:dyDescent="0.4">
      <c r="A89" s="28" t="s">
        <v>474</v>
      </c>
      <c r="B89" s="28" t="s">
        <v>475</v>
      </c>
      <c r="C89" s="14">
        <v>10</v>
      </c>
      <c r="D89" s="14">
        <v>8</v>
      </c>
      <c r="E89" s="29">
        <v>0.25</v>
      </c>
      <c r="F89" s="14">
        <v>3</v>
      </c>
      <c r="G89" s="14">
        <v>2</v>
      </c>
      <c r="H89" s="14">
        <v>1</v>
      </c>
      <c r="I89" s="14">
        <v>2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1</v>
      </c>
    </row>
    <row r="90" spans="1:16" ht="21.45" x14ac:dyDescent="0.4">
      <c r="A90" s="28" t="s">
        <v>476</v>
      </c>
      <c r="B90" s="28" t="s">
        <v>477</v>
      </c>
      <c r="C90" s="14">
        <v>0</v>
      </c>
      <c r="D90" s="14">
        <v>2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4">
      <c r="A91" s="28" t="s">
        <v>478</v>
      </c>
      <c r="B91" s="28" t="s">
        <v>479</v>
      </c>
      <c r="C91" s="14">
        <v>31</v>
      </c>
      <c r="D91" s="14">
        <v>25</v>
      </c>
      <c r="E91" s="29">
        <v>0.24</v>
      </c>
      <c r="F91" s="14">
        <v>0</v>
      </c>
      <c r="G91" s="14">
        <v>0</v>
      </c>
      <c r="H91" s="14">
        <v>0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4">
      <c r="A92" s="28" t="s">
        <v>480</v>
      </c>
      <c r="B92" s="28" t="s">
        <v>481</v>
      </c>
      <c r="C92" s="14">
        <v>201</v>
      </c>
      <c r="D92" s="14">
        <v>173</v>
      </c>
      <c r="E92" s="29">
        <v>0.16184971098265899</v>
      </c>
      <c r="F92" s="14">
        <v>0</v>
      </c>
      <c r="G92" s="14">
        <v>0</v>
      </c>
      <c r="H92" s="14">
        <v>43</v>
      </c>
      <c r="I92" s="14">
        <v>33</v>
      </c>
      <c r="J92" s="14">
        <v>0</v>
      </c>
      <c r="K92" s="14">
        <v>0</v>
      </c>
      <c r="L92" s="14">
        <v>0</v>
      </c>
      <c r="M92" s="14">
        <v>0</v>
      </c>
      <c r="N92" s="14">
        <v>14</v>
      </c>
      <c r="O92" s="14">
        <v>0</v>
      </c>
      <c r="P92" s="23">
        <v>34</v>
      </c>
    </row>
    <row r="93" spans="1:16" x14ac:dyDescent="0.4">
      <c r="A93" s="28" t="s">
        <v>482</v>
      </c>
      <c r="B93" s="28" t="s">
        <v>483</v>
      </c>
      <c r="C93" s="14">
        <v>19</v>
      </c>
      <c r="D93" s="14">
        <v>13</v>
      </c>
      <c r="E93" s="29">
        <v>0.46153846153846101</v>
      </c>
      <c r="F93" s="14">
        <v>0</v>
      </c>
      <c r="G93" s="14">
        <v>1</v>
      </c>
      <c r="H93" s="14">
        <v>4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4">
      <c r="A94" s="28" t="s">
        <v>484</v>
      </c>
      <c r="B94" s="28" t="s">
        <v>485</v>
      </c>
      <c r="C94" s="14">
        <v>232</v>
      </c>
      <c r="D94" s="14">
        <v>248</v>
      </c>
      <c r="E94" s="29">
        <v>-6.4516129032258104E-2</v>
      </c>
      <c r="F94" s="14">
        <v>1</v>
      </c>
      <c r="G94" s="14">
        <v>0</v>
      </c>
      <c r="H94" s="14">
        <v>115</v>
      </c>
      <c r="I94" s="14">
        <v>64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17</v>
      </c>
    </row>
    <row r="95" spans="1:16" ht="21.45" x14ac:dyDescent="0.4">
      <c r="A95" s="28" t="s">
        <v>486</v>
      </c>
      <c r="B95" s="28" t="s">
        <v>487</v>
      </c>
      <c r="C95" s="14">
        <v>6</v>
      </c>
      <c r="D95" s="14">
        <v>5</v>
      </c>
      <c r="E95" s="29">
        <v>0.2</v>
      </c>
      <c r="F95" s="14">
        <v>12</v>
      </c>
      <c r="G95" s="14">
        <v>0</v>
      </c>
      <c r="H95" s="14">
        <v>2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1.45" x14ac:dyDescent="0.4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4">
      <c r="A97" s="181" t="s">
        <v>490</v>
      </c>
      <c r="B97" s="182"/>
      <c r="C97" s="25">
        <v>4805</v>
      </c>
      <c r="D97" s="25">
        <v>4737</v>
      </c>
      <c r="E97" s="26">
        <v>1.43550770529871E-2</v>
      </c>
      <c r="F97" s="25">
        <v>212</v>
      </c>
      <c r="G97" s="25">
        <v>141</v>
      </c>
      <c r="H97" s="25">
        <v>968</v>
      </c>
      <c r="I97" s="25">
        <v>600</v>
      </c>
      <c r="J97" s="25">
        <v>1</v>
      </c>
      <c r="K97" s="25">
        <v>0</v>
      </c>
      <c r="L97" s="25">
        <v>0</v>
      </c>
      <c r="M97" s="25">
        <v>0</v>
      </c>
      <c r="N97" s="25">
        <v>10</v>
      </c>
      <c r="O97" s="25">
        <v>11</v>
      </c>
      <c r="P97" s="27">
        <v>533</v>
      </c>
    </row>
    <row r="98" spans="1:16" x14ac:dyDescent="0.4">
      <c r="A98" s="28" t="s">
        <v>491</v>
      </c>
      <c r="B98" s="28" t="s">
        <v>492</v>
      </c>
      <c r="C98" s="14">
        <v>657</v>
      </c>
      <c r="D98" s="14">
        <v>515</v>
      </c>
      <c r="E98" s="29">
        <v>0.27572815533980599</v>
      </c>
      <c r="F98" s="14">
        <v>52</v>
      </c>
      <c r="G98" s="14">
        <v>41</v>
      </c>
      <c r="H98" s="14">
        <v>139</v>
      </c>
      <c r="I98" s="14">
        <v>71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101</v>
      </c>
    </row>
    <row r="99" spans="1:16" x14ac:dyDescent="0.4">
      <c r="A99" s="28" t="s">
        <v>493</v>
      </c>
      <c r="B99" s="28" t="s">
        <v>494</v>
      </c>
      <c r="C99" s="14">
        <v>701</v>
      </c>
      <c r="D99" s="14">
        <v>609</v>
      </c>
      <c r="E99" s="29">
        <v>0.15106732348111601</v>
      </c>
      <c r="F99" s="14">
        <v>70</v>
      </c>
      <c r="G99" s="14">
        <v>37</v>
      </c>
      <c r="H99" s="14">
        <v>244</v>
      </c>
      <c r="I99" s="14">
        <v>126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3">
        <v>112</v>
      </c>
    </row>
    <row r="100" spans="1:16" ht="21.45" x14ac:dyDescent="0.4">
      <c r="A100" s="28" t="s">
        <v>495</v>
      </c>
      <c r="B100" s="28" t="s">
        <v>496</v>
      </c>
      <c r="C100" s="14">
        <v>40</v>
      </c>
      <c r="D100" s="14">
        <v>61</v>
      </c>
      <c r="E100" s="29">
        <v>-0.34426229508196698</v>
      </c>
      <c r="F100" s="14">
        <v>9</v>
      </c>
      <c r="G100" s="14">
        <v>12</v>
      </c>
      <c r="H100" s="14">
        <v>29</v>
      </c>
      <c r="I100" s="14">
        <v>52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</v>
      </c>
      <c r="P100" s="23">
        <v>30</v>
      </c>
    </row>
    <row r="101" spans="1:16" x14ac:dyDescent="0.4">
      <c r="A101" s="28" t="s">
        <v>497</v>
      </c>
      <c r="B101" s="28" t="s">
        <v>498</v>
      </c>
      <c r="C101" s="14">
        <v>267</v>
      </c>
      <c r="D101" s="14">
        <v>329</v>
      </c>
      <c r="E101" s="29">
        <v>-0.188449848024316</v>
      </c>
      <c r="F101" s="14">
        <v>38</v>
      </c>
      <c r="G101" s="14">
        <v>22</v>
      </c>
      <c r="H101" s="14">
        <v>91</v>
      </c>
      <c r="I101" s="14">
        <v>68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10</v>
      </c>
      <c r="P101" s="23">
        <v>67</v>
      </c>
    </row>
    <row r="102" spans="1:16" x14ac:dyDescent="0.4">
      <c r="A102" s="28" t="s">
        <v>499</v>
      </c>
      <c r="B102" s="28" t="s">
        <v>500</v>
      </c>
      <c r="C102" s="14">
        <v>59</v>
      </c>
      <c r="D102" s="14">
        <v>119</v>
      </c>
      <c r="E102" s="29">
        <v>-0.504201680672269</v>
      </c>
      <c r="F102" s="14">
        <v>0</v>
      </c>
      <c r="G102" s="14">
        <v>0</v>
      </c>
      <c r="H102" s="14">
        <v>14</v>
      </c>
      <c r="I102" s="14">
        <v>12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5</v>
      </c>
    </row>
    <row r="103" spans="1:16" x14ac:dyDescent="0.4">
      <c r="A103" s="28" t="s">
        <v>501</v>
      </c>
      <c r="B103" s="28" t="s">
        <v>502</v>
      </c>
      <c r="C103" s="14">
        <v>20</v>
      </c>
      <c r="D103" s="14">
        <v>25</v>
      </c>
      <c r="E103" s="29">
        <v>-0.2</v>
      </c>
      <c r="F103" s="14">
        <v>10</v>
      </c>
      <c r="G103" s="14">
        <v>9</v>
      </c>
      <c r="H103" s="14">
        <v>8</v>
      </c>
      <c r="I103" s="14">
        <v>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11</v>
      </c>
    </row>
    <row r="104" spans="1:16" x14ac:dyDescent="0.4">
      <c r="A104" s="28" t="s">
        <v>503</v>
      </c>
      <c r="B104" s="28" t="s">
        <v>504</v>
      </c>
      <c r="C104" s="14">
        <v>205</v>
      </c>
      <c r="D104" s="14">
        <v>207</v>
      </c>
      <c r="E104" s="29">
        <v>-9.6618357487922701E-3</v>
      </c>
      <c r="F104" s="14">
        <v>0</v>
      </c>
      <c r="G104" s="14">
        <v>0</v>
      </c>
      <c r="H104" s="14">
        <v>7</v>
      </c>
      <c r="I104" s="14">
        <v>2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1</v>
      </c>
    </row>
    <row r="105" spans="1:16" x14ac:dyDescent="0.4">
      <c r="A105" s="28" t="s">
        <v>505</v>
      </c>
      <c r="B105" s="28" t="s">
        <v>506</v>
      </c>
      <c r="C105" s="14">
        <v>2001</v>
      </c>
      <c r="D105" s="14">
        <v>1966</v>
      </c>
      <c r="E105" s="29">
        <v>1.7802644964394699E-2</v>
      </c>
      <c r="F105" s="14">
        <v>10</v>
      </c>
      <c r="G105" s="14">
        <v>7</v>
      </c>
      <c r="H105" s="14">
        <v>279</v>
      </c>
      <c r="I105" s="14">
        <v>155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0</v>
      </c>
      <c r="P105" s="23">
        <v>87</v>
      </c>
    </row>
    <row r="106" spans="1:16" ht="21.45" x14ac:dyDescent="0.4">
      <c r="A106" s="28" t="s">
        <v>507</v>
      </c>
      <c r="B106" s="28" t="s">
        <v>508</v>
      </c>
      <c r="C106" s="14">
        <v>366</v>
      </c>
      <c r="D106" s="14">
        <v>325</v>
      </c>
      <c r="E106" s="29">
        <v>0.12615384615384601</v>
      </c>
      <c r="F106" s="14">
        <v>8</v>
      </c>
      <c r="G106" s="14">
        <v>3</v>
      </c>
      <c r="H106" s="14">
        <v>72</v>
      </c>
      <c r="I106" s="14">
        <v>38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3">
        <v>24</v>
      </c>
    </row>
    <row r="107" spans="1:16" ht="21.45" x14ac:dyDescent="0.4">
      <c r="A107" s="28" t="s">
        <v>509</v>
      </c>
      <c r="B107" s="28" t="s">
        <v>510</v>
      </c>
      <c r="C107" s="14">
        <v>10</v>
      </c>
      <c r="D107" s="14">
        <v>14</v>
      </c>
      <c r="E107" s="29">
        <v>-0.28571428571428598</v>
      </c>
      <c r="F107" s="14">
        <v>0</v>
      </c>
      <c r="G107" s="14">
        <v>0</v>
      </c>
      <c r="H107" s="14">
        <v>3</v>
      </c>
      <c r="I107" s="14">
        <v>5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14</v>
      </c>
    </row>
    <row r="108" spans="1:16" x14ac:dyDescent="0.4">
      <c r="A108" s="28" t="s">
        <v>511</v>
      </c>
      <c r="B108" s="28" t="s">
        <v>512</v>
      </c>
      <c r="C108" s="14">
        <v>8</v>
      </c>
      <c r="D108" s="14">
        <v>12</v>
      </c>
      <c r="E108" s="29">
        <v>-0.33333333333333298</v>
      </c>
      <c r="F108" s="14">
        <v>0</v>
      </c>
      <c r="G108" s="14">
        <v>0</v>
      </c>
      <c r="H108" s="14">
        <v>7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1</v>
      </c>
    </row>
    <row r="109" spans="1:16" x14ac:dyDescent="0.4">
      <c r="A109" s="28" t="s">
        <v>513</v>
      </c>
      <c r="B109" s="28" t="s">
        <v>514</v>
      </c>
      <c r="C109" s="14">
        <v>2</v>
      </c>
      <c r="D109" s="14">
        <v>5</v>
      </c>
      <c r="E109" s="29">
        <v>-0.6</v>
      </c>
      <c r="F109" s="14">
        <v>0</v>
      </c>
      <c r="G109" s="14">
        <v>0</v>
      </c>
      <c r="H109" s="14">
        <v>0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3</v>
      </c>
    </row>
    <row r="110" spans="1:16" ht="21.45" x14ac:dyDescent="0.4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4">
      <c r="A111" s="28" t="s">
        <v>517</v>
      </c>
      <c r="B111" s="28" t="s">
        <v>518</v>
      </c>
      <c r="C111" s="14">
        <v>426</v>
      </c>
      <c r="D111" s="14">
        <v>467</v>
      </c>
      <c r="E111" s="29">
        <v>-8.7794432548179896E-2</v>
      </c>
      <c r="F111" s="14">
        <v>14</v>
      </c>
      <c r="G111" s="14">
        <v>10</v>
      </c>
      <c r="H111" s="14">
        <v>60</v>
      </c>
      <c r="I111" s="14">
        <v>44</v>
      </c>
      <c r="J111" s="14">
        <v>1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64</v>
      </c>
    </row>
    <row r="112" spans="1:16" ht="21.45" x14ac:dyDescent="0.4">
      <c r="A112" s="28" t="s">
        <v>519</v>
      </c>
      <c r="B112" s="28" t="s">
        <v>520</v>
      </c>
      <c r="C112" s="14">
        <v>0</v>
      </c>
      <c r="D112" s="14">
        <v>1</v>
      </c>
      <c r="E112" s="29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4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4">
      <c r="A114" s="28" t="s">
        <v>523</v>
      </c>
      <c r="B114" s="28" t="s">
        <v>524</v>
      </c>
      <c r="C114" s="14">
        <v>3</v>
      </c>
      <c r="D114" s="14">
        <v>5</v>
      </c>
      <c r="E114" s="29">
        <v>-0.4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1.45" x14ac:dyDescent="0.4">
      <c r="A115" s="28" t="s">
        <v>525</v>
      </c>
      <c r="B115" s="28" t="s">
        <v>526</v>
      </c>
      <c r="C115" s="14">
        <v>2</v>
      </c>
      <c r="D115" s="14">
        <v>8</v>
      </c>
      <c r="E115" s="29">
        <v>-0.75</v>
      </c>
      <c r="F115" s="14">
        <v>0</v>
      </c>
      <c r="G115" s="14">
        <v>0</v>
      </c>
      <c r="H115" s="14">
        <v>3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21.45" x14ac:dyDescent="0.4">
      <c r="A116" s="28" t="s">
        <v>527</v>
      </c>
      <c r="B116" s="28" t="s">
        <v>528</v>
      </c>
      <c r="C116" s="14">
        <v>0</v>
      </c>
      <c r="D116" s="14">
        <v>1</v>
      </c>
      <c r="E116" s="29">
        <v>-1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1.45" x14ac:dyDescent="0.4">
      <c r="A117" s="28" t="s">
        <v>529</v>
      </c>
      <c r="B117" s="28" t="s">
        <v>530</v>
      </c>
      <c r="C117" s="14">
        <v>0</v>
      </c>
      <c r="D117" s="14">
        <v>1</v>
      </c>
      <c r="E117" s="29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1.45" x14ac:dyDescent="0.4">
      <c r="A118" s="28" t="s">
        <v>531</v>
      </c>
      <c r="B118" s="28" t="s">
        <v>532</v>
      </c>
      <c r="C118" s="14">
        <v>0</v>
      </c>
      <c r="D118" s="14">
        <v>1</v>
      </c>
      <c r="E118" s="29">
        <v>-1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1.45" x14ac:dyDescent="0.4">
      <c r="A119" s="28" t="s">
        <v>533</v>
      </c>
      <c r="B119" s="28" t="s">
        <v>534</v>
      </c>
      <c r="C119" s="14">
        <v>1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4">
      <c r="A120" s="28" t="s">
        <v>535</v>
      </c>
      <c r="B120" s="28" t="s">
        <v>536</v>
      </c>
      <c r="C120" s="14">
        <v>0</v>
      </c>
      <c r="D120" s="14">
        <v>8</v>
      </c>
      <c r="E120" s="29">
        <v>-1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1</v>
      </c>
    </row>
    <row r="121" spans="1:16" x14ac:dyDescent="0.4">
      <c r="A121" s="28" t="s">
        <v>537</v>
      </c>
      <c r="B121" s="28" t="s">
        <v>538</v>
      </c>
      <c r="C121" s="14">
        <v>15</v>
      </c>
      <c r="D121" s="14">
        <v>24</v>
      </c>
      <c r="E121" s="29">
        <v>-0.375</v>
      </c>
      <c r="F121" s="14">
        <v>1</v>
      </c>
      <c r="G121" s="14">
        <v>0</v>
      </c>
      <c r="H121" s="14">
        <v>8</v>
      </c>
      <c r="I121" s="14">
        <v>12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10</v>
      </c>
    </row>
    <row r="122" spans="1:16" x14ac:dyDescent="0.4">
      <c r="A122" s="28" t="s">
        <v>539</v>
      </c>
      <c r="B122" s="28" t="s">
        <v>540</v>
      </c>
      <c r="C122" s="14">
        <v>7</v>
      </c>
      <c r="D122" s="14">
        <v>5</v>
      </c>
      <c r="E122" s="29">
        <v>0.4</v>
      </c>
      <c r="F122" s="14">
        <v>0</v>
      </c>
      <c r="G122" s="14">
        <v>0</v>
      </c>
      <c r="H122" s="14">
        <v>0</v>
      </c>
      <c r="I122" s="14">
        <v>3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0</v>
      </c>
    </row>
    <row r="123" spans="1:16" x14ac:dyDescent="0.4">
      <c r="A123" s="28" t="s">
        <v>541</v>
      </c>
      <c r="B123" s="28" t="s">
        <v>542</v>
      </c>
      <c r="C123" s="14">
        <v>0</v>
      </c>
      <c r="D123" s="14">
        <v>2</v>
      </c>
      <c r="E123" s="29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4">
      <c r="A124" s="28" t="s">
        <v>543</v>
      </c>
      <c r="B124" s="28" t="s">
        <v>544</v>
      </c>
      <c r="C124" s="14">
        <v>1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4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4">
      <c r="A126" s="28" t="s">
        <v>547</v>
      </c>
      <c r="B126" s="28" t="s">
        <v>548</v>
      </c>
      <c r="C126" s="14">
        <v>9</v>
      </c>
      <c r="D126" s="14">
        <v>19</v>
      </c>
      <c r="E126" s="29">
        <v>-0.52631578947368396</v>
      </c>
      <c r="F126" s="14">
        <v>0</v>
      </c>
      <c r="G126" s="14">
        <v>0</v>
      </c>
      <c r="H126" s="14">
        <v>2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2</v>
      </c>
    </row>
    <row r="127" spans="1:16" ht="21.45" x14ac:dyDescent="0.4">
      <c r="A127" s="28" t="s">
        <v>549</v>
      </c>
      <c r="B127" s="28" t="s">
        <v>550</v>
      </c>
      <c r="C127" s="14">
        <v>0</v>
      </c>
      <c r="D127" s="14">
        <v>4</v>
      </c>
      <c r="E127" s="29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1.45" x14ac:dyDescent="0.4">
      <c r="A128" s="28" t="s">
        <v>551</v>
      </c>
      <c r="B128" s="28" t="s">
        <v>552</v>
      </c>
      <c r="C128" s="14">
        <v>3</v>
      </c>
      <c r="D128" s="14">
        <v>2</v>
      </c>
      <c r="E128" s="29">
        <v>0.5</v>
      </c>
      <c r="F128" s="14">
        <v>0</v>
      </c>
      <c r="G128" s="14">
        <v>0</v>
      </c>
      <c r="H128" s="14">
        <v>1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1.45" x14ac:dyDescent="0.4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1.45" x14ac:dyDescent="0.4">
      <c r="A130" s="28" t="s">
        <v>555</v>
      </c>
      <c r="B130" s="28" t="s">
        <v>556</v>
      </c>
      <c r="C130" s="14">
        <v>2</v>
      </c>
      <c r="D130" s="14">
        <v>2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4">
      <c r="A131" s="181" t="s">
        <v>557</v>
      </c>
      <c r="B131" s="182"/>
      <c r="C131" s="25">
        <v>4</v>
      </c>
      <c r="D131" s="25">
        <v>8</v>
      </c>
      <c r="E131" s="26">
        <v>-0.5</v>
      </c>
      <c r="F131" s="25">
        <v>5</v>
      </c>
      <c r="G131" s="25">
        <v>0</v>
      </c>
      <c r="H131" s="25">
        <v>5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2</v>
      </c>
      <c r="O131" s="25">
        <v>0</v>
      </c>
      <c r="P131" s="27">
        <v>13</v>
      </c>
    </row>
    <row r="132" spans="1:16" x14ac:dyDescent="0.4">
      <c r="A132" s="28" t="s">
        <v>558</v>
      </c>
      <c r="B132" s="28" t="s">
        <v>559</v>
      </c>
      <c r="C132" s="14">
        <v>0</v>
      </c>
      <c r="D132" s="14">
        <v>2</v>
      </c>
      <c r="E132" s="29">
        <v>-1</v>
      </c>
      <c r="F132" s="14">
        <v>0</v>
      </c>
      <c r="G132" s="14">
        <v>0</v>
      </c>
      <c r="H132" s="14">
        <v>1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3">
        <v>1</v>
      </c>
    </row>
    <row r="133" spans="1:16" x14ac:dyDescent="0.4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4">
      <c r="A134" s="28" t="s">
        <v>562</v>
      </c>
      <c r="B134" s="28" t="s">
        <v>563</v>
      </c>
      <c r="C134" s="14">
        <v>3</v>
      </c>
      <c r="D134" s="14">
        <v>4</v>
      </c>
      <c r="E134" s="29">
        <v>-0.25</v>
      </c>
      <c r="F134" s="14">
        <v>0</v>
      </c>
      <c r="G134" s="14">
        <v>0</v>
      </c>
      <c r="H134" s="14">
        <v>3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4">
      <c r="A135" s="28" t="s">
        <v>564</v>
      </c>
      <c r="B135" s="28" t="s">
        <v>565</v>
      </c>
      <c r="C135" s="14">
        <v>1</v>
      </c>
      <c r="D135" s="14">
        <v>2</v>
      </c>
      <c r="E135" s="29">
        <v>-0.5</v>
      </c>
      <c r="F135" s="14">
        <v>5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12</v>
      </c>
    </row>
    <row r="136" spans="1:16" x14ac:dyDescent="0.4">
      <c r="A136" s="28" t="s">
        <v>566</v>
      </c>
      <c r="B136" s="28" t="s">
        <v>567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4">
      <c r="A137" s="181" t="s">
        <v>568</v>
      </c>
      <c r="B137" s="182"/>
      <c r="C137" s="25">
        <v>16</v>
      </c>
      <c r="D137" s="25">
        <v>15</v>
      </c>
      <c r="E137" s="26">
        <v>6.6666666666666693E-2</v>
      </c>
      <c r="F137" s="25">
        <v>0</v>
      </c>
      <c r="G137" s="25">
        <v>0</v>
      </c>
      <c r="H137" s="25">
        <v>1</v>
      </c>
      <c r="I137" s="25">
        <v>2</v>
      </c>
      <c r="J137" s="25">
        <v>0</v>
      </c>
      <c r="K137" s="25">
        <v>0</v>
      </c>
      <c r="L137" s="25">
        <v>0</v>
      </c>
      <c r="M137" s="25">
        <v>0</v>
      </c>
      <c r="N137" s="25">
        <v>2</v>
      </c>
      <c r="O137" s="25">
        <v>0</v>
      </c>
      <c r="P137" s="27">
        <v>0</v>
      </c>
    </row>
    <row r="138" spans="1:16" ht="21.45" x14ac:dyDescent="0.4">
      <c r="A138" s="28" t="s">
        <v>569</v>
      </c>
      <c r="B138" s="28" t="s">
        <v>570</v>
      </c>
      <c r="C138" s="14">
        <v>0</v>
      </c>
      <c r="D138" s="14">
        <v>1</v>
      </c>
      <c r="E138" s="29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4">
      <c r="A139" s="28" t="s">
        <v>571</v>
      </c>
      <c r="B139" s="28" t="s">
        <v>572</v>
      </c>
      <c r="C139" s="14">
        <v>1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1</v>
      </c>
      <c r="O139" s="14">
        <v>0</v>
      </c>
      <c r="P139" s="23">
        <v>0</v>
      </c>
    </row>
    <row r="140" spans="1:16" x14ac:dyDescent="0.4">
      <c r="A140" s="28" t="s">
        <v>573</v>
      </c>
      <c r="B140" s="28" t="s">
        <v>574</v>
      </c>
      <c r="C140" s="14">
        <v>0</v>
      </c>
      <c r="D140" s="14">
        <v>1</v>
      </c>
      <c r="E140" s="29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1.45" x14ac:dyDescent="0.4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1.45" x14ac:dyDescent="0.4">
      <c r="A142" s="28" t="s">
        <v>577</v>
      </c>
      <c r="B142" s="28" t="s">
        <v>578</v>
      </c>
      <c r="C142" s="14">
        <v>15</v>
      </c>
      <c r="D142" s="14">
        <v>11</v>
      </c>
      <c r="E142" s="29">
        <v>0.36363636363636398</v>
      </c>
      <c r="F142" s="14">
        <v>0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3">
        <v>0</v>
      </c>
    </row>
    <row r="143" spans="1:16" ht="21.45" x14ac:dyDescent="0.4">
      <c r="A143" s="28" t="s">
        <v>579</v>
      </c>
      <c r="B143" s="28" t="s">
        <v>580</v>
      </c>
      <c r="C143" s="14">
        <v>0</v>
      </c>
      <c r="D143" s="14">
        <v>2</v>
      </c>
      <c r="E143" s="29">
        <v>-1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4">
      <c r="A144" s="181" t="s">
        <v>581</v>
      </c>
      <c r="B144" s="182"/>
      <c r="C144" s="25">
        <v>5</v>
      </c>
      <c r="D144" s="25">
        <v>13</v>
      </c>
      <c r="E144" s="26">
        <v>-0.61538461538461497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1</v>
      </c>
      <c r="O144" s="25">
        <v>0</v>
      </c>
      <c r="P144" s="27">
        <v>0</v>
      </c>
    </row>
    <row r="145" spans="1:16" ht="21.45" x14ac:dyDescent="0.4">
      <c r="A145" s="28" t="s">
        <v>582</v>
      </c>
      <c r="B145" s="28" t="s">
        <v>583</v>
      </c>
      <c r="C145" s="14">
        <v>5</v>
      </c>
      <c r="D145" s="14">
        <v>13</v>
      </c>
      <c r="E145" s="29">
        <v>-0.61538461538461497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1</v>
      </c>
      <c r="O145" s="14">
        <v>0</v>
      </c>
      <c r="P145" s="23">
        <v>0</v>
      </c>
    </row>
    <row r="146" spans="1:16" ht="21.45" x14ac:dyDescent="0.4">
      <c r="A146" s="28" t="s">
        <v>584</v>
      </c>
      <c r="B146" s="28" t="s">
        <v>585</v>
      </c>
      <c r="C146" s="14">
        <v>0</v>
      </c>
      <c r="D146" s="14">
        <v>0</v>
      </c>
      <c r="E146" s="29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4">
      <c r="A147" s="181" t="s">
        <v>586</v>
      </c>
      <c r="B147" s="182"/>
      <c r="C147" s="25">
        <v>93</v>
      </c>
      <c r="D147" s="25">
        <v>149</v>
      </c>
      <c r="E147" s="26">
        <v>-0.37583892617449699</v>
      </c>
      <c r="F147" s="25">
        <v>1</v>
      </c>
      <c r="G147" s="25">
        <v>0</v>
      </c>
      <c r="H147" s="25">
        <v>63</v>
      </c>
      <c r="I147" s="25">
        <v>26</v>
      </c>
      <c r="J147" s="25">
        <v>0</v>
      </c>
      <c r="K147" s="25">
        <v>0</v>
      </c>
      <c r="L147" s="25">
        <v>0</v>
      </c>
      <c r="M147" s="25">
        <v>0</v>
      </c>
      <c r="N147" s="25">
        <v>67</v>
      </c>
      <c r="O147" s="25">
        <v>0</v>
      </c>
      <c r="P147" s="27">
        <v>17</v>
      </c>
    </row>
    <row r="148" spans="1:16" x14ac:dyDescent="0.4">
      <c r="A148" s="28" t="s">
        <v>587</v>
      </c>
      <c r="B148" s="28" t="s">
        <v>588</v>
      </c>
      <c r="C148" s="14">
        <v>53</v>
      </c>
      <c r="D148" s="14">
        <v>92</v>
      </c>
      <c r="E148" s="29">
        <v>-0.42391304347826098</v>
      </c>
      <c r="F148" s="14">
        <v>0</v>
      </c>
      <c r="G148" s="14">
        <v>0</v>
      </c>
      <c r="H148" s="14">
        <v>52</v>
      </c>
      <c r="I148" s="14">
        <v>21</v>
      </c>
      <c r="J148" s="14">
        <v>0</v>
      </c>
      <c r="K148" s="14">
        <v>0</v>
      </c>
      <c r="L148" s="14">
        <v>0</v>
      </c>
      <c r="M148" s="14">
        <v>0</v>
      </c>
      <c r="N148" s="14">
        <v>59</v>
      </c>
      <c r="O148" s="14">
        <v>0</v>
      </c>
      <c r="P148" s="23">
        <v>13</v>
      </c>
    </row>
    <row r="149" spans="1:16" x14ac:dyDescent="0.4">
      <c r="A149" s="28" t="s">
        <v>589</v>
      </c>
      <c r="B149" s="28" t="s">
        <v>590</v>
      </c>
      <c r="C149" s="14">
        <v>23</v>
      </c>
      <c r="D149" s="14">
        <v>10</v>
      </c>
      <c r="E149" s="29">
        <v>1.3</v>
      </c>
      <c r="F149" s="14">
        <v>0</v>
      </c>
      <c r="G149" s="14">
        <v>0</v>
      </c>
      <c r="H149" s="14">
        <v>3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1.45" x14ac:dyDescent="0.4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1.45" x14ac:dyDescent="0.4">
      <c r="A151" s="28" t="s">
        <v>593</v>
      </c>
      <c r="B151" s="28" t="s">
        <v>594</v>
      </c>
      <c r="C151" s="14">
        <v>0</v>
      </c>
      <c r="D151" s="14">
        <v>1</v>
      </c>
      <c r="E151" s="29">
        <v>-1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0</v>
      </c>
    </row>
    <row r="152" spans="1:16" ht="21.45" x14ac:dyDescent="0.4">
      <c r="A152" s="28" t="s">
        <v>595</v>
      </c>
      <c r="B152" s="28" t="s">
        <v>596</v>
      </c>
      <c r="C152" s="14">
        <v>1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1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3">
        <v>0</v>
      </c>
    </row>
    <row r="153" spans="1:16" x14ac:dyDescent="0.4">
      <c r="A153" s="28" t="s">
        <v>597</v>
      </c>
      <c r="B153" s="28" t="s">
        <v>598</v>
      </c>
      <c r="C153" s="14">
        <v>0</v>
      </c>
      <c r="D153" s="14">
        <v>7</v>
      </c>
      <c r="E153" s="29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3</v>
      </c>
      <c r="O153" s="14">
        <v>0</v>
      </c>
      <c r="P153" s="23">
        <v>0</v>
      </c>
    </row>
    <row r="154" spans="1:16" x14ac:dyDescent="0.4">
      <c r="A154" s="28" t="s">
        <v>599</v>
      </c>
      <c r="B154" s="28" t="s">
        <v>600</v>
      </c>
      <c r="C154" s="14">
        <v>10</v>
      </c>
      <c r="D154" s="14">
        <v>18</v>
      </c>
      <c r="E154" s="29">
        <v>-0.44444444444444398</v>
      </c>
      <c r="F154" s="14">
        <v>1</v>
      </c>
      <c r="G154" s="14">
        <v>0</v>
      </c>
      <c r="H154" s="14">
        <v>7</v>
      </c>
      <c r="I154" s="14">
        <v>3</v>
      </c>
      <c r="J154" s="14">
        <v>0</v>
      </c>
      <c r="K154" s="14">
        <v>0</v>
      </c>
      <c r="L154" s="14">
        <v>0</v>
      </c>
      <c r="M154" s="14">
        <v>0</v>
      </c>
      <c r="N154" s="14">
        <v>1</v>
      </c>
      <c r="O154" s="14">
        <v>0</v>
      </c>
      <c r="P154" s="23">
        <v>4</v>
      </c>
    </row>
    <row r="155" spans="1:16" x14ac:dyDescent="0.4">
      <c r="A155" s="28" t="s">
        <v>601</v>
      </c>
      <c r="B155" s="28" t="s">
        <v>602</v>
      </c>
      <c r="C155" s="14">
        <v>6</v>
      </c>
      <c r="D155" s="14">
        <v>21</v>
      </c>
      <c r="E155" s="29">
        <v>-0.71428571428571397</v>
      </c>
      <c r="F155" s="14">
        <v>0</v>
      </c>
      <c r="G155" s="14">
        <v>0</v>
      </c>
      <c r="H155" s="14">
        <v>1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0</v>
      </c>
    </row>
    <row r="156" spans="1:16" x14ac:dyDescent="0.4">
      <c r="A156" s="181" t="s">
        <v>603</v>
      </c>
      <c r="B156" s="182"/>
      <c r="C156" s="25">
        <v>48</v>
      </c>
      <c r="D156" s="25">
        <v>52</v>
      </c>
      <c r="E156" s="26">
        <v>-7.69230769230769E-2</v>
      </c>
      <c r="F156" s="25">
        <v>0</v>
      </c>
      <c r="G156" s="25">
        <v>0</v>
      </c>
      <c r="H156" s="25">
        <v>5</v>
      </c>
      <c r="I156" s="25">
        <v>0</v>
      </c>
      <c r="J156" s="25">
        <v>3</v>
      </c>
      <c r="K156" s="25">
        <v>2</v>
      </c>
      <c r="L156" s="25">
        <v>0</v>
      </c>
      <c r="M156" s="25">
        <v>0</v>
      </c>
      <c r="N156" s="25">
        <v>9</v>
      </c>
      <c r="O156" s="25">
        <v>1</v>
      </c>
      <c r="P156" s="27">
        <v>3</v>
      </c>
    </row>
    <row r="157" spans="1:16" ht="21.45" x14ac:dyDescent="0.4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4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4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1.45" x14ac:dyDescent="0.4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1.45" x14ac:dyDescent="0.4">
      <c r="A161" s="28" t="s">
        <v>612</v>
      </c>
      <c r="B161" s="28" t="s">
        <v>613</v>
      </c>
      <c r="C161" s="14">
        <v>5</v>
      </c>
      <c r="D161" s="14">
        <v>7</v>
      </c>
      <c r="E161" s="29">
        <v>-0.28571428571428598</v>
      </c>
      <c r="F161" s="14">
        <v>0</v>
      </c>
      <c r="G161" s="14">
        <v>0</v>
      </c>
      <c r="H161" s="14">
        <v>1</v>
      </c>
      <c r="I161" s="14">
        <v>0</v>
      </c>
      <c r="J161" s="14">
        <v>2</v>
      </c>
      <c r="K161" s="14">
        <v>1</v>
      </c>
      <c r="L161" s="14">
        <v>0</v>
      </c>
      <c r="M161" s="14">
        <v>0</v>
      </c>
      <c r="N161" s="14">
        <v>0</v>
      </c>
      <c r="O161" s="14">
        <v>1</v>
      </c>
      <c r="P161" s="23">
        <v>1</v>
      </c>
    </row>
    <row r="162" spans="1:16" x14ac:dyDescent="0.4">
      <c r="A162" s="28" t="s">
        <v>614</v>
      </c>
      <c r="B162" s="28" t="s">
        <v>615</v>
      </c>
      <c r="C162" s="14">
        <v>19</v>
      </c>
      <c r="D162" s="14">
        <v>17</v>
      </c>
      <c r="E162" s="29">
        <v>0.11764705882352899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1</v>
      </c>
      <c r="L162" s="14">
        <v>0</v>
      </c>
      <c r="M162" s="14">
        <v>0</v>
      </c>
      <c r="N162" s="14">
        <v>9</v>
      </c>
      <c r="O162" s="14">
        <v>0</v>
      </c>
      <c r="P162" s="23">
        <v>1</v>
      </c>
    </row>
    <row r="163" spans="1:16" ht="21.45" x14ac:dyDescent="0.4">
      <c r="A163" s="28" t="s">
        <v>616</v>
      </c>
      <c r="B163" s="28" t="s">
        <v>617</v>
      </c>
      <c r="C163" s="14">
        <v>3</v>
      </c>
      <c r="D163" s="14">
        <v>5</v>
      </c>
      <c r="E163" s="29">
        <v>-0.4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1</v>
      </c>
    </row>
    <row r="164" spans="1:16" x14ac:dyDescent="0.4">
      <c r="A164" s="28" t="s">
        <v>618</v>
      </c>
      <c r="B164" s="28" t="s">
        <v>619</v>
      </c>
      <c r="C164" s="14">
        <v>8</v>
      </c>
      <c r="D164" s="14">
        <v>13</v>
      </c>
      <c r="E164" s="29">
        <v>-0.38461538461538503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4">
      <c r="A165" s="28" t="s">
        <v>620</v>
      </c>
      <c r="B165" s="28" t="s">
        <v>621</v>
      </c>
      <c r="C165" s="14">
        <v>13</v>
      </c>
      <c r="D165" s="14">
        <v>10</v>
      </c>
      <c r="E165" s="29">
        <v>0.3</v>
      </c>
      <c r="F165" s="14">
        <v>0</v>
      </c>
      <c r="G165" s="14">
        <v>0</v>
      </c>
      <c r="H165" s="14">
        <v>3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4">
      <c r="A166" s="181" t="s">
        <v>622</v>
      </c>
      <c r="B166" s="182"/>
      <c r="C166" s="25">
        <v>291</v>
      </c>
      <c r="D166" s="25">
        <v>264</v>
      </c>
      <c r="E166" s="26">
        <v>0.102272727272727</v>
      </c>
      <c r="F166" s="25">
        <v>4</v>
      </c>
      <c r="G166" s="25">
        <v>4</v>
      </c>
      <c r="H166" s="25">
        <v>117</v>
      </c>
      <c r="I166" s="25">
        <v>85</v>
      </c>
      <c r="J166" s="25">
        <v>1</v>
      </c>
      <c r="K166" s="25">
        <v>1</v>
      </c>
      <c r="L166" s="25">
        <v>0</v>
      </c>
      <c r="M166" s="25">
        <v>0</v>
      </c>
      <c r="N166" s="25">
        <v>1</v>
      </c>
      <c r="O166" s="25">
        <v>9</v>
      </c>
      <c r="P166" s="27">
        <v>61</v>
      </c>
    </row>
    <row r="167" spans="1:16" ht="21.45" x14ac:dyDescent="0.4">
      <c r="A167" s="28" t="s">
        <v>623</v>
      </c>
      <c r="B167" s="28" t="s">
        <v>624</v>
      </c>
      <c r="C167" s="14">
        <v>2</v>
      </c>
      <c r="D167" s="14">
        <v>1</v>
      </c>
      <c r="E167" s="29">
        <v>1</v>
      </c>
      <c r="F167" s="14">
        <v>0</v>
      </c>
      <c r="G167" s="14">
        <v>1</v>
      </c>
      <c r="H167" s="14">
        <v>2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1</v>
      </c>
    </row>
    <row r="168" spans="1:16" ht="21.45" x14ac:dyDescent="0.4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4">
      <c r="A169" s="28" t="s">
        <v>627</v>
      </c>
      <c r="B169" s="28" t="s">
        <v>628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1.45" x14ac:dyDescent="0.4">
      <c r="A170" s="28" t="s">
        <v>629</v>
      </c>
      <c r="B170" s="28" t="s">
        <v>630</v>
      </c>
      <c r="C170" s="14">
        <v>0</v>
      </c>
      <c r="D170" s="14">
        <v>1</v>
      </c>
      <c r="E170" s="29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4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4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1.45" x14ac:dyDescent="0.4">
      <c r="A173" s="28" t="s">
        <v>635</v>
      </c>
      <c r="B173" s="28" t="s">
        <v>636</v>
      </c>
      <c r="C173" s="14">
        <v>31</v>
      </c>
      <c r="D173" s="14">
        <v>33</v>
      </c>
      <c r="E173" s="29">
        <v>-6.0606060606060601E-2</v>
      </c>
      <c r="F173" s="14">
        <v>0</v>
      </c>
      <c r="G173" s="14">
        <v>1</v>
      </c>
      <c r="H173" s="14">
        <v>20</v>
      </c>
      <c r="I173" s="14">
        <v>27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5</v>
      </c>
      <c r="P173" s="23">
        <v>17</v>
      </c>
    </row>
    <row r="174" spans="1:16" ht="21.45" x14ac:dyDescent="0.4">
      <c r="A174" s="28" t="s">
        <v>637</v>
      </c>
      <c r="B174" s="28" t="s">
        <v>638</v>
      </c>
      <c r="C174" s="14">
        <v>218</v>
      </c>
      <c r="D174" s="14">
        <v>193</v>
      </c>
      <c r="E174" s="29">
        <v>0.12953367875647701</v>
      </c>
      <c r="F174" s="14">
        <v>4</v>
      </c>
      <c r="G174" s="14">
        <v>2</v>
      </c>
      <c r="H174" s="14">
        <v>77</v>
      </c>
      <c r="I174" s="14">
        <v>41</v>
      </c>
      <c r="J174" s="14">
        <v>0</v>
      </c>
      <c r="K174" s="14">
        <v>1</v>
      </c>
      <c r="L174" s="14">
        <v>0</v>
      </c>
      <c r="M174" s="14">
        <v>0</v>
      </c>
      <c r="N174" s="14">
        <v>1</v>
      </c>
      <c r="O174" s="14">
        <v>1</v>
      </c>
      <c r="P174" s="23">
        <v>32</v>
      </c>
    </row>
    <row r="175" spans="1:16" x14ac:dyDescent="0.4">
      <c r="A175" s="28" t="s">
        <v>639</v>
      </c>
      <c r="B175" s="28" t="s">
        <v>640</v>
      </c>
      <c r="C175" s="14">
        <v>39</v>
      </c>
      <c r="D175" s="14">
        <v>35</v>
      </c>
      <c r="E175" s="29">
        <v>0.114285714285714</v>
      </c>
      <c r="F175" s="14">
        <v>0</v>
      </c>
      <c r="G175" s="14">
        <v>0</v>
      </c>
      <c r="H175" s="14">
        <v>18</v>
      </c>
      <c r="I175" s="14">
        <v>16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3</v>
      </c>
      <c r="P175" s="23">
        <v>11</v>
      </c>
    </row>
    <row r="176" spans="1:16" ht="21.45" x14ac:dyDescent="0.4">
      <c r="A176" s="28" t="s">
        <v>641</v>
      </c>
      <c r="B176" s="28" t="s">
        <v>642</v>
      </c>
      <c r="C176" s="14">
        <v>1</v>
      </c>
      <c r="D176" s="14">
        <v>1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4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4">
      <c r="A178" s="181" t="s">
        <v>645</v>
      </c>
      <c r="B178" s="182"/>
      <c r="C178" s="25">
        <v>264</v>
      </c>
      <c r="D178" s="25">
        <v>245</v>
      </c>
      <c r="E178" s="26">
        <v>7.7551020408163293E-2</v>
      </c>
      <c r="F178" s="25">
        <v>1123</v>
      </c>
      <c r="G178" s="25">
        <v>815</v>
      </c>
      <c r="H178" s="25">
        <v>121</v>
      </c>
      <c r="I178" s="25">
        <v>104</v>
      </c>
      <c r="J178" s="25">
        <v>0</v>
      </c>
      <c r="K178" s="25">
        <v>1</v>
      </c>
      <c r="L178" s="25">
        <v>0</v>
      </c>
      <c r="M178" s="25">
        <v>0</v>
      </c>
      <c r="N178" s="25">
        <v>50</v>
      </c>
      <c r="O178" s="25">
        <v>0</v>
      </c>
      <c r="P178" s="27">
        <v>1177</v>
      </c>
    </row>
    <row r="179" spans="1:16" ht="21.45" x14ac:dyDescent="0.4">
      <c r="A179" s="28" t="s">
        <v>646</v>
      </c>
      <c r="B179" s="28" t="s">
        <v>647</v>
      </c>
      <c r="C179" s="14">
        <v>2</v>
      </c>
      <c r="D179" s="14">
        <v>3</v>
      </c>
      <c r="E179" s="29">
        <v>-0.33333333333333298</v>
      </c>
      <c r="F179" s="14">
        <v>3</v>
      </c>
      <c r="G179" s="14">
        <v>1</v>
      </c>
      <c r="H179" s="14">
        <v>2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4</v>
      </c>
    </row>
    <row r="180" spans="1:16" ht="21.45" x14ac:dyDescent="0.4">
      <c r="A180" s="28" t="s">
        <v>648</v>
      </c>
      <c r="B180" s="28" t="s">
        <v>649</v>
      </c>
      <c r="C180" s="14">
        <v>132</v>
      </c>
      <c r="D180" s="14">
        <v>128</v>
      </c>
      <c r="E180" s="29">
        <v>3.125E-2</v>
      </c>
      <c r="F180" s="14">
        <v>669</v>
      </c>
      <c r="G180" s="14">
        <v>502</v>
      </c>
      <c r="H180" s="14">
        <v>44</v>
      </c>
      <c r="I180" s="14">
        <v>27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712</v>
      </c>
    </row>
    <row r="181" spans="1:16" x14ac:dyDescent="0.4">
      <c r="A181" s="28" t="s">
        <v>650</v>
      </c>
      <c r="B181" s="28" t="s">
        <v>651</v>
      </c>
      <c r="C181" s="14">
        <v>23</v>
      </c>
      <c r="D181" s="14">
        <v>24</v>
      </c>
      <c r="E181" s="29">
        <v>-4.1666666666666699E-2</v>
      </c>
      <c r="F181" s="14">
        <v>13</v>
      </c>
      <c r="G181" s="14">
        <v>13</v>
      </c>
      <c r="H181" s="14">
        <v>16</v>
      </c>
      <c r="I181" s="14">
        <v>21</v>
      </c>
      <c r="J181" s="14">
        <v>0</v>
      </c>
      <c r="K181" s="14">
        <v>1</v>
      </c>
      <c r="L181" s="14">
        <v>0</v>
      </c>
      <c r="M181" s="14">
        <v>0</v>
      </c>
      <c r="N181" s="14">
        <v>0</v>
      </c>
      <c r="O181" s="14">
        <v>0</v>
      </c>
      <c r="P181" s="23">
        <v>22</v>
      </c>
    </row>
    <row r="182" spans="1:16" ht="21.45" x14ac:dyDescent="0.4">
      <c r="A182" s="28" t="s">
        <v>652</v>
      </c>
      <c r="B182" s="28" t="s">
        <v>653</v>
      </c>
      <c r="C182" s="14">
        <v>4</v>
      </c>
      <c r="D182" s="14">
        <v>2</v>
      </c>
      <c r="E182" s="29">
        <v>1</v>
      </c>
      <c r="F182" s="14">
        <v>0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1</v>
      </c>
    </row>
    <row r="183" spans="1:16" ht="21.45" x14ac:dyDescent="0.4">
      <c r="A183" s="28" t="s">
        <v>654</v>
      </c>
      <c r="B183" s="28" t="s">
        <v>655</v>
      </c>
      <c r="C183" s="14">
        <v>4</v>
      </c>
      <c r="D183" s="14">
        <v>1</v>
      </c>
      <c r="E183" s="29">
        <v>3</v>
      </c>
      <c r="F183" s="14">
        <v>12</v>
      </c>
      <c r="G183" s="14">
        <v>7</v>
      </c>
      <c r="H183" s="14">
        <v>3</v>
      </c>
      <c r="I183" s="14">
        <v>6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32</v>
      </c>
    </row>
    <row r="184" spans="1:16" x14ac:dyDescent="0.4">
      <c r="A184" s="28" t="s">
        <v>656</v>
      </c>
      <c r="B184" s="28" t="s">
        <v>657</v>
      </c>
      <c r="C184" s="14">
        <v>99</v>
      </c>
      <c r="D184" s="14">
        <v>87</v>
      </c>
      <c r="E184" s="29">
        <v>0.13793103448275901</v>
      </c>
      <c r="F184" s="14">
        <v>426</v>
      </c>
      <c r="G184" s="14">
        <v>292</v>
      </c>
      <c r="H184" s="14">
        <v>55</v>
      </c>
      <c r="I184" s="14">
        <v>48</v>
      </c>
      <c r="J184" s="14">
        <v>0</v>
      </c>
      <c r="K184" s="14">
        <v>0</v>
      </c>
      <c r="L184" s="14">
        <v>0</v>
      </c>
      <c r="M184" s="14">
        <v>0</v>
      </c>
      <c r="N184" s="14">
        <v>50</v>
      </c>
      <c r="O184" s="14">
        <v>0</v>
      </c>
      <c r="P184" s="23">
        <v>406</v>
      </c>
    </row>
    <row r="185" spans="1:16" ht="21.45" x14ac:dyDescent="0.4">
      <c r="A185" s="28" t="s">
        <v>658</v>
      </c>
      <c r="B185" s="28" t="s">
        <v>659</v>
      </c>
      <c r="C185" s="14">
        <v>0</v>
      </c>
      <c r="D185" s="14">
        <v>0</v>
      </c>
      <c r="E185" s="29">
        <v>0</v>
      </c>
      <c r="F185" s="14">
        <v>0</v>
      </c>
      <c r="G185" s="14">
        <v>0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4">
      <c r="A186" s="181" t="s">
        <v>660</v>
      </c>
      <c r="B186" s="182"/>
      <c r="C186" s="25">
        <v>237</v>
      </c>
      <c r="D186" s="25">
        <v>221</v>
      </c>
      <c r="E186" s="26">
        <v>7.2398190045248903E-2</v>
      </c>
      <c r="F186" s="25">
        <v>18</v>
      </c>
      <c r="G186" s="25">
        <v>19</v>
      </c>
      <c r="H186" s="25">
        <v>52</v>
      </c>
      <c r="I186" s="25">
        <v>36</v>
      </c>
      <c r="J186" s="25">
        <v>1</v>
      </c>
      <c r="K186" s="25">
        <v>0</v>
      </c>
      <c r="L186" s="25">
        <v>0</v>
      </c>
      <c r="M186" s="25">
        <v>0</v>
      </c>
      <c r="N186" s="25">
        <v>11</v>
      </c>
      <c r="O186" s="25">
        <v>0</v>
      </c>
      <c r="P186" s="27">
        <v>53</v>
      </c>
    </row>
    <row r="187" spans="1:16" x14ac:dyDescent="0.4">
      <c r="A187" s="28" t="s">
        <v>661</v>
      </c>
      <c r="B187" s="28" t="s">
        <v>662</v>
      </c>
      <c r="C187" s="14">
        <v>4</v>
      </c>
      <c r="D187" s="14">
        <v>7</v>
      </c>
      <c r="E187" s="29">
        <v>-0.42857142857142799</v>
      </c>
      <c r="F187" s="14">
        <v>0</v>
      </c>
      <c r="G187" s="14">
        <v>0</v>
      </c>
      <c r="H187" s="14">
        <v>2</v>
      </c>
      <c r="I187" s="14">
        <v>0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4</v>
      </c>
    </row>
    <row r="188" spans="1:16" x14ac:dyDescent="0.4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x14ac:dyDescent="0.4">
      <c r="A189" s="28" t="s">
        <v>665</v>
      </c>
      <c r="B189" s="28" t="s">
        <v>666</v>
      </c>
      <c r="C189" s="14">
        <v>79</v>
      </c>
      <c r="D189" s="14">
        <v>56</v>
      </c>
      <c r="E189" s="29">
        <v>0.41071428571428598</v>
      </c>
      <c r="F189" s="14">
        <v>5</v>
      </c>
      <c r="G189" s="14">
        <v>6</v>
      </c>
      <c r="H189" s="14">
        <v>21</v>
      </c>
      <c r="I189" s="14">
        <v>15</v>
      </c>
      <c r="J189" s="14">
        <v>0</v>
      </c>
      <c r="K189" s="14">
        <v>0</v>
      </c>
      <c r="L189" s="14">
        <v>0</v>
      </c>
      <c r="M189" s="14">
        <v>0</v>
      </c>
      <c r="N189" s="14">
        <v>10</v>
      </c>
      <c r="O189" s="14">
        <v>0</v>
      </c>
      <c r="P189" s="23">
        <v>23</v>
      </c>
    </row>
    <row r="190" spans="1:16" ht="21.45" x14ac:dyDescent="0.4">
      <c r="A190" s="28" t="s">
        <v>667</v>
      </c>
      <c r="B190" s="28" t="s">
        <v>668</v>
      </c>
      <c r="C190" s="14">
        <v>0</v>
      </c>
      <c r="D190" s="14">
        <v>3</v>
      </c>
      <c r="E190" s="29">
        <v>-1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2.15" x14ac:dyDescent="0.4">
      <c r="A191" s="28" t="s">
        <v>669</v>
      </c>
      <c r="B191" s="28" t="s">
        <v>670</v>
      </c>
      <c r="C191" s="14">
        <v>17</v>
      </c>
      <c r="D191" s="14">
        <v>29</v>
      </c>
      <c r="E191" s="29">
        <v>-0.41379310344827602</v>
      </c>
      <c r="F191" s="14">
        <v>10</v>
      </c>
      <c r="G191" s="14">
        <v>12</v>
      </c>
      <c r="H191" s="14">
        <v>9</v>
      </c>
      <c r="I191" s="14">
        <v>12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18</v>
      </c>
    </row>
    <row r="192" spans="1:16" ht="21.45" x14ac:dyDescent="0.4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1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1.45" x14ac:dyDescent="0.4">
      <c r="A193" s="28" t="s">
        <v>673</v>
      </c>
      <c r="B193" s="28" t="s">
        <v>674</v>
      </c>
      <c r="C193" s="14">
        <v>50</v>
      </c>
      <c r="D193" s="14">
        <v>48</v>
      </c>
      <c r="E193" s="29">
        <v>4.1666666666666699E-2</v>
      </c>
      <c r="F193" s="14">
        <v>2</v>
      </c>
      <c r="G193" s="14">
        <v>1</v>
      </c>
      <c r="H193" s="14">
        <v>13</v>
      </c>
      <c r="I193" s="14">
        <v>6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3">
        <v>3</v>
      </c>
    </row>
    <row r="194" spans="1:16" x14ac:dyDescent="0.4">
      <c r="A194" s="28" t="s">
        <v>675</v>
      </c>
      <c r="B194" s="28" t="s">
        <v>676</v>
      </c>
      <c r="C194" s="14">
        <v>5</v>
      </c>
      <c r="D194" s="14">
        <v>0</v>
      </c>
      <c r="E194" s="29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3</v>
      </c>
    </row>
    <row r="195" spans="1:16" ht="21.45" x14ac:dyDescent="0.4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1.45" x14ac:dyDescent="0.4">
      <c r="A196" s="28" t="s">
        <v>679</v>
      </c>
      <c r="B196" s="28" t="s">
        <v>680</v>
      </c>
      <c r="C196" s="14">
        <v>1</v>
      </c>
      <c r="D196" s="14">
        <v>2</v>
      </c>
      <c r="E196" s="29">
        <v>-0.5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4">
      <c r="A197" s="28" t="s">
        <v>681</v>
      </c>
      <c r="B197" s="28" t="s">
        <v>682</v>
      </c>
      <c r="C197" s="14">
        <v>75</v>
      </c>
      <c r="D197" s="14">
        <v>71</v>
      </c>
      <c r="E197" s="29">
        <v>5.63380281690141E-2</v>
      </c>
      <c r="F197" s="14">
        <v>1</v>
      </c>
      <c r="G197" s="14">
        <v>0</v>
      </c>
      <c r="H197" s="14">
        <v>5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0</v>
      </c>
    </row>
    <row r="198" spans="1:16" x14ac:dyDescent="0.4">
      <c r="A198" s="28" t="s">
        <v>683</v>
      </c>
      <c r="B198" s="28" t="s">
        <v>684</v>
      </c>
      <c r="C198" s="14">
        <v>1</v>
      </c>
      <c r="D198" s="14">
        <v>1</v>
      </c>
      <c r="E198" s="29">
        <v>0</v>
      </c>
      <c r="F198" s="14">
        <v>0</v>
      </c>
      <c r="G198" s="14">
        <v>0</v>
      </c>
      <c r="H198" s="14">
        <v>1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4">
      <c r="A199" s="28" t="s">
        <v>685</v>
      </c>
      <c r="B199" s="28" t="s">
        <v>686</v>
      </c>
      <c r="C199" s="14">
        <v>5</v>
      </c>
      <c r="D199" s="14">
        <v>4</v>
      </c>
      <c r="E199" s="29">
        <v>0.25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1.45" x14ac:dyDescent="0.4">
      <c r="A200" s="28" t="s">
        <v>687</v>
      </c>
      <c r="B200" s="28" t="s">
        <v>688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4">
      <c r="A201" s="181" t="s">
        <v>689</v>
      </c>
      <c r="B201" s="182"/>
      <c r="C201" s="25">
        <v>125</v>
      </c>
      <c r="D201" s="25">
        <v>155</v>
      </c>
      <c r="E201" s="26">
        <v>-0.19354838709677399</v>
      </c>
      <c r="F201" s="25">
        <v>13</v>
      </c>
      <c r="G201" s="25">
        <v>11</v>
      </c>
      <c r="H201" s="25">
        <v>30</v>
      </c>
      <c r="I201" s="25">
        <v>21</v>
      </c>
      <c r="J201" s="25">
        <v>0</v>
      </c>
      <c r="K201" s="25">
        <v>0</v>
      </c>
      <c r="L201" s="25">
        <v>0</v>
      </c>
      <c r="M201" s="25">
        <v>0</v>
      </c>
      <c r="N201" s="25">
        <v>18</v>
      </c>
      <c r="O201" s="25">
        <v>0</v>
      </c>
      <c r="P201" s="27">
        <v>31</v>
      </c>
    </row>
    <row r="202" spans="1:16" x14ac:dyDescent="0.4">
      <c r="A202" s="28" t="s">
        <v>690</v>
      </c>
      <c r="B202" s="28" t="s">
        <v>691</v>
      </c>
      <c r="C202" s="14">
        <v>21</v>
      </c>
      <c r="D202" s="14">
        <v>11</v>
      </c>
      <c r="E202" s="29">
        <v>0.90909090909090895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3">
        <v>1</v>
      </c>
    </row>
    <row r="203" spans="1:16" x14ac:dyDescent="0.4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4">
      <c r="A204" s="28" t="s">
        <v>694</v>
      </c>
      <c r="B204" s="28" t="s">
        <v>695</v>
      </c>
      <c r="C204" s="14">
        <v>1</v>
      </c>
      <c r="D204" s="14">
        <v>1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1.45" x14ac:dyDescent="0.4">
      <c r="A205" s="28" t="s">
        <v>696</v>
      </c>
      <c r="B205" s="28" t="s">
        <v>697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1.45" x14ac:dyDescent="0.4">
      <c r="A206" s="28" t="s">
        <v>698</v>
      </c>
      <c r="B206" s="28" t="s">
        <v>699</v>
      </c>
      <c r="C206" s="14">
        <v>86</v>
      </c>
      <c r="D206" s="14">
        <v>129</v>
      </c>
      <c r="E206" s="29">
        <v>-0.33333333333333298</v>
      </c>
      <c r="F206" s="14">
        <v>13</v>
      </c>
      <c r="G206" s="14">
        <v>11</v>
      </c>
      <c r="H206" s="14">
        <v>27</v>
      </c>
      <c r="I206" s="14">
        <v>16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29</v>
      </c>
    </row>
    <row r="207" spans="1:16" ht="21.45" x14ac:dyDescent="0.4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1.45" x14ac:dyDescent="0.4">
      <c r="A208" s="28" t="s">
        <v>702</v>
      </c>
      <c r="B208" s="28" t="s">
        <v>703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1.45" x14ac:dyDescent="0.4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1.45" x14ac:dyDescent="0.4">
      <c r="A210" s="28" t="s">
        <v>706</v>
      </c>
      <c r="B210" s="28" t="s">
        <v>707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x14ac:dyDescent="0.4">
      <c r="A211" s="28" t="s">
        <v>708</v>
      </c>
      <c r="B211" s="28" t="s">
        <v>709</v>
      </c>
      <c r="C211" s="14">
        <v>0</v>
      </c>
      <c r="D211" s="14">
        <v>1</v>
      </c>
      <c r="E211" s="29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4">
      <c r="A212" s="28" t="s">
        <v>710</v>
      </c>
      <c r="B212" s="28" t="s">
        <v>711</v>
      </c>
      <c r="C212" s="14">
        <v>8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4">
      <c r="A213" s="28" t="s">
        <v>712</v>
      </c>
      <c r="B213" s="28" t="s">
        <v>713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4">
      <c r="A214" s="28" t="s">
        <v>714</v>
      </c>
      <c r="B214" s="28" t="s">
        <v>715</v>
      </c>
      <c r="C214" s="14">
        <v>1</v>
      </c>
      <c r="D214" s="14">
        <v>1</v>
      </c>
      <c r="E214" s="29">
        <v>0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0</v>
      </c>
      <c r="M214" s="14">
        <v>0</v>
      </c>
      <c r="N214" s="14">
        <v>3</v>
      </c>
      <c r="O214" s="14">
        <v>0</v>
      </c>
      <c r="P214" s="23">
        <v>0</v>
      </c>
    </row>
    <row r="215" spans="1:16" x14ac:dyDescent="0.4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4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1.45" x14ac:dyDescent="0.4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21.45" x14ac:dyDescent="0.4">
      <c r="A218" s="28" t="s">
        <v>722</v>
      </c>
      <c r="B218" s="28" t="s">
        <v>723</v>
      </c>
      <c r="C218" s="14">
        <v>5</v>
      </c>
      <c r="D218" s="14">
        <v>9</v>
      </c>
      <c r="E218" s="29">
        <v>-0.44444444444444398</v>
      </c>
      <c r="F218" s="14">
        <v>0</v>
      </c>
      <c r="G218" s="14">
        <v>0</v>
      </c>
      <c r="H218" s="14">
        <v>1</v>
      </c>
      <c r="I218" s="14">
        <v>2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1.45" x14ac:dyDescent="0.4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1.45" x14ac:dyDescent="0.4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2.15" x14ac:dyDescent="0.4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2.15" x14ac:dyDescent="0.4">
      <c r="A222" s="28" t="s">
        <v>730</v>
      </c>
      <c r="B222" s="28" t="s">
        <v>731</v>
      </c>
      <c r="C222" s="14">
        <v>3</v>
      </c>
      <c r="D222" s="14">
        <v>2</v>
      </c>
      <c r="E222" s="29">
        <v>0.5</v>
      </c>
      <c r="F222" s="14">
        <v>0</v>
      </c>
      <c r="G222" s="14">
        <v>0</v>
      </c>
      <c r="H222" s="14">
        <v>1</v>
      </c>
      <c r="I222" s="14">
        <v>2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4">
      <c r="A223" s="181" t="s">
        <v>732</v>
      </c>
      <c r="B223" s="182"/>
      <c r="C223" s="25">
        <v>666</v>
      </c>
      <c r="D223" s="25">
        <v>694</v>
      </c>
      <c r="E223" s="26">
        <v>-4.0345821325648401E-2</v>
      </c>
      <c r="F223" s="25">
        <v>272</v>
      </c>
      <c r="G223" s="25">
        <v>214</v>
      </c>
      <c r="H223" s="25">
        <v>241</v>
      </c>
      <c r="I223" s="25">
        <v>160</v>
      </c>
      <c r="J223" s="25">
        <v>1</v>
      </c>
      <c r="K223" s="25">
        <v>0</v>
      </c>
      <c r="L223" s="25">
        <v>0</v>
      </c>
      <c r="M223" s="25">
        <v>0</v>
      </c>
      <c r="N223" s="25">
        <v>4</v>
      </c>
      <c r="O223" s="25">
        <v>0</v>
      </c>
      <c r="P223" s="27">
        <v>337</v>
      </c>
    </row>
    <row r="224" spans="1:16" x14ac:dyDescent="0.4">
      <c r="A224" s="28" t="s">
        <v>733</v>
      </c>
      <c r="B224" s="28" t="s">
        <v>734</v>
      </c>
      <c r="C224" s="14">
        <v>4</v>
      </c>
      <c r="D224" s="14">
        <v>6</v>
      </c>
      <c r="E224" s="29">
        <v>-0.33333333333333298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1.45" x14ac:dyDescent="0.4">
      <c r="A225" s="28" t="s">
        <v>735</v>
      </c>
      <c r="B225" s="28" t="s">
        <v>736</v>
      </c>
      <c r="C225" s="14">
        <v>0</v>
      </c>
      <c r="D225" s="14">
        <v>2</v>
      </c>
      <c r="E225" s="29">
        <v>-1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4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1</v>
      </c>
    </row>
    <row r="227" spans="1:16" ht="21.45" x14ac:dyDescent="0.4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1.45" x14ac:dyDescent="0.4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1</v>
      </c>
      <c r="O228" s="14">
        <v>0</v>
      </c>
      <c r="P228" s="23">
        <v>0</v>
      </c>
    </row>
    <row r="229" spans="1:16" x14ac:dyDescent="0.4">
      <c r="A229" s="28" t="s">
        <v>743</v>
      </c>
      <c r="B229" s="28" t="s">
        <v>744</v>
      </c>
      <c r="C229" s="14">
        <v>1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1.45" x14ac:dyDescent="0.4">
      <c r="A230" s="28" t="s">
        <v>745</v>
      </c>
      <c r="B230" s="28" t="s">
        <v>746</v>
      </c>
      <c r="C230" s="14">
        <v>3</v>
      </c>
      <c r="D230" s="14">
        <v>4</v>
      </c>
      <c r="E230" s="29">
        <v>-0.25</v>
      </c>
      <c r="F230" s="14">
        <v>0</v>
      </c>
      <c r="G230" s="14">
        <v>0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4">
      <c r="A231" s="28" t="s">
        <v>747</v>
      </c>
      <c r="B231" s="28" t="s">
        <v>748</v>
      </c>
      <c r="C231" s="14">
        <v>37</v>
      </c>
      <c r="D231" s="14">
        <v>56</v>
      </c>
      <c r="E231" s="29">
        <v>-0.33928571428571402</v>
      </c>
      <c r="F231" s="14">
        <v>1</v>
      </c>
      <c r="G231" s="14">
        <v>0</v>
      </c>
      <c r="H231" s="14">
        <v>6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1</v>
      </c>
    </row>
    <row r="232" spans="1:16" x14ac:dyDescent="0.4">
      <c r="A232" s="28" t="s">
        <v>749</v>
      </c>
      <c r="B232" s="28" t="s">
        <v>750</v>
      </c>
      <c r="C232" s="14">
        <v>14</v>
      </c>
      <c r="D232" s="14">
        <v>22</v>
      </c>
      <c r="E232" s="29">
        <v>-0.36363636363636398</v>
      </c>
      <c r="F232" s="14">
        <v>2</v>
      </c>
      <c r="G232" s="14">
        <v>1</v>
      </c>
      <c r="H232" s="14">
        <v>4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4">
      <c r="A233" s="28" t="s">
        <v>751</v>
      </c>
      <c r="B233" s="28" t="s">
        <v>752</v>
      </c>
      <c r="C233" s="14">
        <v>38</v>
      </c>
      <c r="D233" s="14">
        <v>33</v>
      </c>
      <c r="E233" s="29">
        <v>0.15151515151515199</v>
      </c>
      <c r="F233" s="14">
        <v>1</v>
      </c>
      <c r="G233" s="14">
        <v>1</v>
      </c>
      <c r="H233" s="14">
        <v>13</v>
      </c>
      <c r="I233" s="14">
        <v>6</v>
      </c>
      <c r="J233" s="14">
        <v>0</v>
      </c>
      <c r="K233" s="14">
        <v>0</v>
      </c>
      <c r="L233" s="14">
        <v>0</v>
      </c>
      <c r="M233" s="14">
        <v>0</v>
      </c>
      <c r="N233" s="14">
        <v>2</v>
      </c>
      <c r="O233" s="14">
        <v>0</v>
      </c>
      <c r="P233" s="23">
        <v>4</v>
      </c>
    </row>
    <row r="234" spans="1:16" ht="21.45" x14ac:dyDescent="0.4">
      <c r="A234" s="28" t="s">
        <v>753</v>
      </c>
      <c r="B234" s="28" t="s">
        <v>754</v>
      </c>
      <c r="C234" s="14">
        <v>4</v>
      </c>
      <c r="D234" s="14">
        <v>7</v>
      </c>
      <c r="E234" s="29">
        <v>-0.42857142857142799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3</v>
      </c>
    </row>
    <row r="235" spans="1:16" ht="21.45" x14ac:dyDescent="0.4">
      <c r="A235" s="28" t="s">
        <v>755</v>
      </c>
      <c r="B235" s="28" t="s">
        <v>756</v>
      </c>
      <c r="C235" s="14">
        <v>4</v>
      </c>
      <c r="D235" s="14">
        <v>7</v>
      </c>
      <c r="E235" s="29">
        <v>-0.42857142857142799</v>
      </c>
      <c r="F235" s="14">
        <v>1</v>
      </c>
      <c r="G235" s="14">
        <v>0</v>
      </c>
      <c r="H235" s="14">
        <v>0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4</v>
      </c>
    </row>
    <row r="236" spans="1:16" x14ac:dyDescent="0.4">
      <c r="A236" s="28" t="s">
        <v>757</v>
      </c>
      <c r="B236" s="28" t="s">
        <v>758</v>
      </c>
      <c r="C236" s="14">
        <v>2</v>
      </c>
      <c r="D236" s="14">
        <v>3</v>
      </c>
      <c r="E236" s="29">
        <v>-0.33333333333333298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3">
        <v>0</v>
      </c>
    </row>
    <row r="237" spans="1:16" ht="21.45" x14ac:dyDescent="0.4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2.15" x14ac:dyDescent="0.4">
      <c r="A238" s="28" t="s">
        <v>761</v>
      </c>
      <c r="B238" s="28" t="s">
        <v>762</v>
      </c>
      <c r="C238" s="14">
        <v>559</v>
      </c>
      <c r="D238" s="14">
        <v>550</v>
      </c>
      <c r="E238" s="29">
        <v>1.63636363636364E-2</v>
      </c>
      <c r="F238" s="14">
        <v>267</v>
      </c>
      <c r="G238" s="14">
        <v>212</v>
      </c>
      <c r="H238" s="14">
        <v>215</v>
      </c>
      <c r="I238" s="14">
        <v>142</v>
      </c>
      <c r="J238" s="14">
        <v>1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3">
        <v>321</v>
      </c>
    </row>
    <row r="239" spans="1:16" x14ac:dyDescent="0.4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1.45" x14ac:dyDescent="0.4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2.15" x14ac:dyDescent="0.4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1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2.15" x14ac:dyDescent="0.4">
      <c r="A242" s="28" t="s">
        <v>769</v>
      </c>
      <c r="B242" s="28" t="s">
        <v>770</v>
      </c>
      <c r="C242" s="14">
        <v>0</v>
      </c>
      <c r="D242" s="14">
        <v>1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1</v>
      </c>
    </row>
    <row r="243" spans="1:16" ht="21.45" x14ac:dyDescent="0.4">
      <c r="A243" s="28" t="s">
        <v>771</v>
      </c>
      <c r="B243" s="28" t="s">
        <v>772</v>
      </c>
      <c r="C243" s="14">
        <v>0</v>
      </c>
      <c r="D243" s="14">
        <v>3</v>
      </c>
      <c r="E243" s="29">
        <v>-1</v>
      </c>
      <c r="F243" s="14">
        <v>0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4">
      <c r="A244" s="181" t="s">
        <v>773</v>
      </c>
      <c r="B244" s="182"/>
      <c r="C244" s="25">
        <v>8</v>
      </c>
      <c r="D244" s="25">
        <v>5</v>
      </c>
      <c r="E244" s="26">
        <v>0.6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5</v>
      </c>
      <c r="O244" s="25">
        <v>0</v>
      </c>
      <c r="P244" s="27">
        <v>1</v>
      </c>
    </row>
    <row r="245" spans="1:16" x14ac:dyDescent="0.4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4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x14ac:dyDescent="0.4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4">
      <c r="A248" s="28" t="s">
        <v>780</v>
      </c>
      <c r="B248" s="28" t="s">
        <v>781</v>
      </c>
      <c r="C248" s="14">
        <v>0</v>
      </c>
      <c r="D248" s="14">
        <v>1</v>
      </c>
      <c r="E248" s="29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4">
      <c r="A249" s="28" t="s">
        <v>782</v>
      </c>
      <c r="B249" s="28" t="s">
        <v>783</v>
      </c>
      <c r="C249" s="14">
        <v>4</v>
      </c>
      <c r="D249" s="14">
        <v>1</v>
      </c>
      <c r="E249" s="29">
        <v>3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3">
        <v>1</v>
      </c>
    </row>
    <row r="250" spans="1:16" x14ac:dyDescent="0.4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1.45" x14ac:dyDescent="0.4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4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1.45" x14ac:dyDescent="0.4">
      <c r="A253" s="28" t="s">
        <v>790</v>
      </c>
      <c r="B253" s="28" t="s">
        <v>791</v>
      </c>
      <c r="C253" s="14">
        <v>0</v>
      </c>
      <c r="D253" s="14">
        <v>1</v>
      </c>
      <c r="E253" s="29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x14ac:dyDescent="0.4">
      <c r="A254" s="28" t="s">
        <v>792</v>
      </c>
      <c r="B254" s="28" t="s">
        <v>793</v>
      </c>
      <c r="C254" s="14">
        <v>2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4">
      <c r="A255" s="28" t="s">
        <v>794</v>
      </c>
      <c r="B255" s="28" t="s">
        <v>795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4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1.45" x14ac:dyDescent="0.4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1.45" x14ac:dyDescent="0.4">
      <c r="A258" s="28" t="s">
        <v>800</v>
      </c>
      <c r="B258" s="28" t="s">
        <v>801</v>
      </c>
      <c r="C258" s="14">
        <v>1</v>
      </c>
      <c r="D258" s="14">
        <v>1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1.45" x14ac:dyDescent="0.4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1.45" x14ac:dyDescent="0.4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1</v>
      </c>
      <c r="O260" s="14">
        <v>0</v>
      </c>
      <c r="P260" s="23">
        <v>0</v>
      </c>
    </row>
    <row r="261" spans="1:16" ht="21.45" x14ac:dyDescent="0.4">
      <c r="A261" s="28" t="s">
        <v>806</v>
      </c>
      <c r="B261" s="28" t="s">
        <v>807</v>
      </c>
      <c r="C261" s="14">
        <v>1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2.15" x14ac:dyDescent="0.4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2.15" x14ac:dyDescent="0.4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1.45" x14ac:dyDescent="0.4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4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1.45" x14ac:dyDescent="0.4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1.45" x14ac:dyDescent="0.4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4">
      <c r="A268" s="28" t="s">
        <v>820</v>
      </c>
      <c r="B268" s="28" t="s">
        <v>821</v>
      </c>
      <c r="C268" s="14">
        <v>0</v>
      </c>
      <c r="D268" s="14">
        <v>1</v>
      </c>
      <c r="E268" s="29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2.15" x14ac:dyDescent="0.4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1.45" x14ac:dyDescent="0.4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4">
      <c r="A271" s="181" t="s">
        <v>826</v>
      </c>
      <c r="B271" s="182"/>
      <c r="C271" s="25">
        <v>159</v>
      </c>
      <c r="D271" s="25">
        <v>201</v>
      </c>
      <c r="E271" s="26">
        <v>-0.20895522388059701</v>
      </c>
      <c r="F271" s="25">
        <v>60</v>
      </c>
      <c r="G271" s="25">
        <v>43</v>
      </c>
      <c r="H271" s="25">
        <v>82</v>
      </c>
      <c r="I271" s="25">
        <v>72</v>
      </c>
      <c r="J271" s="25">
        <v>0</v>
      </c>
      <c r="K271" s="25">
        <v>1</v>
      </c>
      <c r="L271" s="25">
        <v>0</v>
      </c>
      <c r="M271" s="25">
        <v>0</v>
      </c>
      <c r="N271" s="25">
        <v>4</v>
      </c>
      <c r="O271" s="25">
        <v>0</v>
      </c>
      <c r="P271" s="27">
        <v>134</v>
      </c>
    </row>
    <row r="272" spans="1:16" x14ac:dyDescent="0.4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4">
      <c r="A273" s="28" t="s">
        <v>829</v>
      </c>
      <c r="B273" s="28" t="s">
        <v>830</v>
      </c>
      <c r="C273" s="14">
        <v>82</v>
      </c>
      <c r="D273" s="14">
        <v>124</v>
      </c>
      <c r="E273" s="29">
        <v>-0.33870967741935498</v>
      </c>
      <c r="F273" s="14">
        <v>38</v>
      </c>
      <c r="G273" s="14">
        <v>27</v>
      </c>
      <c r="H273" s="14">
        <v>53</v>
      </c>
      <c r="I273" s="14">
        <v>44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0</v>
      </c>
      <c r="P273" s="23">
        <v>71</v>
      </c>
    </row>
    <row r="274" spans="1:16" ht="21.45" x14ac:dyDescent="0.4">
      <c r="A274" s="28" t="s">
        <v>831</v>
      </c>
      <c r="B274" s="28" t="s">
        <v>832</v>
      </c>
      <c r="C274" s="14">
        <v>55</v>
      </c>
      <c r="D274" s="14">
        <v>53</v>
      </c>
      <c r="E274" s="29">
        <v>3.77358490566038E-2</v>
      </c>
      <c r="F274" s="14">
        <v>18</v>
      </c>
      <c r="G274" s="14">
        <v>12</v>
      </c>
      <c r="H274" s="14">
        <v>25</v>
      </c>
      <c r="I274" s="14">
        <v>21</v>
      </c>
      <c r="J274" s="14">
        <v>0</v>
      </c>
      <c r="K274" s="14">
        <v>0</v>
      </c>
      <c r="L274" s="14">
        <v>0</v>
      </c>
      <c r="M274" s="14">
        <v>0</v>
      </c>
      <c r="N274" s="14">
        <v>3</v>
      </c>
      <c r="O274" s="14">
        <v>0</v>
      </c>
      <c r="P274" s="23">
        <v>45</v>
      </c>
    </row>
    <row r="275" spans="1:16" ht="21.45" x14ac:dyDescent="0.4">
      <c r="A275" s="28" t="s">
        <v>833</v>
      </c>
      <c r="B275" s="28" t="s">
        <v>834</v>
      </c>
      <c r="C275" s="14">
        <v>5</v>
      </c>
      <c r="D275" s="14">
        <v>0</v>
      </c>
      <c r="E275" s="29">
        <v>0</v>
      </c>
      <c r="F275" s="14">
        <v>1</v>
      </c>
      <c r="G275" s="14">
        <v>3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1</v>
      </c>
      <c r="O275" s="14">
        <v>0</v>
      </c>
      <c r="P275" s="23">
        <v>6</v>
      </c>
    </row>
    <row r="276" spans="1:16" x14ac:dyDescent="0.4">
      <c r="A276" s="28" t="s">
        <v>835</v>
      </c>
      <c r="B276" s="28" t="s">
        <v>836</v>
      </c>
      <c r="C276" s="14">
        <v>0</v>
      </c>
      <c r="D276" s="14">
        <v>0</v>
      </c>
      <c r="E276" s="29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x14ac:dyDescent="0.4">
      <c r="A277" s="28" t="s">
        <v>837</v>
      </c>
      <c r="B277" s="28" t="s">
        <v>838</v>
      </c>
      <c r="C277" s="14">
        <v>8</v>
      </c>
      <c r="D277" s="14">
        <v>7</v>
      </c>
      <c r="E277" s="29">
        <v>0.14285714285714299</v>
      </c>
      <c r="F277" s="14">
        <v>0</v>
      </c>
      <c r="G277" s="14">
        <v>0</v>
      </c>
      <c r="H277" s="14">
        <v>2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5</v>
      </c>
    </row>
    <row r="278" spans="1:16" ht="21.45" x14ac:dyDescent="0.4">
      <c r="A278" s="28" t="s">
        <v>839</v>
      </c>
      <c r="B278" s="28" t="s">
        <v>840</v>
      </c>
      <c r="C278" s="14">
        <v>7</v>
      </c>
      <c r="D278" s="14">
        <v>17</v>
      </c>
      <c r="E278" s="29">
        <v>-0.58823529411764697</v>
      </c>
      <c r="F278" s="14">
        <v>2</v>
      </c>
      <c r="G278" s="14">
        <v>1</v>
      </c>
      <c r="H278" s="14">
        <v>2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6</v>
      </c>
    </row>
    <row r="279" spans="1:16" x14ac:dyDescent="0.4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x14ac:dyDescent="0.4">
      <c r="A280" s="28" t="s">
        <v>843</v>
      </c>
      <c r="B280" s="28" t="s">
        <v>844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4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1.45" x14ac:dyDescent="0.4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21.45" x14ac:dyDescent="0.4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4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1.45" x14ac:dyDescent="0.4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4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1.45" x14ac:dyDescent="0.4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4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1.45" x14ac:dyDescent="0.4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1</v>
      </c>
      <c r="G289" s="14">
        <v>0</v>
      </c>
      <c r="H289" s="14">
        <v>0</v>
      </c>
      <c r="I289" s="14">
        <v>1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1.45" x14ac:dyDescent="0.4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1.45" x14ac:dyDescent="0.4">
      <c r="A291" s="28" t="s">
        <v>865</v>
      </c>
      <c r="B291" s="28" t="s">
        <v>866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1.45" x14ac:dyDescent="0.4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4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1.45" x14ac:dyDescent="0.4">
      <c r="A294" s="28" t="s">
        <v>871</v>
      </c>
      <c r="B294" s="28" t="s">
        <v>872</v>
      </c>
      <c r="C294" s="14">
        <v>2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x14ac:dyDescent="0.4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4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4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4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1.45" x14ac:dyDescent="0.4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1.45" x14ac:dyDescent="0.4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4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4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1.45" x14ac:dyDescent="0.4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2.15" x14ac:dyDescent="0.4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4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1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4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4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4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1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1.45" x14ac:dyDescent="0.4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x14ac:dyDescent="0.4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4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4">
      <c r="A312" s="181" t="s">
        <v>905</v>
      </c>
      <c r="B312" s="182"/>
      <c r="C312" s="25">
        <v>10</v>
      </c>
      <c r="D312" s="25">
        <v>10</v>
      </c>
      <c r="E312" s="26">
        <v>0</v>
      </c>
      <c r="F312" s="25">
        <v>0</v>
      </c>
      <c r="G312" s="25">
        <v>1</v>
      </c>
      <c r="H312" s="25">
        <v>3</v>
      </c>
      <c r="I312" s="25">
        <v>2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3</v>
      </c>
    </row>
    <row r="313" spans="1:16" x14ac:dyDescent="0.4">
      <c r="A313" s="28" t="s">
        <v>906</v>
      </c>
      <c r="B313" s="28" t="s">
        <v>907</v>
      </c>
      <c r="C313" s="14">
        <v>10</v>
      </c>
      <c r="D313" s="14">
        <v>10</v>
      </c>
      <c r="E313" s="29">
        <v>0</v>
      </c>
      <c r="F313" s="14">
        <v>0</v>
      </c>
      <c r="G313" s="14">
        <v>0</v>
      </c>
      <c r="H313" s="14">
        <v>3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3</v>
      </c>
    </row>
    <row r="314" spans="1:16" ht="21.45" x14ac:dyDescent="0.4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1.45" x14ac:dyDescent="0.4">
      <c r="A315" s="28" t="s">
        <v>910</v>
      </c>
      <c r="B315" s="28" t="s">
        <v>911</v>
      </c>
      <c r="C315" s="14">
        <v>0</v>
      </c>
      <c r="D315" s="14">
        <v>0</v>
      </c>
      <c r="E315" s="29">
        <v>0</v>
      </c>
      <c r="F315" s="14">
        <v>0</v>
      </c>
      <c r="G315" s="14">
        <v>1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2.15" x14ac:dyDescent="0.4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4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4">
      <c r="A318" s="181" t="s">
        <v>916</v>
      </c>
      <c r="B318" s="182"/>
      <c r="C318" s="25">
        <v>6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3</v>
      </c>
      <c r="O318" s="25">
        <v>0</v>
      </c>
      <c r="P318" s="27">
        <v>0</v>
      </c>
    </row>
    <row r="319" spans="1:16" x14ac:dyDescent="0.4">
      <c r="A319" s="28" t="s">
        <v>917</v>
      </c>
      <c r="B319" s="28" t="s">
        <v>918</v>
      </c>
      <c r="C319" s="14">
        <v>6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3</v>
      </c>
      <c r="O319" s="14">
        <v>0</v>
      </c>
      <c r="P319" s="23">
        <v>0</v>
      </c>
    </row>
    <row r="320" spans="1:16" x14ac:dyDescent="0.4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1.45" x14ac:dyDescent="0.4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x14ac:dyDescent="0.4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4">
      <c r="A323" s="181" t="s">
        <v>924</v>
      </c>
      <c r="B323" s="182"/>
      <c r="C323" s="25">
        <v>4876</v>
      </c>
      <c r="D323" s="25">
        <v>4889</v>
      </c>
      <c r="E323" s="26">
        <v>-2.6590304765800798E-3</v>
      </c>
      <c r="F323" s="25">
        <v>115</v>
      </c>
      <c r="G323" s="25">
        <v>0</v>
      </c>
      <c r="H323" s="25">
        <v>140</v>
      </c>
      <c r="I323" s="25">
        <v>0</v>
      </c>
      <c r="J323" s="25">
        <v>10</v>
      </c>
      <c r="K323" s="25">
        <v>0</v>
      </c>
      <c r="L323" s="25">
        <v>0</v>
      </c>
      <c r="M323" s="25">
        <v>0</v>
      </c>
      <c r="N323" s="25">
        <v>2</v>
      </c>
      <c r="O323" s="25">
        <v>0</v>
      </c>
      <c r="P323" s="27">
        <v>11</v>
      </c>
    </row>
    <row r="324" spans="1:16" x14ac:dyDescent="0.4">
      <c r="A324" s="28" t="s">
        <v>925</v>
      </c>
      <c r="B324" s="28" t="s">
        <v>926</v>
      </c>
      <c r="C324" s="14">
        <v>4876</v>
      </c>
      <c r="D324" s="14">
        <v>4889</v>
      </c>
      <c r="E324" s="29">
        <v>-2.6590304765800798E-3</v>
      </c>
      <c r="F324" s="14">
        <v>115</v>
      </c>
      <c r="G324" s="14">
        <v>0</v>
      </c>
      <c r="H324" s="14">
        <v>140</v>
      </c>
      <c r="I324" s="14">
        <v>0</v>
      </c>
      <c r="J324" s="14">
        <v>10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3">
        <v>11</v>
      </c>
    </row>
    <row r="325" spans="1:16" x14ac:dyDescent="0.4">
      <c r="A325" s="181" t="s">
        <v>927</v>
      </c>
      <c r="B325" s="182"/>
      <c r="C325" s="25">
        <v>0</v>
      </c>
      <c r="D325" s="25">
        <v>6</v>
      </c>
      <c r="E325" s="26">
        <v>-1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2.15" x14ac:dyDescent="0.4">
      <c r="A326" s="28" t="s">
        <v>928</v>
      </c>
      <c r="B326" s="28" t="s">
        <v>929</v>
      </c>
      <c r="C326" s="14">
        <v>0</v>
      </c>
      <c r="D326" s="14">
        <v>6</v>
      </c>
      <c r="E326" s="29">
        <v>-1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2.9" x14ac:dyDescent="0.4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1.45" x14ac:dyDescent="0.4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2.15" x14ac:dyDescent="0.4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2.15" x14ac:dyDescent="0.4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2.9" x14ac:dyDescent="0.4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2.15" x14ac:dyDescent="0.4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2.9" x14ac:dyDescent="0.4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2.15" x14ac:dyDescent="0.4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2.9" x14ac:dyDescent="0.4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1.45" x14ac:dyDescent="0.4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4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1.45" x14ac:dyDescent="0.4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4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2.15" x14ac:dyDescent="0.4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4">
      <c r="A341" s="183" t="s">
        <v>956</v>
      </c>
      <c r="B341" s="184"/>
      <c r="C341" s="30">
        <v>25964</v>
      </c>
      <c r="D341" s="30">
        <v>25508</v>
      </c>
      <c r="E341" s="31">
        <v>1.7876744550729198E-2</v>
      </c>
      <c r="F341" s="30">
        <v>3435</v>
      </c>
      <c r="G341" s="30">
        <v>2036</v>
      </c>
      <c r="H341" s="30">
        <v>2580</v>
      </c>
      <c r="I341" s="30">
        <v>1661</v>
      </c>
      <c r="J341" s="30">
        <v>42</v>
      </c>
      <c r="K341" s="30">
        <v>31</v>
      </c>
      <c r="L341" s="30">
        <v>3</v>
      </c>
      <c r="M341" s="30">
        <v>4</v>
      </c>
      <c r="N341" s="30">
        <v>281</v>
      </c>
      <c r="O341" s="30">
        <v>30</v>
      </c>
      <c r="P341" s="30">
        <v>3527</v>
      </c>
    </row>
    <row r="342" spans="1:16" x14ac:dyDescent="0.4">
      <c r="A342" s="6"/>
    </row>
  </sheetData>
  <sheetProtection algorithmName="SHA-512" hashValue="eow6ltecZWN1MofVZbZ3ZvEAuOZsZKK7R5LhWtym4qXs0tKKoFf5U9DuIhh/n4sE2RVIX2wBwjU1yNi6Nu9taA==" saltValue="XGjH+hcBnIGBDfw8R9H/MQ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07421875" defaultRowHeight="14.6" x14ac:dyDescent="0.4"/>
  <cols>
    <col min="1" max="1" width="53" bestFit="1" customWidth="1"/>
    <col min="2" max="2" width="35.69140625" bestFit="1" customWidth="1"/>
    <col min="3" max="3" width="3.84375" bestFit="1" customWidth="1"/>
    <col min="4" max="5" width="20.84375" customWidth="1"/>
  </cols>
  <sheetData>
    <row r="2" spans="1:3" x14ac:dyDescent="0.4">
      <c r="A2" s="7" t="s">
        <v>957</v>
      </c>
    </row>
    <row r="3" spans="1:3" x14ac:dyDescent="0.4">
      <c r="A3" s="8" t="s">
        <v>958</v>
      </c>
    </row>
    <row r="4" spans="1:3" x14ac:dyDescent="0.4">
      <c r="A4" s="9" t="s">
        <v>14</v>
      </c>
      <c r="B4" s="9" t="s">
        <v>15</v>
      </c>
      <c r="C4" s="11" t="s">
        <v>3</v>
      </c>
    </row>
    <row r="5" spans="1:3" x14ac:dyDescent="0.4">
      <c r="A5" s="175" t="s">
        <v>959</v>
      </c>
      <c r="B5" s="13" t="s">
        <v>960</v>
      </c>
      <c r="C5" s="22"/>
    </row>
    <row r="6" spans="1:3" x14ac:dyDescent="0.4">
      <c r="A6" s="176"/>
      <c r="B6" s="13" t="s">
        <v>334</v>
      </c>
      <c r="C6" s="23">
        <v>339</v>
      </c>
    </row>
    <row r="7" spans="1:3" x14ac:dyDescent="0.4">
      <c r="A7" s="176"/>
      <c r="B7" s="13" t="s">
        <v>961</v>
      </c>
      <c r="C7" s="23">
        <v>32</v>
      </c>
    </row>
    <row r="8" spans="1:3" x14ac:dyDescent="0.4">
      <c r="A8" s="176"/>
      <c r="B8" s="13" t="s">
        <v>962</v>
      </c>
      <c r="C8" s="23">
        <v>0</v>
      </c>
    </row>
    <row r="9" spans="1:3" x14ac:dyDescent="0.4">
      <c r="A9" s="176"/>
      <c r="B9" s="13" t="s">
        <v>963</v>
      </c>
      <c r="C9" s="23">
        <v>22</v>
      </c>
    </row>
    <row r="10" spans="1:3" x14ac:dyDescent="0.4">
      <c r="A10" s="176"/>
      <c r="B10" s="13" t="s">
        <v>964</v>
      </c>
      <c r="C10" s="23">
        <v>15</v>
      </c>
    </row>
    <row r="11" spans="1:3" x14ac:dyDescent="0.4">
      <c r="A11" s="176"/>
      <c r="B11" s="13" t="s">
        <v>965</v>
      </c>
      <c r="C11" s="23">
        <v>93</v>
      </c>
    </row>
    <row r="12" spans="1:3" x14ac:dyDescent="0.4">
      <c r="A12" s="176"/>
      <c r="B12" s="13" t="s">
        <v>518</v>
      </c>
      <c r="C12" s="23">
        <v>48</v>
      </c>
    </row>
    <row r="13" spans="1:3" x14ac:dyDescent="0.4">
      <c r="A13" s="176"/>
      <c r="B13" s="13" t="s">
        <v>966</v>
      </c>
      <c r="C13" s="23">
        <v>11</v>
      </c>
    </row>
    <row r="14" spans="1:3" x14ac:dyDescent="0.4">
      <c r="A14" s="176"/>
      <c r="B14" s="13" t="s">
        <v>967</v>
      </c>
      <c r="C14" s="23">
        <v>0</v>
      </c>
    </row>
    <row r="15" spans="1:3" x14ac:dyDescent="0.4">
      <c r="A15" s="176"/>
      <c r="B15" s="13" t="s">
        <v>651</v>
      </c>
      <c r="C15" s="23">
        <v>1</v>
      </c>
    </row>
    <row r="16" spans="1:3" x14ac:dyDescent="0.4">
      <c r="A16" s="176"/>
      <c r="B16" s="13" t="s">
        <v>968</v>
      </c>
      <c r="C16" s="23">
        <v>32</v>
      </c>
    </row>
    <row r="17" spans="1:3" x14ac:dyDescent="0.4">
      <c r="A17" s="176"/>
      <c r="B17" s="13" t="s">
        <v>969</v>
      </c>
      <c r="C17" s="23">
        <v>62</v>
      </c>
    </row>
    <row r="18" spans="1:3" x14ac:dyDescent="0.4">
      <c r="A18" s="176"/>
      <c r="B18" s="13" t="s">
        <v>970</v>
      </c>
      <c r="C18" s="23">
        <v>34</v>
      </c>
    </row>
    <row r="19" spans="1:3" x14ac:dyDescent="0.4">
      <c r="A19" s="177"/>
      <c r="B19" s="13" t="s">
        <v>111</v>
      </c>
      <c r="C19" s="23">
        <v>267</v>
      </c>
    </row>
    <row r="20" spans="1:3" x14ac:dyDescent="0.4">
      <c r="A20" s="175" t="s">
        <v>971</v>
      </c>
      <c r="B20" s="13" t="s">
        <v>972</v>
      </c>
      <c r="C20" s="23">
        <v>18</v>
      </c>
    </row>
    <row r="21" spans="1:3" x14ac:dyDescent="0.4">
      <c r="A21" s="177"/>
      <c r="B21" s="13" t="s">
        <v>973</v>
      </c>
      <c r="C21" s="23">
        <v>0</v>
      </c>
    </row>
    <row r="22" spans="1:3" x14ac:dyDescent="0.4">
      <c r="A22" s="175" t="s">
        <v>974</v>
      </c>
      <c r="B22" s="13" t="s">
        <v>975</v>
      </c>
      <c r="C22" s="22"/>
    </row>
    <row r="23" spans="1:3" x14ac:dyDescent="0.4">
      <c r="A23" s="176"/>
      <c r="B23" s="13" t="s">
        <v>976</v>
      </c>
      <c r="C23" s="22"/>
    </row>
    <row r="24" spans="1:3" x14ac:dyDescent="0.4">
      <c r="A24" s="177"/>
      <c r="B24" s="13" t="s">
        <v>977</v>
      </c>
      <c r="C24" s="22"/>
    </row>
    <row r="25" spans="1:3" x14ac:dyDescent="0.4">
      <c r="A25" s="3"/>
    </row>
    <row r="26" spans="1:3" x14ac:dyDescent="0.4">
      <c r="A26" s="8" t="s">
        <v>978</v>
      </c>
    </row>
    <row r="27" spans="1:3" x14ac:dyDescent="0.4">
      <c r="A27" s="9" t="s">
        <v>14</v>
      </c>
      <c r="B27" s="9" t="s">
        <v>15</v>
      </c>
      <c r="C27" s="11" t="s">
        <v>3</v>
      </c>
    </row>
    <row r="28" spans="1:3" x14ac:dyDescent="0.4">
      <c r="A28" s="12" t="s">
        <v>979</v>
      </c>
      <c r="B28" s="16"/>
      <c r="C28" s="23">
        <v>263</v>
      </c>
    </row>
    <row r="29" spans="1:3" x14ac:dyDescent="0.4">
      <c r="A29" s="175" t="s">
        <v>980</v>
      </c>
      <c r="B29" s="13" t="s">
        <v>981</v>
      </c>
      <c r="C29" s="23">
        <v>0</v>
      </c>
    </row>
    <row r="30" spans="1:3" x14ac:dyDescent="0.4">
      <c r="A30" s="176"/>
      <c r="B30" s="13" t="s">
        <v>982</v>
      </c>
      <c r="C30" s="23">
        <v>18</v>
      </c>
    </row>
    <row r="31" spans="1:3" x14ac:dyDescent="0.4">
      <c r="A31" s="176"/>
      <c r="B31" s="13" t="s">
        <v>983</v>
      </c>
      <c r="C31" s="23">
        <v>3</v>
      </c>
    </row>
    <row r="32" spans="1:3" x14ac:dyDescent="0.4">
      <c r="A32" s="177"/>
      <c r="B32" s="13" t="s">
        <v>984</v>
      </c>
      <c r="C32" s="23">
        <v>10</v>
      </c>
    </row>
    <row r="33" spans="1:3" x14ac:dyDescent="0.4">
      <c r="A33" s="12" t="s">
        <v>985</v>
      </c>
      <c r="B33" s="16"/>
      <c r="C33" s="23">
        <v>11</v>
      </c>
    </row>
    <row r="34" spans="1:3" x14ac:dyDescent="0.4">
      <c r="A34" s="12" t="s">
        <v>986</v>
      </c>
      <c r="B34" s="16"/>
      <c r="C34" s="23">
        <v>74</v>
      </c>
    </row>
    <row r="35" spans="1:3" x14ac:dyDescent="0.4">
      <c r="A35" s="12" t="s">
        <v>987</v>
      </c>
      <c r="B35" s="16"/>
      <c r="C35" s="23">
        <v>39</v>
      </c>
    </row>
    <row r="36" spans="1:3" x14ac:dyDescent="0.4">
      <c r="A36" s="12" t="s">
        <v>988</v>
      </c>
      <c r="B36" s="16"/>
      <c r="C36" s="23">
        <v>5</v>
      </c>
    </row>
    <row r="37" spans="1:3" x14ac:dyDescent="0.4">
      <c r="A37" s="12" t="s">
        <v>989</v>
      </c>
      <c r="B37" s="16"/>
      <c r="C37" s="23">
        <v>3</v>
      </c>
    </row>
    <row r="38" spans="1:3" x14ac:dyDescent="0.4">
      <c r="A38" s="12" t="s">
        <v>990</v>
      </c>
      <c r="B38" s="16"/>
      <c r="C38" s="23">
        <v>11</v>
      </c>
    </row>
    <row r="39" spans="1:3" x14ac:dyDescent="0.4">
      <c r="A39" s="12" t="s">
        <v>977</v>
      </c>
      <c r="B39" s="16"/>
      <c r="C39" s="23">
        <v>135</v>
      </c>
    </row>
    <row r="40" spans="1:3" x14ac:dyDescent="0.4">
      <c r="A40" s="175" t="s">
        <v>991</v>
      </c>
      <c r="B40" s="13" t="s">
        <v>992</v>
      </c>
      <c r="C40" s="23">
        <v>82</v>
      </c>
    </row>
    <row r="41" spans="1:3" x14ac:dyDescent="0.4">
      <c r="A41" s="176"/>
      <c r="B41" s="13" t="s">
        <v>993</v>
      </c>
      <c r="C41" s="23">
        <v>14</v>
      </c>
    </row>
    <row r="42" spans="1:3" x14ac:dyDescent="0.4">
      <c r="A42" s="176"/>
      <c r="B42" s="13" t="s">
        <v>994</v>
      </c>
      <c r="C42" s="23">
        <v>13</v>
      </c>
    </row>
    <row r="43" spans="1:3" x14ac:dyDescent="0.4">
      <c r="A43" s="176"/>
      <c r="B43" s="13" t="s">
        <v>995</v>
      </c>
      <c r="C43" s="23">
        <v>0</v>
      </c>
    </row>
    <row r="44" spans="1:3" x14ac:dyDescent="0.4">
      <c r="A44" s="177"/>
      <c r="B44" s="13" t="s">
        <v>996</v>
      </c>
      <c r="C44" s="23">
        <v>0</v>
      </c>
    </row>
    <row r="45" spans="1:3" x14ac:dyDescent="0.4">
      <c r="A45" s="3"/>
    </row>
    <row r="46" spans="1:3" x14ac:dyDescent="0.4">
      <c r="A46" s="8" t="s">
        <v>997</v>
      </c>
    </row>
    <row r="47" spans="1:3" x14ac:dyDescent="0.4">
      <c r="A47" s="9" t="s">
        <v>14</v>
      </c>
      <c r="B47" s="9" t="s">
        <v>15</v>
      </c>
      <c r="C47" s="11" t="s">
        <v>3</v>
      </c>
    </row>
    <row r="48" spans="1:3" x14ac:dyDescent="0.4">
      <c r="A48" s="12" t="s">
        <v>82</v>
      </c>
      <c r="B48" s="16"/>
      <c r="C48" s="23">
        <v>19</v>
      </c>
    </row>
    <row r="49" spans="1:3" x14ac:dyDescent="0.4">
      <c r="A49" s="175" t="s">
        <v>81</v>
      </c>
      <c r="B49" s="13" t="s">
        <v>998</v>
      </c>
      <c r="C49" s="23">
        <v>110</v>
      </c>
    </row>
    <row r="50" spans="1:3" x14ac:dyDescent="0.4">
      <c r="A50" s="177"/>
      <c r="B50" s="13" t="s">
        <v>999</v>
      </c>
      <c r="C50" s="23">
        <v>93</v>
      </c>
    </row>
    <row r="51" spans="1:3" x14ac:dyDescent="0.4">
      <c r="A51" s="175" t="s">
        <v>1000</v>
      </c>
      <c r="B51" s="13" t="s">
        <v>1001</v>
      </c>
      <c r="C51" s="23">
        <v>5</v>
      </c>
    </row>
    <row r="52" spans="1:3" x14ac:dyDescent="0.4">
      <c r="A52" s="177"/>
      <c r="B52" s="13" t="s">
        <v>1002</v>
      </c>
      <c r="C52" s="23">
        <v>0</v>
      </c>
    </row>
    <row r="53" spans="1:3" x14ac:dyDescent="0.4">
      <c r="A53" s="3"/>
    </row>
    <row r="54" spans="1:3" x14ac:dyDescent="0.4">
      <c r="A54" s="8" t="s">
        <v>1003</v>
      </c>
    </row>
    <row r="55" spans="1:3" x14ac:dyDescent="0.4">
      <c r="A55" s="9" t="s">
        <v>14</v>
      </c>
      <c r="B55" s="9" t="s">
        <v>15</v>
      </c>
      <c r="C55" s="11" t="s">
        <v>3</v>
      </c>
    </row>
    <row r="56" spans="1:3" x14ac:dyDescent="0.4">
      <c r="A56" s="175" t="s">
        <v>245</v>
      </c>
      <c r="B56" s="13" t="s">
        <v>20</v>
      </c>
      <c r="C56" s="23">
        <v>974</v>
      </c>
    </row>
    <row r="57" spans="1:3" x14ac:dyDescent="0.4">
      <c r="A57" s="176"/>
      <c r="B57" s="13" t="s">
        <v>1004</v>
      </c>
      <c r="C57" s="23">
        <v>124</v>
      </c>
    </row>
    <row r="58" spans="1:3" x14ac:dyDescent="0.4">
      <c r="A58" s="176"/>
      <c r="B58" s="13" t="s">
        <v>1005</v>
      </c>
      <c r="C58" s="23">
        <v>33</v>
      </c>
    </row>
    <row r="59" spans="1:3" x14ac:dyDescent="0.4">
      <c r="A59" s="176"/>
      <c r="B59" s="13" t="s">
        <v>1006</v>
      </c>
      <c r="C59" s="23">
        <v>228</v>
      </c>
    </row>
    <row r="60" spans="1:3" x14ac:dyDescent="0.4">
      <c r="A60" s="177"/>
      <c r="B60" s="13" t="s">
        <v>1007</v>
      </c>
      <c r="C60" s="23">
        <v>63</v>
      </c>
    </row>
    <row r="61" spans="1:3" x14ac:dyDescent="0.4">
      <c r="A61" s="175" t="s">
        <v>1008</v>
      </c>
      <c r="B61" s="13" t="s">
        <v>1009</v>
      </c>
      <c r="C61" s="23">
        <v>508</v>
      </c>
    </row>
    <row r="62" spans="1:3" x14ac:dyDescent="0.4">
      <c r="A62" s="176"/>
      <c r="B62" s="13" t="s">
        <v>1010</v>
      </c>
      <c r="C62" s="23">
        <v>133</v>
      </c>
    </row>
    <row r="63" spans="1:3" x14ac:dyDescent="0.4">
      <c r="A63" s="176"/>
      <c r="B63" s="13" t="s">
        <v>1011</v>
      </c>
      <c r="C63" s="23">
        <v>14</v>
      </c>
    </row>
    <row r="64" spans="1:3" x14ac:dyDescent="0.4">
      <c r="A64" s="176"/>
      <c r="B64" s="13" t="s">
        <v>1012</v>
      </c>
      <c r="C64" s="23">
        <v>222</v>
      </c>
    </row>
    <row r="65" spans="1:3" x14ac:dyDescent="0.4">
      <c r="A65" s="177"/>
      <c r="B65" s="13" t="s">
        <v>1007</v>
      </c>
      <c r="C65" s="23">
        <v>266</v>
      </c>
    </row>
    <row r="66" spans="1:3" x14ac:dyDescent="0.4">
      <c r="A66" s="3"/>
    </row>
    <row r="67" spans="1:3" x14ac:dyDescent="0.4">
      <c r="A67" s="8" t="s">
        <v>1013</v>
      </c>
    </row>
    <row r="68" spans="1:3" x14ac:dyDescent="0.4">
      <c r="A68" s="9" t="s">
        <v>14</v>
      </c>
      <c r="B68" s="9" t="s">
        <v>15</v>
      </c>
      <c r="C68" s="11" t="s">
        <v>3</v>
      </c>
    </row>
    <row r="69" spans="1:3" x14ac:dyDescent="0.4">
      <c r="A69" s="12" t="s">
        <v>1014</v>
      </c>
      <c r="B69" s="16"/>
      <c r="C69" s="23">
        <v>97</v>
      </c>
    </row>
    <row r="70" spans="1:3" x14ac:dyDescent="0.4">
      <c r="A70" s="12" t="s">
        <v>1015</v>
      </c>
      <c r="B70" s="16"/>
      <c r="C70" s="23">
        <v>17</v>
      </c>
    </row>
    <row r="71" spans="1:3" x14ac:dyDescent="0.4">
      <c r="A71" s="12" t="s">
        <v>1016</v>
      </c>
      <c r="B71" s="16"/>
      <c r="C71" s="23">
        <v>489</v>
      </c>
    </row>
    <row r="72" spans="1:3" x14ac:dyDescent="0.4">
      <c r="A72" s="175" t="s">
        <v>1017</v>
      </c>
      <c r="B72" s="13" t="s">
        <v>1018</v>
      </c>
      <c r="C72" s="23">
        <v>0</v>
      </c>
    </row>
    <row r="73" spans="1:3" x14ac:dyDescent="0.4">
      <c r="A73" s="177"/>
      <c r="B73" s="13" t="s">
        <v>1019</v>
      </c>
      <c r="C73" s="23">
        <v>22</v>
      </c>
    </row>
    <row r="74" spans="1:3" x14ac:dyDescent="0.4">
      <c r="A74" s="12" t="s">
        <v>1020</v>
      </c>
      <c r="B74" s="16"/>
      <c r="C74" s="23">
        <v>0</v>
      </c>
    </row>
    <row r="75" spans="1:3" x14ac:dyDescent="0.4">
      <c r="A75" s="12" t="s">
        <v>1021</v>
      </c>
      <c r="B75" s="16"/>
      <c r="C75" s="23">
        <v>18</v>
      </c>
    </row>
    <row r="76" spans="1:3" x14ac:dyDescent="0.4">
      <c r="A76" s="12" t="s">
        <v>1022</v>
      </c>
      <c r="B76" s="16"/>
      <c r="C76" s="23">
        <v>0</v>
      </c>
    </row>
    <row r="77" spans="1:3" x14ac:dyDescent="0.4">
      <c r="A77" s="12" t="s">
        <v>1023</v>
      </c>
      <c r="B77" s="16"/>
      <c r="C77" s="23">
        <v>16</v>
      </c>
    </row>
    <row r="78" spans="1:3" x14ac:dyDescent="0.4">
      <c r="A78" s="12" t="s">
        <v>1024</v>
      </c>
      <c r="B78" s="16"/>
      <c r="C78" s="23">
        <v>1</v>
      </c>
    </row>
    <row r="79" spans="1:3" x14ac:dyDescent="0.4">
      <c r="A79" s="12" t="s">
        <v>1025</v>
      </c>
      <c r="B79" s="16"/>
      <c r="C79" s="23">
        <v>0</v>
      </c>
    </row>
    <row r="80" spans="1:3" x14ac:dyDescent="0.4">
      <c r="A80" s="6"/>
    </row>
  </sheetData>
  <sheetProtection algorithmName="SHA-512" hashValue="t5j5DvZdQrvl2njtZsDRFSotSBk61diKV8ms9h9QJ56I551y93Pbor68vdbqINqZbssyQ+N0hV5eQqbDABBsHQ==" saltValue="Bcu06NqCs9ayr+NkeJo9K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07421875" defaultRowHeight="14.6" x14ac:dyDescent="0.4"/>
  <cols>
    <col min="1" max="1" width="53.765625" bestFit="1" customWidth="1"/>
    <col min="2" max="2" width="34.53515625" bestFit="1" customWidth="1"/>
    <col min="3" max="3" width="7.07421875" bestFit="1" customWidth="1"/>
    <col min="4" max="4" width="8.53515625" bestFit="1" customWidth="1"/>
    <col min="5" max="5" width="11" bestFit="1" customWidth="1"/>
    <col min="6" max="6" width="13.765625" bestFit="1" customWidth="1"/>
    <col min="7" max="8" width="7.53515625" customWidth="1"/>
  </cols>
  <sheetData>
    <row r="2" spans="1:3" x14ac:dyDescent="0.4">
      <c r="A2" s="4" t="s">
        <v>1026</v>
      </c>
    </row>
    <row r="3" spans="1:3" x14ac:dyDescent="0.4">
      <c r="A3" s="32" t="s">
        <v>1027</v>
      </c>
    </row>
    <row r="4" spans="1:3" x14ac:dyDescent="0.4">
      <c r="A4" s="33" t="s">
        <v>14</v>
      </c>
      <c r="B4" s="33" t="s">
        <v>15</v>
      </c>
      <c r="C4" s="34" t="s">
        <v>3</v>
      </c>
    </row>
    <row r="5" spans="1:3" x14ac:dyDescent="0.4">
      <c r="A5" s="187" t="s">
        <v>1028</v>
      </c>
      <c r="B5" s="36" t="s">
        <v>1029</v>
      </c>
      <c r="C5" s="37">
        <v>22</v>
      </c>
    </row>
    <row r="6" spans="1:3" x14ac:dyDescent="0.4">
      <c r="A6" s="188"/>
      <c r="B6" s="36" t="s">
        <v>304</v>
      </c>
      <c r="C6" s="37">
        <v>224</v>
      </c>
    </row>
    <row r="7" spans="1:3" x14ac:dyDescent="0.4">
      <c r="A7" s="188"/>
      <c r="B7" s="36" t="s">
        <v>1030</v>
      </c>
      <c r="C7" s="37">
        <v>46</v>
      </c>
    </row>
    <row r="8" spans="1:3" x14ac:dyDescent="0.4">
      <c r="A8" s="188"/>
      <c r="B8" s="36" t="s">
        <v>1031</v>
      </c>
      <c r="C8" s="22"/>
    </row>
    <row r="9" spans="1:3" x14ac:dyDescent="0.4">
      <c r="A9" s="188"/>
      <c r="B9" s="36" t="s">
        <v>1032</v>
      </c>
      <c r="C9" s="22"/>
    </row>
    <row r="10" spans="1:3" x14ac:dyDescent="0.4">
      <c r="A10" s="188"/>
      <c r="B10" s="36" t="s">
        <v>1033</v>
      </c>
      <c r="C10" s="22"/>
    </row>
    <row r="11" spans="1:3" x14ac:dyDescent="0.4">
      <c r="A11" s="189"/>
      <c r="B11" s="36" t="s">
        <v>1034</v>
      </c>
      <c r="C11" s="22"/>
    </row>
    <row r="12" spans="1:3" x14ac:dyDescent="0.4">
      <c r="A12" s="187" t="s">
        <v>1035</v>
      </c>
      <c r="B12" s="36" t="s">
        <v>65</v>
      </c>
      <c r="C12" s="37">
        <v>97</v>
      </c>
    </row>
    <row r="13" spans="1:3" x14ac:dyDescent="0.4">
      <c r="A13" s="188"/>
      <c r="B13" s="36" t="s">
        <v>1036</v>
      </c>
      <c r="C13" s="37">
        <v>32</v>
      </c>
    </row>
    <row r="14" spans="1:3" x14ac:dyDescent="0.4">
      <c r="A14" s="188"/>
      <c r="B14" s="36" t="s">
        <v>1037</v>
      </c>
      <c r="C14" s="37">
        <v>13</v>
      </c>
    </row>
    <row r="15" spans="1:3" x14ac:dyDescent="0.4">
      <c r="A15" s="189"/>
      <c r="B15" s="36" t="s">
        <v>1038</v>
      </c>
      <c r="C15" s="37">
        <v>31</v>
      </c>
    </row>
    <row r="16" spans="1:3" x14ac:dyDescent="0.4">
      <c r="A16" s="3"/>
    </row>
    <row r="17" spans="1:3" x14ac:dyDescent="0.4">
      <c r="A17" s="32" t="s">
        <v>1039</v>
      </c>
    </row>
    <row r="18" spans="1:3" x14ac:dyDescent="0.4">
      <c r="A18" s="33" t="s">
        <v>14</v>
      </c>
      <c r="B18" s="33" t="s">
        <v>15</v>
      </c>
      <c r="C18" s="34" t="s">
        <v>3</v>
      </c>
    </row>
    <row r="19" spans="1:3" x14ac:dyDescent="0.4">
      <c r="A19" s="35" t="s">
        <v>1040</v>
      </c>
      <c r="B19" s="38"/>
      <c r="C19" s="37">
        <v>6</v>
      </c>
    </row>
    <row r="20" spans="1:3" x14ac:dyDescent="0.4">
      <c r="A20" s="35" t="s">
        <v>1041</v>
      </c>
      <c r="B20" s="38"/>
      <c r="C20" s="37">
        <v>3</v>
      </c>
    </row>
    <row r="21" spans="1:3" x14ac:dyDescent="0.4">
      <c r="A21" s="35" t="s">
        <v>1042</v>
      </c>
      <c r="B21" s="38"/>
      <c r="C21" s="37">
        <v>14</v>
      </c>
    </row>
    <row r="22" spans="1:3" x14ac:dyDescent="0.4">
      <c r="A22" s="35" t="s">
        <v>1043</v>
      </c>
      <c r="B22" s="38"/>
      <c r="C22" s="37">
        <v>20</v>
      </c>
    </row>
    <row r="23" spans="1:3" x14ac:dyDescent="0.4">
      <c r="A23" s="35" t="s">
        <v>1044</v>
      </c>
      <c r="B23" s="38"/>
      <c r="C23" s="37">
        <v>164</v>
      </c>
    </row>
    <row r="24" spans="1:3" x14ac:dyDescent="0.4">
      <c r="A24" s="35" t="s">
        <v>1045</v>
      </c>
      <c r="B24" s="38"/>
      <c r="C24" s="37">
        <v>87</v>
      </c>
    </row>
    <row r="25" spans="1:3" x14ac:dyDescent="0.4">
      <c r="A25" s="35" t="s">
        <v>1046</v>
      </c>
      <c r="B25" s="38"/>
      <c r="C25" s="37">
        <v>44</v>
      </c>
    </row>
    <row r="26" spans="1:3" x14ac:dyDescent="0.4">
      <c r="A26" s="35" t="s">
        <v>1047</v>
      </c>
      <c r="B26" s="38"/>
      <c r="C26" s="37">
        <v>0</v>
      </c>
    </row>
    <row r="27" spans="1:3" x14ac:dyDescent="0.4">
      <c r="A27" s="35" t="s">
        <v>1048</v>
      </c>
      <c r="B27" s="38"/>
      <c r="C27" s="37">
        <v>1</v>
      </c>
    </row>
    <row r="28" spans="1:3" x14ac:dyDescent="0.4">
      <c r="A28" s="35" t="s">
        <v>1049</v>
      </c>
      <c r="B28" s="38"/>
      <c r="C28" s="37">
        <v>32</v>
      </c>
    </row>
    <row r="29" spans="1:3" x14ac:dyDescent="0.4">
      <c r="A29" s="3"/>
    </row>
    <row r="30" spans="1:3" x14ac:dyDescent="0.4">
      <c r="A30" s="32" t="s">
        <v>1050</v>
      </c>
    </row>
    <row r="31" spans="1:3" x14ac:dyDescent="0.4">
      <c r="A31" s="33" t="s">
        <v>14</v>
      </c>
      <c r="B31" s="33" t="s">
        <v>15</v>
      </c>
      <c r="C31" s="34" t="s">
        <v>3</v>
      </c>
    </row>
    <row r="32" spans="1:3" x14ac:dyDescent="0.4">
      <c r="A32" s="35" t="s">
        <v>1051</v>
      </c>
      <c r="B32" s="38"/>
      <c r="C32" s="37">
        <v>2</v>
      </c>
    </row>
    <row r="33" spans="1:6" x14ac:dyDescent="0.4">
      <c r="A33" s="35" t="s">
        <v>1052</v>
      </c>
      <c r="B33" s="38"/>
      <c r="C33" s="37">
        <v>3</v>
      </c>
    </row>
    <row r="34" spans="1:6" x14ac:dyDescent="0.4">
      <c r="A34" s="35" t="s">
        <v>1053</v>
      </c>
      <c r="B34" s="38"/>
      <c r="C34" s="37">
        <v>17</v>
      </c>
    </row>
    <row r="35" spans="1:6" x14ac:dyDescent="0.4">
      <c r="A35" s="35" t="s">
        <v>1054</v>
      </c>
      <c r="B35" s="38"/>
      <c r="C35" s="37">
        <v>17</v>
      </c>
    </row>
    <row r="36" spans="1:6" x14ac:dyDescent="0.4">
      <c r="A36" s="35" t="s">
        <v>1055</v>
      </c>
      <c r="B36" s="38"/>
      <c r="C36" s="37">
        <v>7</v>
      </c>
    </row>
    <row r="37" spans="1:6" x14ac:dyDescent="0.4">
      <c r="A37" s="35" t="s">
        <v>1056</v>
      </c>
      <c r="B37" s="38"/>
      <c r="C37" s="37">
        <v>10</v>
      </c>
    </row>
    <row r="38" spans="1:6" x14ac:dyDescent="0.4">
      <c r="A38" s="35" t="s">
        <v>1057</v>
      </c>
      <c r="B38" s="38"/>
      <c r="C38" s="22"/>
    </row>
    <row r="39" spans="1:6" x14ac:dyDescent="0.4">
      <c r="A39" s="35" t="s">
        <v>1058</v>
      </c>
      <c r="B39" s="38"/>
      <c r="C39" s="22"/>
    </row>
    <row r="40" spans="1:6" x14ac:dyDescent="0.4">
      <c r="A40" s="3"/>
    </row>
    <row r="41" spans="1:6" x14ac:dyDescent="0.4">
      <c r="A41" s="32" t="s">
        <v>1059</v>
      </c>
    </row>
    <row r="42" spans="1:6" x14ac:dyDescent="0.4">
      <c r="A42" s="33" t="s">
        <v>14</v>
      </c>
      <c r="B42" s="33" t="s">
        <v>15</v>
      </c>
      <c r="C42" s="34" t="s">
        <v>3</v>
      </c>
    </row>
    <row r="43" spans="1:6" x14ac:dyDescent="0.4">
      <c r="A43" s="35" t="s">
        <v>104</v>
      </c>
      <c r="B43" s="38"/>
      <c r="C43" s="37">
        <v>5</v>
      </c>
    </row>
    <row r="44" spans="1:6" x14ac:dyDescent="0.4">
      <c r="A44" s="35" t="s">
        <v>114</v>
      </c>
      <c r="B44" s="38"/>
      <c r="C44" s="37">
        <v>1</v>
      </c>
    </row>
    <row r="45" spans="1:6" x14ac:dyDescent="0.4">
      <c r="A45" s="35" t="s">
        <v>1060</v>
      </c>
      <c r="B45" s="38"/>
      <c r="C45" s="37">
        <v>1</v>
      </c>
    </row>
    <row r="46" spans="1:6" x14ac:dyDescent="0.4">
      <c r="A46" s="32" t="s">
        <v>1061</v>
      </c>
    </row>
    <row r="47" spans="1:6" ht="30.9" x14ac:dyDescent="0.4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4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4">
      <c r="A49" s="191"/>
      <c r="B49" s="41" t="s">
        <v>1064</v>
      </c>
      <c r="C49" s="17"/>
      <c r="D49" s="17"/>
      <c r="E49" s="17"/>
      <c r="F49" s="22"/>
    </row>
    <row r="50" spans="1:6" x14ac:dyDescent="0.4">
      <c r="A50" s="191"/>
      <c r="B50" s="41" t="s">
        <v>1065</v>
      </c>
      <c r="C50" s="17"/>
      <c r="D50" s="17"/>
      <c r="E50" s="17"/>
      <c r="F50" s="22"/>
    </row>
    <row r="51" spans="1:6" x14ac:dyDescent="0.4">
      <c r="A51" s="191"/>
      <c r="B51" s="41" t="s">
        <v>1066</v>
      </c>
      <c r="C51" s="17"/>
      <c r="D51" s="17"/>
      <c r="E51" s="17"/>
      <c r="F51" s="22"/>
    </row>
    <row r="52" spans="1:6" x14ac:dyDescent="0.4">
      <c r="A52" s="191"/>
      <c r="B52" s="41" t="s">
        <v>334</v>
      </c>
      <c r="C52" s="42">
        <v>30</v>
      </c>
      <c r="D52" s="42">
        <v>4</v>
      </c>
      <c r="E52" s="42">
        <v>3</v>
      </c>
      <c r="F52" s="37">
        <v>4</v>
      </c>
    </row>
    <row r="53" spans="1:6" x14ac:dyDescent="0.4">
      <c r="A53" s="191"/>
      <c r="B53" s="41" t="s">
        <v>1067</v>
      </c>
      <c r="C53" s="42">
        <v>210</v>
      </c>
      <c r="D53" s="42">
        <v>41</v>
      </c>
      <c r="E53" s="42">
        <v>8</v>
      </c>
      <c r="F53" s="37">
        <v>17</v>
      </c>
    </row>
    <row r="54" spans="1:6" x14ac:dyDescent="0.4">
      <c r="A54" s="191"/>
      <c r="B54" s="41" t="s">
        <v>1068</v>
      </c>
      <c r="C54" s="42">
        <v>55</v>
      </c>
      <c r="D54" s="42">
        <v>12</v>
      </c>
      <c r="E54" s="42">
        <v>2</v>
      </c>
      <c r="F54" s="37">
        <v>3</v>
      </c>
    </row>
    <row r="55" spans="1:6" x14ac:dyDescent="0.4">
      <c r="A55" s="191"/>
      <c r="B55" s="41" t="s">
        <v>1069</v>
      </c>
      <c r="C55" s="17"/>
      <c r="D55" s="17"/>
      <c r="E55" s="17"/>
      <c r="F55" s="22"/>
    </row>
    <row r="56" spans="1:6" x14ac:dyDescent="0.4">
      <c r="A56" s="191"/>
      <c r="B56" s="41" t="s">
        <v>1070</v>
      </c>
      <c r="C56" s="17"/>
      <c r="D56" s="17"/>
      <c r="E56" s="17"/>
      <c r="F56" s="22"/>
    </row>
    <row r="57" spans="1:6" x14ac:dyDescent="0.4">
      <c r="A57" s="191"/>
      <c r="B57" s="41" t="s">
        <v>1071</v>
      </c>
      <c r="C57" s="42">
        <v>14</v>
      </c>
      <c r="D57" s="42">
        <v>5</v>
      </c>
      <c r="E57" s="42">
        <v>1</v>
      </c>
      <c r="F57" s="37">
        <v>3</v>
      </c>
    </row>
    <row r="58" spans="1:6" x14ac:dyDescent="0.4">
      <c r="A58" s="191"/>
      <c r="B58" s="41" t="s">
        <v>1072</v>
      </c>
      <c r="C58" s="42">
        <v>0</v>
      </c>
      <c r="D58" s="42">
        <v>2</v>
      </c>
      <c r="E58" s="42">
        <v>0</v>
      </c>
      <c r="F58" s="37">
        <v>0</v>
      </c>
    </row>
    <row r="59" spans="1:6" x14ac:dyDescent="0.4">
      <c r="A59" s="191"/>
      <c r="B59" s="41" t="s">
        <v>1073</v>
      </c>
      <c r="C59" s="17"/>
      <c r="D59" s="17"/>
      <c r="E59" s="17"/>
      <c r="F59" s="22"/>
    </row>
    <row r="60" spans="1:6" x14ac:dyDescent="0.4">
      <c r="A60" s="191"/>
      <c r="B60" s="41" t="s">
        <v>405</v>
      </c>
      <c r="C60" s="17"/>
      <c r="D60" s="17"/>
      <c r="E60" s="17"/>
      <c r="F60" s="22"/>
    </row>
    <row r="61" spans="1:6" x14ac:dyDescent="0.4">
      <c r="A61" s="191"/>
      <c r="B61" s="41" t="s">
        <v>1074</v>
      </c>
      <c r="C61" s="17"/>
      <c r="D61" s="17"/>
      <c r="E61" s="17"/>
      <c r="F61" s="22"/>
    </row>
    <row r="62" spans="1:6" x14ac:dyDescent="0.4">
      <c r="A62" s="191"/>
      <c r="B62" s="41" t="s">
        <v>1075</v>
      </c>
      <c r="C62" s="17"/>
      <c r="D62" s="17"/>
      <c r="E62" s="17"/>
      <c r="F62" s="22"/>
    </row>
    <row r="63" spans="1:6" x14ac:dyDescent="0.4">
      <c r="A63" s="191"/>
      <c r="B63" s="41" t="s">
        <v>1076</v>
      </c>
      <c r="C63" s="17"/>
      <c r="D63" s="17"/>
      <c r="E63" s="17"/>
      <c r="F63" s="22"/>
    </row>
    <row r="64" spans="1:6" x14ac:dyDescent="0.4">
      <c r="A64" s="191"/>
      <c r="B64" s="41" t="s">
        <v>1077</v>
      </c>
      <c r="C64" s="42">
        <v>22</v>
      </c>
      <c r="D64" s="42">
        <v>16</v>
      </c>
      <c r="E64" s="42">
        <v>3</v>
      </c>
      <c r="F64" s="37">
        <v>11</v>
      </c>
    </row>
    <row r="65" spans="1:6" x14ac:dyDescent="0.4">
      <c r="A65" s="191"/>
      <c r="B65" s="41" t="s">
        <v>1078</v>
      </c>
      <c r="C65" s="17"/>
      <c r="D65" s="17"/>
      <c r="E65" s="17"/>
      <c r="F65" s="22"/>
    </row>
    <row r="66" spans="1:6" x14ac:dyDescent="0.4">
      <c r="A66" s="192"/>
      <c r="B66" s="41" t="s">
        <v>1079</v>
      </c>
      <c r="C66" s="17"/>
      <c r="D66" s="17"/>
      <c r="E66" s="17"/>
      <c r="F66" s="22"/>
    </row>
    <row r="67" spans="1:6" x14ac:dyDescent="0.4">
      <c r="A67" s="185" t="s">
        <v>1080</v>
      </c>
      <c r="B67" s="186"/>
      <c r="C67" s="43">
        <v>331</v>
      </c>
      <c r="D67" s="43">
        <v>80</v>
      </c>
      <c r="E67" s="43">
        <v>17</v>
      </c>
      <c r="F67" s="43">
        <v>38</v>
      </c>
    </row>
    <row r="68" spans="1:6" x14ac:dyDescent="0.4">
      <c r="A68" s="190" t="s">
        <v>974</v>
      </c>
      <c r="B68" s="41" t="s">
        <v>1081</v>
      </c>
      <c r="C68" s="42">
        <v>21</v>
      </c>
      <c r="D68" s="42">
        <v>0</v>
      </c>
      <c r="E68" s="42">
        <v>0</v>
      </c>
      <c r="F68" s="37">
        <v>0</v>
      </c>
    </row>
    <row r="69" spans="1:6" x14ac:dyDescent="0.4">
      <c r="A69" s="191"/>
      <c r="B69" s="41" t="s">
        <v>1082</v>
      </c>
      <c r="C69" s="42">
        <v>2</v>
      </c>
      <c r="D69" s="42">
        <v>0</v>
      </c>
      <c r="E69" s="42">
        <v>0</v>
      </c>
      <c r="F69" s="37">
        <v>0</v>
      </c>
    </row>
    <row r="70" spans="1:6" x14ac:dyDescent="0.4">
      <c r="A70" s="192"/>
      <c r="B70" s="41" t="s">
        <v>111</v>
      </c>
      <c r="C70" s="42">
        <v>19</v>
      </c>
      <c r="D70" s="42">
        <v>0</v>
      </c>
      <c r="E70" s="42">
        <v>0</v>
      </c>
      <c r="F70" s="37">
        <v>0</v>
      </c>
    </row>
    <row r="71" spans="1:6" x14ac:dyDescent="0.4">
      <c r="A71" s="185" t="s">
        <v>1083</v>
      </c>
      <c r="B71" s="186"/>
      <c r="C71" s="43">
        <v>42</v>
      </c>
      <c r="D71" s="43">
        <v>0</v>
      </c>
      <c r="E71" s="43">
        <v>0</v>
      </c>
      <c r="F71" s="43">
        <v>0</v>
      </c>
    </row>
    <row r="72" spans="1:6" x14ac:dyDescent="0.4">
      <c r="A72" s="6"/>
    </row>
  </sheetData>
  <sheetProtection algorithmName="SHA-512" hashValue="pXTrg/Pvzowhf2O+SmEBLJ1c1Moo4E7+zjnXlct/bFT5cRkcZv5+bahWp+PbDn5Ki8YVmk9yF6GDhhyJCIiUiw==" saltValue="ab5S/dzcsbqK9gIkwSop1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07421875" defaultRowHeight="14.6" x14ac:dyDescent="0.4"/>
  <cols>
    <col min="1" max="1" width="49.53515625" bestFit="1" customWidth="1"/>
    <col min="2" max="2" width="32.4609375" bestFit="1" customWidth="1"/>
    <col min="3" max="3" width="5.84375" bestFit="1" customWidth="1"/>
    <col min="4" max="4" width="6.84375" bestFit="1" customWidth="1"/>
    <col min="5" max="6" width="16.4609375" bestFit="1" customWidth="1"/>
    <col min="7" max="8" width="6.69140625" customWidth="1"/>
  </cols>
  <sheetData>
    <row r="2" spans="1:3" x14ac:dyDescent="0.4">
      <c r="A2" s="7" t="s">
        <v>1084</v>
      </c>
    </row>
    <row r="3" spans="1:3" x14ac:dyDescent="0.4">
      <c r="A3" s="8" t="s">
        <v>1085</v>
      </c>
    </row>
    <row r="4" spans="1:3" x14ac:dyDescent="0.4">
      <c r="A4" s="9" t="s">
        <v>14</v>
      </c>
      <c r="B4" s="44" t="s">
        <v>15</v>
      </c>
      <c r="C4" s="11" t="s">
        <v>3</v>
      </c>
    </row>
    <row r="5" spans="1:3" x14ac:dyDescent="0.4">
      <c r="A5" s="172" t="s">
        <v>1086</v>
      </c>
      <c r="B5" s="13" t="s">
        <v>1087</v>
      </c>
      <c r="C5" s="23">
        <v>1480</v>
      </c>
    </row>
    <row r="6" spans="1:3" x14ac:dyDescent="0.4">
      <c r="A6" s="173"/>
      <c r="B6" s="13" t="s">
        <v>1029</v>
      </c>
      <c r="C6" s="23">
        <v>317</v>
      </c>
    </row>
    <row r="7" spans="1:3" x14ac:dyDescent="0.4">
      <c r="A7" s="173"/>
      <c r="B7" s="13" t="s">
        <v>1088</v>
      </c>
      <c r="C7" s="23">
        <v>1049</v>
      </c>
    </row>
    <row r="8" spans="1:3" x14ac:dyDescent="0.4">
      <c r="A8" s="173"/>
      <c r="B8" s="13" t="s">
        <v>1089</v>
      </c>
      <c r="C8" s="23">
        <v>95</v>
      </c>
    </row>
    <row r="9" spans="1:3" x14ac:dyDescent="0.4">
      <c r="A9" s="173"/>
      <c r="B9" s="13" t="s">
        <v>1031</v>
      </c>
      <c r="C9" s="23">
        <v>10</v>
      </c>
    </row>
    <row r="10" spans="1:3" x14ac:dyDescent="0.4">
      <c r="A10" s="173"/>
      <c r="B10" s="13" t="s">
        <v>1032</v>
      </c>
      <c r="C10" s="23">
        <v>5</v>
      </c>
    </row>
    <row r="11" spans="1:3" x14ac:dyDescent="0.4">
      <c r="A11" s="173"/>
      <c r="B11" s="13" t="s">
        <v>1090</v>
      </c>
      <c r="C11" s="22"/>
    </row>
    <row r="12" spans="1:3" x14ac:dyDescent="0.4">
      <c r="A12" s="174"/>
      <c r="B12" s="13" t="s">
        <v>1091</v>
      </c>
      <c r="C12" s="22"/>
    </row>
    <row r="13" spans="1:3" x14ac:dyDescent="0.4">
      <c r="A13" s="3"/>
    </row>
    <row r="14" spans="1:3" x14ac:dyDescent="0.4">
      <c r="A14" s="8" t="s">
        <v>1092</v>
      </c>
    </row>
    <row r="15" spans="1:3" x14ac:dyDescent="0.4">
      <c r="A15" s="9" t="s">
        <v>14</v>
      </c>
      <c r="B15" s="44" t="s">
        <v>15</v>
      </c>
      <c r="C15" s="11" t="s">
        <v>3</v>
      </c>
    </row>
    <row r="16" spans="1:3" x14ac:dyDescent="0.4">
      <c r="A16" s="21" t="s">
        <v>1093</v>
      </c>
      <c r="B16" s="16"/>
      <c r="C16" s="23">
        <v>1147</v>
      </c>
    </row>
    <row r="17" spans="1:3" x14ac:dyDescent="0.4">
      <c r="A17" s="21" t="s">
        <v>1094</v>
      </c>
      <c r="B17" s="16"/>
      <c r="C17" s="23">
        <v>63</v>
      </c>
    </row>
    <row r="18" spans="1:3" x14ac:dyDescent="0.4">
      <c r="A18" s="21" t="s">
        <v>1095</v>
      </c>
      <c r="B18" s="16"/>
      <c r="C18" s="23">
        <v>543</v>
      </c>
    </row>
    <row r="19" spans="1:3" x14ac:dyDescent="0.4">
      <c r="A19" s="21" t="s">
        <v>1096</v>
      </c>
      <c r="B19" s="16"/>
      <c r="C19" s="23">
        <v>161</v>
      </c>
    </row>
    <row r="20" spans="1:3" x14ac:dyDescent="0.4">
      <c r="A20" s="3"/>
    </row>
    <row r="21" spans="1:3" x14ac:dyDescent="0.4">
      <c r="A21" s="8" t="s">
        <v>1097</v>
      </c>
    </row>
    <row r="22" spans="1:3" x14ac:dyDescent="0.4">
      <c r="A22" s="9" t="s">
        <v>14</v>
      </c>
      <c r="B22" s="44" t="s">
        <v>15</v>
      </c>
      <c r="C22" s="11" t="s">
        <v>3</v>
      </c>
    </row>
    <row r="23" spans="1:3" x14ac:dyDescent="0.4">
      <c r="A23" s="21" t="s">
        <v>1098</v>
      </c>
      <c r="B23" s="16"/>
      <c r="C23" s="22"/>
    </row>
    <row r="24" spans="1:3" x14ac:dyDescent="0.4">
      <c r="A24" s="21" t="s">
        <v>1099</v>
      </c>
      <c r="B24" s="16"/>
      <c r="C24" s="22"/>
    </row>
    <row r="25" spans="1:3" x14ac:dyDescent="0.4">
      <c r="A25" s="21" t="s">
        <v>1100</v>
      </c>
      <c r="B25" s="16"/>
      <c r="C25" s="22"/>
    </row>
    <row r="26" spans="1:3" x14ac:dyDescent="0.4">
      <c r="A26" s="21" t="s">
        <v>1101</v>
      </c>
      <c r="B26" s="16"/>
      <c r="C26" s="22"/>
    </row>
    <row r="27" spans="1:3" x14ac:dyDescent="0.4">
      <c r="A27" s="21" t="s">
        <v>1102</v>
      </c>
      <c r="B27" s="16"/>
      <c r="C27" s="22"/>
    </row>
    <row r="28" spans="1:3" x14ac:dyDescent="0.4">
      <c r="A28" s="21" t="s">
        <v>1103</v>
      </c>
      <c r="B28" s="16"/>
      <c r="C28" s="22"/>
    </row>
    <row r="29" spans="1:3" x14ac:dyDescent="0.4">
      <c r="A29" s="3"/>
    </row>
    <row r="30" spans="1:3" x14ac:dyDescent="0.4">
      <c r="A30" s="8" t="s">
        <v>1104</v>
      </c>
    </row>
    <row r="31" spans="1:3" x14ac:dyDescent="0.4">
      <c r="A31" s="9" t="s">
        <v>14</v>
      </c>
      <c r="B31" s="44" t="s">
        <v>15</v>
      </c>
      <c r="C31" s="11" t="s">
        <v>3</v>
      </c>
    </row>
    <row r="32" spans="1:3" x14ac:dyDescent="0.4">
      <c r="A32" s="21" t="s">
        <v>1105</v>
      </c>
      <c r="B32" s="16"/>
      <c r="C32" s="22"/>
    </row>
    <row r="33" spans="1:3" x14ac:dyDescent="0.4">
      <c r="A33" s="21" t="s">
        <v>1106</v>
      </c>
      <c r="B33" s="16"/>
      <c r="C33" s="23">
        <v>3</v>
      </c>
    </row>
    <row r="34" spans="1:3" x14ac:dyDescent="0.4">
      <c r="A34" s="3"/>
    </row>
    <row r="35" spans="1:3" x14ac:dyDescent="0.4">
      <c r="A35" s="8" t="s">
        <v>1050</v>
      </c>
    </row>
    <row r="36" spans="1:3" x14ac:dyDescent="0.4">
      <c r="A36" s="9" t="s">
        <v>14</v>
      </c>
      <c r="B36" s="44" t="s">
        <v>15</v>
      </c>
      <c r="C36" s="11" t="s">
        <v>3</v>
      </c>
    </row>
    <row r="37" spans="1:3" x14ac:dyDescent="0.4">
      <c r="A37" s="21" t="s">
        <v>1107</v>
      </c>
      <c r="B37" s="16"/>
      <c r="C37" s="23">
        <v>15</v>
      </c>
    </row>
    <row r="38" spans="1:3" x14ac:dyDescent="0.4">
      <c r="A38" s="21" t="s">
        <v>1108</v>
      </c>
      <c r="B38" s="16"/>
      <c r="C38" s="23">
        <v>19</v>
      </c>
    </row>
    <row r="39" spans="1:3" x14ac:dyDescent="0.4">
      <c r="A39" s="21" t="s">
        <v>1109</v>
      </c>
      <c r="B39" s="16"/>
      <c r="C39" s="23">
        <v>164</v>
      </c>
    </row>
    <row r="40" spans="1:3" x14ac:dyDescent="0.4">
      <c r="A40" s="21" t="s">
        <v>1110</v>
      </c>
      <c r="B40" s="16"/>
      <c r="C40" s="23">
        <v>52</v>
      </c>
    </row>
    <row r="41" spans="1:3" x14ac:dyDescent="0.4">
      <c r="A41" s="21" t="s">
        <v>1111</v>
      </c>
      <c r="B41" s="16"/>
      <c r="C41" s="23">
        <v>109</v>
      </c>
    </row>
    <row r="42" spans="1:3" x14ac:dyDescent="0.4">
      <c r="A42" s="21" t="s">
        <v>1112</v>
      </c>
      <c r="B42" s="16"/>
      <c r="C42" s="23">
        <v>3</v>
      </c>
    </row>
    <row r="43" spans="1:3" x14ac:dyDescent="0.4">
      <c r="A43" s="3"/>
    </row>
    <row r="44" spans="1:3" x14ac:dyDescent="0.4">
      <c r="A44" s="8" t="s">
        <v>1113</v>
      </c>
    </row>
    <row r="45" spans="1:3" x14ac:dyDescent="0.4">
      <c r="A45" s="9" t="s">
        <v>14</v>
      </c>
      <c r="B45" s="44" t="s">
        <v>15</v>
      </c>
      <c r="C45" s="11" t="s">
        <v>3</v>
      </c>
    </row>
    <row r="46" spans="1:3" x14ac:dyDescent="0.4">
      <c r="A46" s="21" t="s">
        <v>1114</v>
      </c>
      <c r="B46" s="16"/>
      <c r="C46" s="23">
        <v>22</v>
      </c>
    </row>
    <row r="47" spans="1:3" x14ac:dyDescent="0.4">
      <c r="A47" s="21" t="s">
        <v>1115</v>
      </c>
      <c r="B47" s="16"/>
      <c r="C47" s="23">
        <v>9</v>
      </c>
    </row>
    <row r="48" spans="1:3" x14ac:dyDescent="0.4">
      <c r="A48" s="3"/>
    </row>
    <row r="49" spans="1:6" x14ac:dyDescent="0.4">
      <c r="A49" s="8" t="s">
        <v>1116</v>
      </c>
    </row>
    <row r="50" spans="1:6" x14ac:dyDescent="0.4">
      <c r="A50" s="9" t="s">
        <v>14</v>
      </c>
      <c r="B50" s="44" t="s">
        <v>15</v>
      </c>
      <c r="C50" s="11" t="s">
        <v>3</v>
      </c>
    </row>
    <row r="51" spans="1:6" x14ac:dyDescent="0.4">
      <c r="A51" s="172" t="s">
        <v>1117</v>
      </c>
      <c r="B51" s="13" t="s">
        <v>1118</v>
      </c>
      <c r="C51" s="23">
        <v>87</v>
      </c>
    </row>
    <row r="52" spans="1:6" x14ac:dyDescent="0.4">
      <c r="A52" s="173"/>
      <c r="B52" s="13" t="s">
        <v>1119</v>
      </c>
      <c r="C52" s="23">
        <v>67</v>
      </c>
    </row>
    <row r="53" spans="1:6" x14ac:dyDescent="0.4">
      <c r="A53" s="173"/>
      <c r="B53" s="13" t="s">
        <v>1120</v>
      </c>
      <c r="C53" s="23">
        <v>26</v>
      </c>
    </row>
    <row r="54" spans="1:6" x14ac:dyDescent="0.4">
      <c r="A54" s="174"/>
      <c r="B54" s="13" t="s">
        <v>1121</v>
      </c>
      <c r="C54" s="22"/>
    </row>
    <row r="55" spans="1:6" x14ac:dyDescent="0.4">
      <c r="A55" s="3"/>
    </row>
    <row r="56" spans="1:6" x14ac:dyDescent="0.4">
      <c r="A56" s="8" t="s">
        <v>1059</v>
      </c>
    </row>
    <row r="57" spans="1:6" x14ac:dyDescent="0.4">
      <c r="A57" s="9" t="s">
        <v>14</v>
      </c>
      <c r="B57" s="44" t="s">
        <v>15</v>
      </c>
      <c r="C57" s="11" t="s">
        <v>3</v>
      </c>
    </row>
    <row r="58" spans="1:6" x14ac:dyDescent="0.4">
      <c r="A58" s="21" t="s">
        <v>104</v>
      </c>
      <c r="B58" s="16"/>
      <c r="C58" s="23">
        <v>9</v>
      </c>
    </row>
    <row r="59" spans="1:6" x14ac:dyDescent="0.4">
      <c r="A59" s="21" t="s">
        <v>114</v>
      </c>
      <c r="B59" s="16"/>
      <c r="C59" s="23">
        <v>3</v>
      </c>
    </row>
    <row r="60" spans="1:6" x14ac:dyDescent="0.4">
      <c r="A60" s="21" t="s">
        <v>1060</v>
      </c>
      <c r="B60" s="16"/>
      <c r="C60" s="22"/>
    </row>
    <row r="61" spans="1:6" x14ac:dyDescent="0.4">
      <c r="A61" s="8" t="s">
        <v>1061</v>
      </c>
    </row>
    <row r="62" spans="1:6" ht="32.15" x14ac:dyDescent="0.4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4">
      <c r="A63" s="172" t="s">
        <v>959</v>
      </c>
      <c r="B63" s="13" t="s">
        <v>1063</v>
      </c>
      <c r="C63" s="17"/>
      <c r="D63" s="17"/>
      <c r="E63" s="17"/>
      <c r="F63" s="22"/>
    </row>
    <row r="64" spans="1:6" x14ac:dyDescent="0.4">
      <c r="A64" s="173"/>
      <c r="B64" s="13" t="s">
        <v>1064</v>
      </c>
      <c r="C64" s="17"/>
      <c r="D64" s="17"/>
      <c r="E64" s="17"/>
      <c r="F64" s="22"/>
    </row>
    <row r="65" spans="1:6" x14ac:dyDescent="0.4">
      <c r="A65" s="173"/>
      <c r="B65" s="13" t="s">
        <v>1065</v>
      </c>
      <c r="C65" s="17"/>
      <c r="D65" s="17"/>
      <c r="E65" s="17"/>
      <c r="F65" s="22"/>
    </row>
    <row r="66" spans="1:6" x14ac:dyDescent="0.4">
      <c r="A66" s="173"/>
      <c r="B66" s="13" t="s">
        <v>1066</v>
      </c>
      <c r="C66" s="14">
        <v>1</v>
      </c>
      <c r="D66" s="14">
        <v>0</v>
      </c>
      <c r="E66" s="14">
        <v>0</v>
      </c>
      <c r="F66" s="23">
        <v>0</v>
      </c>
    </row>
    <row r="67" spans="1:6" x14ac:dyDescent="0.4">
      <c r="A67" s="173"/>
      <c r="B67" s="13" t="s">
        <v>334</v>
      </c>
      <c r="C67" s="14">
        <v>54</v>
      </c>
      <c r="D67" s="14">
        <v>78</v>
      </c>
      <c r="E67" s="14">
        <v>14</v>
      </c>
      <c r="F67" s="23">
        <v>76</v>
      </c>
    </row>
    <row r="68" spans="1:6" x14ac:dyDescent="0.4">
      <c r="A68" s="173"/>
      <c r="B68" s="13" t="s">
        <v>1122</v>
      </c>
      <c r="C68" s="14">
        <v>1446</v>
      </c>
      <c r="D68" s="14">
        <v>449</v>
      </c>
      <c r="E68" s="14">
        <v>27</v>
      </c>
      <c r="F68" s="23">
        <v>284</v>
      </c>
    </row>
    <row r="69" spans="1:6" x14ac:dyDescent="0.4">
      <c r="A69" s="173"/>
      <c r="B69" s="13" t="s">
        <v>1123</v>
      </c>
      <c r="C69" s="14">
        <v>223</v>
      </c>
      <c r="D69" s="14">
        <v>129</v>
      </c>
      <c r="E69" s="14">
        <v>4</v>
      </c>
      <c r="F69" s="23">
        <v>67</v>
      </c>
    </row>
    <row r="70" spans="1:6" x14ac:dyDescent="0.4">
      <c r="A70" s="173"/>
      <c r="B70" s="13" t="s">
        <v>1069</v>
      </c>
      <c r="C70" s="14">
        <v>4</v>
      </c>
      <c r="D70" s="14">
        <v>14</v>
      </c>
      <c r="E70" s="14">
        <v>1</v>
      </c>
      <c r="F70" s="23">
        <v>14</v>
      </c>
    </row>
    <row r="71" spans="1:6" x14ac:dyDescent="0.4">
      <c r="A71" s="173"/>
      <c r="B71" s="13" t="s">
        <v>1124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4">
      <c r="A72" s="173"/>
      <c r="B72" s="13" t="s">
        <v>1125</v>
      </c>
      <c r="C72" s="14">
        <v>43</v>
      </c>
      <c r="D72" s="14">
        <v>119</v>
      </c>
      <c r="E72" s="14">
        <v>26</v>
      </c>
      <c r="F72" s="23">
        <v>122</v>
      </c>
    </row>
    <row r="73" spans="1:6" x14ac:dyDescent="0.4">
      <c r="A73" s="173"/>
      <c r="B73" s="13" t="s">
        <v>1126</v>
      </c>
      <c r="C73" s="14">
        <v>10</v>
      </c>
      <c r="D73" s="14">
        <v>23</v>
      </c>
      <c r="E73" s="14">
        <v>6</v>
      </c>
      <c r="F73" s="23">
        <v>29</v>
      </c>
    </row>
    <row r="74" spans="1:6" x14ac:dyDescent="0.4">
      <c r="A74" s="173"/>
      <c r="B74" s="13" t="s">
        <v>1073</v>
      </c>
      <c r="C74" s="17"/>
      <c r="D74" s="17"/>
      <c r="E74" s="17"/>
      <c r="F74" s="22"/>
    </row>
    <row r="75" spans="1:6" x14ac:dyDescent="0.4">
      <c r="A75" s="173"/>
      <c r="B75" s="13" t="s">
        <v>405</v>
      </c>
      <c r="C75" s="17"/>
      <c r="D75" s="17"/>
      <c r="E75" s="17"/>
      <c r="F75" s="22"/>
    </row>
    <row r="76" spans="1:6" x14ac:dyDescent="0.4">
      <c r="A76" s="173"/>
      <c r="B76" s="13" t="s">
        <v>1074</v>
      </c>
      <c r="C76" s="14">
        <v>0</v>
      </c>
      <c r="D76" s="14">
        <v>2</v>
      </c>
      <c r="E76" s="14">
        <v>0</v>
      </c>
      <c r="F76" s="23">
        <v>0</v>
      </c>
    </row>
    <row r="77" spans="1:6" x14ac:dyDescent="0.4">
      <c r="A77" s="173"/>
      <c r="B77" s="13" t="s">
        <v>1075</v>
      </c>
      <c r="C77" s="14">
        <v>1</v>
      </c>
      <c r="D77" s="14">
        <v>2</v>
      </c>
      <c r="E77" s="14">
        <v>0</v>
      </c>
      <c r="F77" s="23">
        <v>0</v>
      </c>
    </row>
    <row r="78" spans="1:6" x14ac:dyDescent="0.4">
      <c r="A78" s="173"/>
      <c r="B78" s="13" t="s">
        <v>1076</v>
      </c>
      <c r="C78" s="17"/>
      <c r="D78" s="17"/>
      <c r="E78" s="17"/>
      <c r="F78" s="22"/>
    </row>
    <row r="79" spans="1:6" x14ac:dyDescent="0.4">
      <c r="A79" s="173"/>
      <c r="B79" s="13" t="s">
        <v>1077</v>
      </c>
      <c r="C79" s="14">
        <v>253</v>
      </c>
      <c r="D79" s="14">
        <v>222</v>
      </c>
      <c r="E79" s="14">
        <v>29</v>
      </c>
      <c r="F79" s="23">
        <v>98</v>
      </c>
    </row>
    <row r="80" spans="1:6" x14ac:dyDescent="0.4">
      <c r="A80" s="173"/>
      <c r="B80" s="13" t="s">
        <v>1078</v>
      </c>
      <c r="C80" s="14">
        <v>2</v>
      </c>
      <c r="D80" s="14">
        <v>1</v>
      </c>
      <c r="E80" s="14">
        <v>0</v>
      </c>
      <c r="F80" s="23">
        <v>0</v>
      </c>
    </row>
    <row r="81" spans="1:6" x14ac:dyDescent="0.4">
      <c r="A81" s="174"/>
      <c r="B81" s="13" t="s">
        <v>1079</v>
      </c>
      <c r="C81" s="14">
        <v>0</v>
      </c>
      <c r="D81" s="14">
        <v>2</v>
      </c>
      <c r="E81" s="14">
        <v>0</v>
      </c>
      <c r="F81" s="23">
        <v>0</v>
      </c>
    </row>
    <row r="82" spans="1:6" x14ac:dyDescent="0.4">
      <c r="A82" s="193" t="s">
        <v>1080</v>
      </c>
      <c r="B82" s="194"/>
      <c r="C82" s="30">
        <v>2037</v>
      </c>
      <c r="D82" s="30">
        <v>1042</v>
      </c>
      <c r="E82" s="30">
        <v>107</v>
      </c>
      <c r="F82" s="30">
        <v>690</v>
      </c>
    </row>
    <row r="83" spans="1:6" x14ac:dyDescent="0.4">
      <c r="A83" s="172" t="s">
        <v>1127</v>
      </c>
      <c r="B83" s="13" t="s">
        <v>1081</v>
      </c>
      <c r="C83" s="14">
        <v>16</v>
      </c>
      <c r="D83" s="14">
        <v>0</v>
      </c>
      <c r="E83" s="14">
        <v>0</v>
      </c>
      <c r="F83" s="23">
        <v>0</v>
      </c>
    </row>
    <row r="84" spans="1:6" x14ac:dyDescent="0.4">
      <c r="A84" s="173"/>
      <c r="B84" s="13" t="s">
        <v>1082</v>
      </c>
      <c r="C84" s="14">
        <v>1</v>
      </c>
      <c r="D84" s="14">
        <v>0</v>
      </c>
      <c r="E84" s="14">
        <v>0</v>
      </c>
      <c r="F84" s="23">
        <v>0</v>
      </c>
    </row>
    <row r="85" spans="1:6" x14ac:dyDescent="0.4">
      <c r="A85" s="174"/>
      <c r="B85" s="13" t="s">
        <v>111</v>
      </c>
      <c r="C85" s="14">
        <v>9</v>
      </c>
      <c r="D85" s="14">
        <v>0</v>
      </c>
      <c r="E85" s="14">
        <v>0</v>
      </c>
      <c r="F85" s="23">
        <v>0</v>
      </c>
    </row>
    <row r="86" spans="1:6" x14ac:dyDescent="0.4">
      <c r="A86" s="193" t="s">
        <v>1128</v>
      </c>
      <c r="B86" s="194"/>
      <c r="C86" s="30">
        <v>26</v>
      </c>
      <c r="D86" s="30">
        <v>0</v>
      </c>
      <c r="E86" s="30">
        <v>0</v>
      </c>
      <c r="F86" s="30">
        <v>0</v>
      </c>
    </row>
    <row r="87" spans="1:6" x14ac:dyDescent="0.4">
      <c r="A87" s="6"/>
    </row>
  </sheetData>
  <sheetProtection algorithmName="SHA-512" hashValue="XNJwjXZ2bliZxboM9x3reG8xwPQryLZ+GMg25YMI3SD9fJLebnqqtjER0iL82kTyVHf+fW9dnYeIJzxsbC/UUw==" saltValue="J18bclVf1gXZyXiucuCZD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07421875" defaultRowHeight="14.6" x14ac:dyDescent="0.4"/>
  <cols>
    <col min="1" max="1" width="42.53515625" bestFit="1" customWidth="1"/>
    <col min="2" max="2" width="12.23046875" bestFit="1" customWidth="1"/>
    <col min="3" max="3" width="3.84375" bestFit="1" customWidth="1"/>
    <col min="4" max="5" width="19.07421875" customWidth="1"/>
  </cols>
  <sheetData>
    <row r="2" spans="1:3" x14ac:dyDescent="0.4">
      <c r="A2" s="7" t="s">
        <v>1129</v>
      </c>
    </row>
    <row r="3" spans="1:3" x14ac:dyDescent="0.4">
      <c r="A3" s="8" t="s">
        <v>1130</v>
      </c>
    </row>
    <row r="4" spans="1:3" ht="21.45" x14ac:dyDescent="0.4">
      <c r="A4" s="9" t="s">
        <v>14</v>
      </c>
      <c r="B4" s="9" t="s">
        <v>15</v>
      </c>
      <c r="C4" s="11" t="s">
        <v>3</v>
      </c>
    </row>
    <row r="5" spans="1:3" x14ac:dyDescent="0.4">
      <c r="A5" s="12" t="s">
        <v>1131</v>
      </c>
      <c r="B5" s="16"/>
      <c r="C5" s="22"/>
    </row>
    <row r="6" spans="1:3" x14ac:dyDescent="0.4">
      <c r="A6" s="12" t="s">
        <v>1132</v>
      </c>
      <c r="B6" s="16"/>
      <c r="C6" s="23">
        <v>730</v>
      </c>
    </row>
    <row r="7" spans="1:3" x14ac:dyDescent="0.4">
      <c r="A7" s="12" t="s">
        <v>1133</v>
      </c>
      <c r="B7" s="16"/>
      <c r="C7" s="23">
        <v>5</v>
      </c>
    </row>
    <row r="8" spans="1:3" x14ac:dyDescent="0.4">
      <c r="A8" s="12" t="s">
        <v>1134</v>
      </c>
      <c r="B8" s="16"/>
      <c r="C8" s="22"/>
    </row>
    <row r="9" spans="1:3" x14ac:dyDescent="0.4">
      <c r="A9" s="12" t="s">
        <v>1135</v>
      </c>
      <c r="B9" s="16"/>
      <c r="C9" s="22"/>
    </row>
    <row r="10" spans="1:3" x14ac:dyDescent="0.4">
      <c r="A10" s="3"/>
    </row>
    <row r="11" spans="1:3" x14ac:dyDescent="0.4">
      <c r="A11" s="8" t="s">
        <v>1136</v>
      </c>
    </row>
    <row r="12" spans="1:3" ht="21.45" x14ac:dyDescent="0.4">
      <c r="A12" s="9" t="s">
        <v>14</v>
      </c>
      <c r="B12" s="9" t="s">
        <v>15</v>
      </c>
      <c r="C12" s="11" t="s">
        <v>3</v>
      </c>
    </row>
    <row r="13" spans="1:3" x14ac:dyDescent="0.4">
      <c r="A13" s="12" t="s">
        <v>1131</v>
      </c>
      <c r="B13" s="16"/>
      <c r="C13" s="23">
        <v>4</v>
      </c>
    </row>
    <row r="14" spans="1:3" x14ac:dyDescent="0.4">
      <c r="A14" s="12" t="s">
        <v>1132</v>
      </c>
      <c r="B14" s="16"/>
      <c r="C14" s="23">
        <v>732</v>
      </c>
    </row>
    <row r="15" spans="1:3" x14ac:dyDescent="0.4">
      <c r="A15" s="12" t="s">
        <v>1137</v>
      </c>
      <c r="B15" s="16"/>
      <c r="C15" s="23">
        <v>0</v>
      </c>
    </row>
    <row r="16" spans="1:3" x14ac:dyDescent="0.4">
      <c r="A16" s="12" t="s">
        <v>1134</v>
      </c>
      <c r="B16" s="16"/>
      <c r="C16" s="23">
        <v>0</v>
      </c>
    </row>
    <row r="17" spans="1:3" x14ac:dyDescent="0.4">
      <c r="A17" s="12" t="s">
        <v>1135</v>
      </c>
      <c r="B17" s="16"/>
      <c r="C17" s="23">
        <v>0</v>
      </c>
    </row>
    <row r="18" spans="1:3" x14ac:dyDescent="0.4">
      <c r="A18" s="3"/>
    </row>
    <row r="19" spans="1:3" x14ac:dyDescent="0.4">
      <c r="A19" s="8" t="s">
        <v>1059</v>
      </c>
    </row>
    <row r="20" spans="1:3" ht="21.45" x14ac:dyDescent="0.4">
      <c r="A20" s="9" t="s">
        <v>14</v>
      </c>
      <c r="B20" s="9" t="s">
        <v>15</v>
      </c>
      <c r="C20" s="11" t="s">
        <v>3</v>
      </c>
    </row>
    <row r="21" spans="1:3" x14ac:dyDescent="0.4">
      <c r="A21" s="12" t="s">
        <v>1138</v>
      </c>
      <c r="B21" s="16"/>
      <c r="C21" s="23">
        <v>53</v>
      </c>
    </row>
    <row r="22" spans="1:3" x14ac:dyDescent="0.4">
      <c r="A22" s="12" t="s">
        <v>1139</v>
      </c>
      <c r="B22" s="16"/>
      <c r="C22" s="23">
        <v>36</v>
      </c>
    </row>
    <row r="23" spans="1:3" x14ac:dyDescent="0.4">
      <c r="A23" s="12" t="s">
        <v>1140</v>
      </c>
      <c r="B23" s="16"/>
      <c r="C23" s="23">
        <v>6</v>
      </c>
    </row>
    <row r="24" spans="1:3" x14ac:dyDescent="0.4">
      <c r="A24" s="12" t="s">
        <v>1141</v>
      </c>
      <c r="B24" s="16"/>
      <c r="C24" s="23">
        <v>17</v>
      </c>
    </row>
    <row r="25" spans="1:3" x14ac:dyDescent="0.4">
      <c r="A25" s="3"/>
    </row>
    <row r="26" spans="1:3" x14ac:dyDescent="0.4">
      <c r="A26" s="8" t="s">
        <v>1142</v>
      </c>
    </row>
    <row r="27" spans="1:3" ht="21.45" x14ac:dyDescent="0.4">
      <c r="A27" s="9" t="s">
        <v>14</v>
      </c>
      <c r="B27" s="9" t="s">
        <v>15</v>
      </c>
      <c r="C27" s="11" t="s">
        <v>3</v>
      </c>
    </row>
    <row r="28" spans="1:3" x14ac:dyDescent="0.4">
      <c r="A28" s="12" t="s">
        <v>1143</v>
      </c>
      <c r="B28" s="16"/>
      <c r="C28" s="23">
        <v>9</v>
      </c>
    </row>
    <row r="29" spans="1:3" x14ac:dyDescent="0.4">
      <c r="A29" s="12" t="s">
        <v>1144</v>
      </c>
      <c r="B29" s="16"/>
      <c r="C29" s="23">
        <v>2</v>
      </c>
    </row>
    <row r="30" spans="1:3" x14ac:dyDescent="0.4">
      <c r="A30" s="12" t="s">
        <v>1145</v>
      </c>
      <c r="B30" s="16"/>
      <c r="C30" s="22"/>
    </row>
    <row r="31" spans="1:3" x14ac:dyDescent="0.4">
      <c r="A31" s="3"/>
    </row>
    <row r="32" spans="1:3" x14ac:dyDescent="0.4">
      <c r="A32" s="8" t="s">
        <v>1146</v>
      </c>
    </row>
    <row r="33" spans="1:3" ht="21.45" x14ac:dyDescent="0.4">
      <c r="A33" s="9" t="s">
        <v>14</v>
      </c>
      <c r="B33" s="9" t="s">
        <v>15</v>
      </c>
      <c r="C33" s="11" t="s">
        <v>3</v>
      </c>
    </row>
    <row r="34" spans="1:3" x14ac:dyDescent="0.4">
      <c r="A34" s="12" t="s">
        <v>1147</v>
      </c>
      <c r="B34" s="16"/>
      <c r="C34" s="22"/>
    </row>
    <row r="35" spans="1:3" x14ac:dyDescent="0.4">
      <c r="A35" s="12" t="s">
        <v>1148</v>
      </c>
      <c r="B35" s="16"/>
      <c r="C35" s="23">
        <v>6</v>
      </c>
    </row>
    <row r="36" spans="1:3" x14ac:dyDescent="0.4">
      <c r="A36" s="12" t="s">
        <v>1149</v>
      </c>
      <c r="B36" s="16"/>
      <c r="C36" s="23">
        <v>1</v>
      </c>
    </row>
    <row r="37" spans="1:3" x14ac:dyDescent="0.4">
      <c r="A37" s="6"/>
    </row>
  </sheetData>
  <sheetProtection algorithmName="SHA-512" hashValue="66NcihZNhowIBTFH7fdIrp/wWLjgFpruqDDdvgC4v515ZimOXjAX03kWYagS/gnbf1l6TtCwp8EKof14SylI1Q==" saltValue="jgGpufMR1O1vhW0idOPVV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07421875" defaultRowHeight="14.6" x14ac:dyDescent="0.4"/>
  <cols>
    <col min="1" max="1" width="62.53515625" bestFit="1" customWidth="1"/>
    <col min="2" max="2" width="12.23046875" bestFit="1" customWidth="1"/>
    <col min="3" max="3" width="3.84375" bestFit="1" customWidth="1"/>
    <col min="4" max="5" width="13.3046875" customWidth="1"/>
  </cols>
  <sheetData>
    <row r="2" spans="1:3" x14ac:dyDescent="0.4">
      <c r="A2" s="7" t="s">
        <v>1150</v>
      </c>
    </row>
    <row r="3" spans="1:3" x14ac:dyDescent="0.4">
      <c r="A3" s="8" t="s">
        <v>1151</v>
      </c>
    </row>
    <row r="4" spans="1:3" ht="21.45" x14ac:dyDescent="0.4">
      <c r="A4" s="9" t="s">
        <v>14</v>
      </c>
      <c r="B4" s="9" t="s">
        <v>15</v>
      </c>
      <c r="C4" s="11" t="s">
        <v>3</v>
      </c>
    </row>
    <row r="5" spans="1:3" x14ac:dyDescent="0.4">
      <c r="A5" s="12" t="s">
        <v>1152</v>
      </c>
      <c r="B5" s="16"/>
      <c r="C5" s="23">
        <v>30</v>
      </c>
    </row>
    <row r="6" spans="1:3" x14ac:dyDescent="0.4">
      <c r="A6" s="12" t="s">
        <v>1153</v>
      </c>
      <c r="B6" s="16"/>
      <c r="C6" s="23">
        <v>53</v>
      </c>
    </row>
    <row r="7" spans="1:3" x14ac:dyDescent="0.4">
      <c r="A7" s="12" t="s">
        <v>1154</v>
      </c>
      <c r="B7" s="16"/>
      <c r="C7" s="23">
        <v>45</v>
      </c>
    </row>
    <row r="8" spans="1:3" x14ac:dyDescent="0.4">
      <c r="A8" s="12" t="s">
        <v>1155</v>
      </c>
      <c r="B8" s="16"/>
      <c r="C8" s="23">
        <v>37</v>
      </c>
    </row>
    <row r="9" spans="1:3" x14ac:dyDescent="0.4">
      <c r="A9" s="12" t="s">
        <v>1156</v>
      </c>
      <c r="B9" s="16"/>
      <c r="C9" s="23">
        <v>0</v>
      </c>
    </row>
    <row r="10" spans="1:3" x14ac:dyDescent="0.4">
      <c r="A10" s="12" t="s">
        <v>1157</v>
      </c>
      <c r="B10" s="16"/>
      <c r="C10" s="23">
        <v>0</v>
      </c>
    </row>
    <row r="11" spans="1:3" x14ac:dyDescent="0.4">
      <c r="A11" s="3"/>
    </row>
    <row r="12" spans="1:3" x14ac:dyDescent="0.4">
      <c r="A12" s="8" t="s">
        <v>1158</v>
      </c>
    </row>
    <row r="13" spans="1:3" ht="21.45" x14ac:dyDescent="0.4">
      <c r="A13" s="9" t="s">
        <v>14</v>
      </c>
      <c r="B13" s="9" t="s">
        <v>15</v>
      </c>
      <c r="C13" s="11" t="s">
        <v>3</v>
      </c>
    </row>
    <row r="14" spans="1:3" x14ac:dyDescent="0.4">
      <c r="A14" s="12" t="s">
        <v>1159</v>
      </c>
      <c r="B14" s="16"/>
      <c r="C14" s="23">
        <v>7</v>
      </c>
    </row>
    <row r="15" spans="1:3" x14ac:dyDescent="0.4">
      <c r="A15" s="12" t="s">
        <v>1160</v>
      </c>
      <c r="B15" s="16"/>
      <c r="C15" s="23">
        <v>1</v>
      </c>
    </row>
    <row r="16" spans="1:3" x14ac:dyDescent="0.4">
      <c r="A16" s="12" t="s">
        <v>1161</v>
      </c>
      <c r="B16" s="16"/>
      <c r="C16" s="23">
        <v>0</v>
      </c>
    </row>
    <row r="17" spans="1:3" x14ac:dyDescent="0.4">
      <c r="A17" s="3"/>
    </row>
    <row r="18" spans="1:3" x14ac:dyDescent="0.4">
      <c r="A18" s="8" t="s">
        <v>1162</v>
      </c>
    </row>
    <row r="19" spans="1:3" ht="21.45" x14ac:dyDescent="0.4">
      <c r="A19" s="9" t="s">
        <v>14</v>
      </c>
      <c r="B19" s="9" t="s">
        <v>15</v>
      </c>
      <c r="C19" s="11" t="s">
        <v>3</v>
      </c>
    </row>
    <row r="20" spans="1:3" x14ac:dyDescent="0.4">
      <c r="A20" s="12" t="s">
        <v>1163</v>
      </c>
      <c r="B20" s="16"/>
      <c r="C20" s="23">
        <v>26</v>
      </c>
    </row>
    <row r="21" spans="1:3" x14ac:dyDescent="0.4">
      <c r="A21" s="12" t="s">
        <v>1164</v>
      </c>
      <c r="B21" s="16"/>
      <c r="C21" s="23">
        <v>10</v>
      </c>
    </row>
    <row r="22" spans="1:3" x14ac:dyDescent="0.4">
      <c r="A22" s="12" t="s">
        <v>1165</v>
      </c>
      <c r="B22" s="16"/>
      <c r="C22" s="23">
        <v>4</v>
      </c>
    </row>
    <row r="23" spans="1:3" x14ac:dyDescent="0.4">
      <c r="A23" s="3"/>
    </row>
    <row r="24" spans="1:3" x14ac:dyDescent="0.4">
      <c r="A24" s="8" t="s">
        <v>1166</v>
      </c>
    </row>
    <row r="25" spans="1:3" ht="21.45" x14ac:dyDescent="0.4">
      <c r="A25" s="9" t="s">
        <v>14</v>
      </c>
      <c r="B25" s="9" t="s">
        <v>15</v>
      </c>
      <c r="C25" s="11" t="s">
        <v>3</v>
      </c>
    </row>
    <row r="26" spans="1:3" x14ac:dyDescent="0.4">
      <c r="A26" s="12" t="s">
        <v>1167</v>
      </c>
      <c r="B26" s="16"/>
      <c r="C26" s="23">
        <v>0</v>
      </c>
    </row>
    <row r="27" spans="1:3" x14ac:dyDescent="0.4">
      <c r="A27" s="12" t="s">
        <v>1168</v>
      </c>
      <c r="B27" s="16"/>
      <c r="C27" s="23">
        <v>0</v>
      </c>
    </row>
    <row r="28" spans="1:3" x14ac:dyDescent="0.4">
      <c r="A28" s="12" t="s">
        <v>1169</v>
      </c>
      <c r="B28" s="16"/>
      <c r="C28" s="23">
        <v>0</v>
      </c>
    </row>
    <row r="29" spans="1:3" x14ac:dyDescent="0.4">
      <c r="A29" s="12" t="s">
        <v>1170</v>
      </c>
      <c r="B29" s="16"/>
      <c r="C29" s="23">
        <v>0</v>
      </c>
    </row>
    <row r="30" spans="1:3" x14ac:dyDescent="0.4">
      <c r="A30" s="12" t="s">
        <v>1171</v>
      </c>
      <c r="B30" s="16"/>
      <c r="C30" s="23">
        <v>0</v>
      </c>
    </row>
    <row r="31" spans="1:3" x14ac:dyDescent="0.4">
      <c r="A31" s="3"/>
    </row>
    <row r="32" spans="1:3" x14ac:dyDescent="0.4">
      <c r="A32" s="8" t="s">
        <v>1172</v>
      </c>
    </row>
    <row r="33" spans="1:3" ht="21.45" x14ac:dyDescent="0.4">
      <c r="A33" s="9" t="s">
        <v>14</v>
      </c>
      <c r="B33" s="9" t="s">
        <v>15</v>
      </c>
      <c r="C33" s="11" t="s">
        <v>3</v>
      </c>
    </row>
    <row r="34" spans="1:3" x14ac:dyDescent="0.4">
      <c r="A34" s="12" t="s">
        <v>1173</v>
      </c>
      <c r="B34" s="16"/>
      <c r="C34" s="23">
        <v>0</v>
      </c>
    </row>
    <row r="35" spans="1:3" x14ac:dyDescent="0.4">
      <c r="A35" s="12" t="s">
        <v>1174</v>
      </c>
      <c r="B35" s="16"/>
      <c r="C35" s="23">
        <v>0</v>
      </c>
    </row>
    <row r="36" spans="1:3" x14ac:dyDescent="0.4">
      <c r="A36" s="12" t="s">
        <v>1175</v>
      </c>
      <c r="B36" s="16"/>
      <c r="C36" s="23">
        <v>4</v>
      </c>
    </row>
    <row r="37" spans="1:3" x14ac:dyDescent="0.4">
      <c r="A37" s="12" t="s">
        <v>1093</v>
      </c>
      <c r="B37" s="16"/>
      <c r="C37" s="23">
        <v>1</v>
      </c>
    </row>
    <row r="38" spans="1:3" x14ac:dyDescent="0.4">
      <c r="A38" s="12" t="s">
        <v>1176</v>
      </c>
      <c r="B38" s="16"/>
      <c r="C38" s="23">
        <v>1</v>
      </c>
    </row>
    <row r="39" spans="1:3" x14ac:dyDescent="0.4">
      <c r="A39" s="12" t="s">
        <v>1177</v>
      </c>
      <c r="B39" s="16"/>
      <c r="C39" s="23">
        <v>0</v>
      </c>
    </row>
    <row r="40" spans="1:3" x14ac:dyDescent="0.4">
      <c r="A40" s="3"/>
    </row>
    <row r="41" spans="1:3" x14ac:dyDescent="0.4">
      <c r="A41" s="8" t="s">
        <v>1178</v>
      </c>
    </row>
    <row r="42" spans="1:3" ht="21.45" x14ac:dyDescent="0.4">
      <c r="A42" s="9" t="s">
        <v>14</v>
      </c>
      <c r="B42" s="9" t="s">
        <v>15</v>
      </c>
      <c r="C42" s="11" t="s">
        <v>3</v>
      </c>
    </row>
    <row r="43" spans="1:3" x14ac:dyDescent="0.4">
      <c r="A43" s="12" t="s">
        <v>1173</v>
      </c>
      <c r="B43" s="16"/>
      <c r="C43" s="23">
        <v>0</v>
      </c>
    </row>
    <row r="44" spans="1:3" x14ac:dyDescent="0.4">
      <c r="A44" s="12" t="s">
        <v>1174</v>
      </c>
      <c r="B44" s="16"/>
      <c r="C44" s="23">
        <v>0</v>
      </c>
    </row>
    <row r="45" spans="1:3" x14ac:dyDescent="0.4">
      <c r="A45" s="12" t="s">
        <v>1175</v>
      </c>
      <c r="B45" s="16"/>
      <c r="C45" s="23">
        <v>12</v>
      </c>
    </row>
    <row r="46" spans="1:3" x14ac:dyDescent="0.4">
      <c r="A46" s="12" t="s">
        <v>1093</v>
      </c>
      <c r="B46" s="16"/>
      <c r="C46" s="23">
        <v>0</v>
      </c>
    </row>
    <row r="47" spans="1:3" x14ac:dyDescent="0.4">
      <c r="A47" s="12" t="s">
        <v>1176</v>
      </c>
      <c r="B47" s="16"/>
      <c r="C47" s="23">
        <v>0</v>
      </c>
    </row>
    <row r="48" spans="1:3" x14ac:dyDescent="0.4">
      <c r="A48" s="3"/>
    </row>
    <row r="49" spans="1:3" x14ac:dyDescent="0.4">
      <c r="A49" s="8" t="s">
        <v>1179</v>
      </c>
    </row>
    <row r="50" spans="1:3" ht="21.45" x14ac:dyDescent="0.4">
      <c r="A50" s="9" t="s">
        <v>14</v>
      </c>
      <c r="B50" s="9" t="s">
        <v>15</v>
      </c>
      <c r="C50" s="11" t="s">
        <v>3</v>
      </c>
    </row>
    <row r="51" spans="1:3" x14ac:dyDescent="0.4">
      <c r="A51" s="12" t="s">
        <v>1173</v>
      </c>
      <c r="B51" s="16"/>
      <c r="C51" s="23">
        <v>2</v>
      </c>
    </row>
    <row r="52" spans="1:3" x14ac:dyDescent="0.4">
      <c r="A52" s="12" t="s">
        <v>1174</v>
      </c>
      <c r="B52" s="16"/>
      <c r="C52" s="23">
        <v>2</v>
      </c>
    </row>
    <row r="53" spans="1:3" x14ac:dyDescent="0.4">
      <c r="A53" s="12" t="s">
        <v>1175</v>
      </c>
      <c r="B53" s="16"/>
      <c r="C53" s="23">
        <v>2</v>
      </c>
    </row>
    <row r="54" spans="1:3" x14ac:dyDescent="0.4">
      <c r="A54" s="12" t="s">
        <v>1093</v>
      </c>
      <c r="B54" s="16"/>
      <c r="C54" s="23">
        <v>1</v>
      </c>
    </row>
    <row r="55" spans="1:3" x14ac:dyDescent="0.4">
      <c r="A55" s="12" t="s">
        <v>1176</v>
      </c>
      <c r="B55" s="16"/>
      <c r="C55" s="23">
        <v>0</v>
      </c>
    </row>
    <row r="56" spans="1:3" x14ac:dyDescent="0.4">
      <c r="A56" s="3"/>
    </row>
    <row r="57" spans="1:3" x14ac:dyDescent="0.4">
      <c r="A57" s="8" t="s">
        <v>1180</v>
      </c>
    </row>
    <row r="58" spans="1:3" ht="21.45" x14ac:dyDescent="0.4">
      <c r="A58" s="9" t="s">
        <v>14</v>
      </c>
      <c r="B58" s="9" t="s">
        <v>15</v>
      </c>
      <c r="C58" s="11" t="s">
        <v>3</v>
      </c>
    </row>
    <row r="59" spans="1:3" x14ac:dyDescent="0.4">
      <c r="A59" s="12" t="s">
        <v>1173</v>
      </c>
      <c r="B59" s="16"/>
      <c r="C59" s="23">
        <v>0</v>
      </c>
    </row>
    <row r="60" spans="1:3" x14ac:dyDescent="0.4">
      <c r="A60" s="12" t="s">
        <v>1174</v>
      </c>
      <c r="B60" s="16"/>
      <c r="C60" s="23">
        <v>0</v>
      </c>
    </row>
    <row r="61" spans="1:3" x14ac:dyDescent="0.4">
      <c r="A61" s="12" t="s">
        <v>1175</v>
      </c>
      <c r="B61" s="16"/>
      <c r="C61" s="23">
        <v>6</v>
      </c>
    </row>
    <row r="62" spans="1:3" x14ac:dyDescent="0.4">
      <c r="A62" s="12" t="s">
        <v>1093</v>
      </c>
      <c r="B62" s="16"/>
      <c r="C62" s="23">
        <v>0</v>
      </c>
    </row>
    <row r="63" spans="1:3" x14ac:dyDescent="0.4">
      <c r="A63" s="12" t="s">
        <v>1176</v>
      </c>
      <c r="B63" s="16"/>
      <c r="C63" s="23">
        <v>0</v>
      </c>
    </row>
    <row r="64" spans="1:3" x14ac:dyDescent="0.4">
      <c r="A64" s="6"/>
    </row>
  </sheetData>
  <sheetProtection algorithmName="SHA-512" hashValue="dFII3/1MxaFrGATaT3xXr2kUqci3SLfgZO3/ZlLpvZLFPJzvyH/hqx8mhEea79NlHcEvUaqueQrUFEa/gXwNFQ==" saltValue="oWUMkWkYLWkHd+D9SN3ik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07421875" defaultRowHeight="14.6" x14ac:dyDescent="0.4"/>
  <cols>
    <col min="1" max="1" width="25.84375" bestFit="1" customWidth="1"/>
    <col min="2" max="2" width="12.69140625" bestFit="1" customWidth="1"/>
    <col min="3" max="3" width="7" bestFit="1" customWidth="1"/>
    <col min="4" max="4" width="7.84375" bestFit="1" customWidth="1"/>
    <col min="5" max="5" width="8.3046875" bestFit="1" customWidth="1"/>
    <col min="6" max="7" width="7" bestFit="1" customWidth="1"/>
    <col min="8" max="8" width="13.07421875" bestFit="1" customWidth="1"/>
    <col min="9" max="9" width="10.3046875" bestFit="1" customWidth="1"/>
    <col min="10" max="10" width="6.3046875" bestFit="1" customWidth="1"/>
    <col min="11" max="11" width="7" bestFit="1" customWidth="1"/>
    <col min="12" max="12" width="6" bestFit="1" customWidth="1"/>
    <col min="13" max="13" width="7" bestFit="1" customWidth="1"/>
    <col min="14" max="14" width="8.84375" bestFit="1" customWidth="1"/>
    <col min="15" max="15" width="7.765625" bestFit="1" customWidth="1"/>
    <col min="16" max="16" width="7.23046875" bestFit="1" customWidth="1"/>
    <col min="17" max="18" width="1.69140625" customWidth="1"/>
  </cols>
  <sheetData>
    <row r="2" spans="1:16" x14ac:dyDescent="0.4">
      <c r="A2" s="7" t="s">
        <v>1181</v>
      </c>
    </row>
    <row r="3" spans="1:16" ht="53.6" x14ac:dyDescent="0.4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4">
      <c r="A4" s="195" t="s">
        <v>645</v>
      </c>
      <c r="B4" s="196"/>
      <c r="C4" s="30">
        <v>264</v>
      </c>
      <c r="D4" s="30">
        <v>245</v>
      </c>
      <c r="E4" s="31">
        <v>0</v>
      </c>
      <c r="F4" s="30">
        <v>1123</v>
      </c>
      <c r="G4" s="30">
        <v>815</v>
      </c>
      <c r="H4" s="30">
        <v>121</v>
      </c>
      <c r="I4" s="30">
        <v>104</v>
      </c>
      <c r="J4" s="30">
        <v>0</v>
      </c>
      <c r="K4" s="30">
        <v>1</v>
      </c>
      <c r="L4" s="30">
        <v>0</v>
      </c>
      <c r="M4" s="30">
        <v>0</v>
      </c>
      <c r="N4" s="30">
        <v>50</v>
      </c>
      <c r="O4" s="30">
        <v>0</v>
      </c>
      <c r="P4" s="30">
        <v>1177</v>
      </c>
    </row>
    <row r="5" spans="1:16" ht="42.9" x14ac:dyDescent="0.4">
      <c r="A5" s="45" t="s">
        <v>646</v>
      </c>
      <c r="B5" s="45" t="s">
        <v>647</v>
      </c>
      <c r="C5" s="14">
        <v>2</v>
      </c>
      <c r="D5" s="14">
        <v>3</v>
      </c>
      <c r="E5" s="29">
        <v>-1</v>
      </c>
      <c r="F5" s="14">
        <v>3</v>
      </c>
      <c r="G5" s="14">
        <v>1</v>
      </c>
      <c r="H5" s="14">
        <v>2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4</v>
      </c>
    </row>
    <row r="6" spans="1:16" ht="32.15" x14ac:dyDescent="0.4">
      <c r="A6" s="45" t="s">
        <v>648</v>
      </c>
      <c r="B6" s="45" t="s">
        <v>649</v>
      </c>
      <c r="C6" s="14">
        <v>132</v>
      </c>
      <c r="D6" s="14">
        <v>128</v>
      </c>
      <c r="E6" s="29">
        <v>0</v>
      </c>
      <c r="F6" s="14">
        <v>669</v>
      </c>
      <c r="G6" s="14">
        <v>502</v>
      </c>
      <c r="H6" s="14">
        <v>44</v>
      </c>
      <c r="I6" s="14">
        <v>27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712</v>
      </c>
    </row>
    <row r="7" spans="1:16" ht="21.45" x14ac:dyDescent="0.4">
      <c r="A7" s="45" t="s">
        <v>650</v>
      </c>
      <c r="B7" s="45" t="s">
        <v>651</v>
      </c>
      <c r="C7" s="14">
        <v>23</v>
      </c>
      <c r="D7" s="14">
        <v>24</v>
      </c>
      <c r="E7" s="29">
        <v>-1</v>
      </c>
      <c r="F7" s="14">
        <v>13</v>
      </c>
      <c r="G7" s="14">
        <v>13</v>
      </c>
      <c r="H7" s="14">
        <v>16</v>
      </c>
      <c r="I7" s="14">
        <v>21</v>
      </c>
      <c r="J7" s="14">
        <v>0</v>
      </c>
      <c r="K7" s="14">
        <v>1</v>
      </c>
      <c r="L7" s="14">
        <v>0</v>
      </c>
      <c r="M7" s="14">
        <v>0</v>
      </c>
      <c r="N7" s="14">
        <v>0</v>
      </c>
      <c r="O7" s="14">
        <v>0</v>
      </c>
      <c r="P7" s="23">
        <v>22</v>
      </c>
    </row>
    <row r="8" spans="1:16" ht="32.15" x14ac:dyDescent="0.4">
      <c r="A8" s="45" t="s">
        <v>652</v>
      </c>
      <c r="B8" s="45" t="s">
        <v>653</v>
      </c>
      <c r="C8" s="14">
        <v>4</v>
      </c>
      <c r="D8" s="14">
        <v>2</v>
      </c>
      <c r="E8" s="29">
        <v>1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1</v>
      </c>
    </row>
    <row r="9" spans="1:16" ht="42.9" x14ac:dyDescent="0.4">
      <c r="A9" s="45" t="s">
        <v>654</v>
      </c>
      <c r="B9" s="45" t="s">
        <v>655</v>
      </c>
      <c r="C9" s="14">
        <v>4</v>
      </c>
      <c r="D9" s="14">
        <v>1</v>
      </c>
      <c r="E9" s="29">
        <v>3</v>
      </c>
      <c r="F9" s="14">
        <v>12</v>
      </c>
      <c r="G9" s="14">
        <v>7</v>
      </c>
      <c r="H9" s="14">
        <v>3</v>
      </c>
      <c r="I9" s="14">
        <v>6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32</v>
      </c>
    </row>
    <row r="10" spans="1:16" ht="21.45" x14ac:dyDescent="0.4">
      <c r="A10" s="45" t="s">
        <v>656</v>
      </c>
      <c r="B10" s="45" t="s">
        <v>657</v>
      </c>
      <c r="C10" s="14">
        <v>99</v>
      </c>
      <c r="D10" s="14">
        <v>87</v>
      </c>
      <c r="E10" s="29">
        <v>0</v>
      </c>
      <c r="F10" s="14">
        <v>426</v>
      </c>
      <c r="G10" s="14">
        <v>292</v>
      </c>
      <c r="H10" s="14">
        <v>55</v>
      </c>
      <c r="I10" s="14">
        <v>48</v>
      </c>
      <c r="J10" s="14">
        <v>0</v>
      </c>
      <c r="K10" s="14">
        <v>0</v>
      </c>
      <c r="L10" s="14">
        <v>0</v>
      </c>
      <c r="M10" s="14">
        <v>0</v>
      </c>
      <c r="N10" s="14">
        <v>50</v>
      </c>
      <c r="O10" s="14">
        <v>0</v>
      </c>
      <c r="P10" s="23">
        <v>406</v>
      </c>
    </row>
    <row r="11" spans="1:16" ht="32.15" x14ac:dyDescent="0.4">
      <c r="A11" s="45" t="s">
        <v>658</v>
      </c>
      <c r="B11" s="45" t="s">
        <v>659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4">
      <c r="A12" s="6"/>
    </row>
  </sheetData>
  <sheetProtection algorithmName="SHA-512" hashValue="vo17SnlSX48sji7kxbzZICHs4gSx9k6Bn6AaYcK803nf55fzZ5WWIQT6FMWaDPmoVTQATY9y0sfDanTL/Emrgg==" saltValue="aV3X+KaE5tX2etgZBUV+1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CF06501D-1BF1-4810-9FFA-7F8F43CDE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DB477-94D1-4A6F-B013-F6D999FD0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6496FC-370F-48C3-8483-C381A0843624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c9fe809-b99d-4e41-a094-de16cee63433"/>
    <ds:schemaRef ds:uri="96473a00-8e64-496a-bc71-826a530469eb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2024-07-11T11:55:28Z</dcterms:created>
  <dcterms:modified xsi:type="dcterms:W3CDTF">2024-07-11T14:00:23Z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