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drawings/drawing9.xml" ContentType="application/vnd.openxmlformats-officedocument.drawingml.chartshapes+xml"/>
  <Override PartName="/xl/charts/chart9.xml" ContentType="application/vnd.openxmlformats-officedocument.drawingml.chart+xml"/>
  <Override PartName="/xl/drawings/drawing10.xml" ContentType="application/vnd.openxmlformats-officedocument.drawingml.chartshapes+xml"/>
  <Override PartName="/xl/charts/chart10.xml" ContentType="application/vnd.openxmlformats-officedocument.drawingml.chart+xml"/>
  <Override PartName="/xl/drawings/drawing11.xml" ContentType="application/vnd.openxmlformats-officedocument.drawingml.chartshapes+xml"/>
  <Override PartName="/xl/charts/chart11.xml" ContentType="application/vnd.openxmlformats-officedocument.drawingml.chart+xml"/>
  <Override PartName="/xl/drawings/drawing12.xml" ContentType="application/vnd.openxmlformats-officedocument.drawingml.chartshapes+xml"/>
  <Override PartName="/xl/charts/chart12.xml" ContentType="application/vnd.openxmlformats-officedocument.drawingml.chart+xml"/>
  <Override PartName="/xl/drawings/drawing13.xml" ContentType="application/vnd.openxmlformats-officedocument.drawingml.chartshapes+xml"/>
  <Override PartName="/xl/charts/chart13.xml" ContentType="application/vnd.openxmlformats-officedocument.drawingml.chart+xml"/>
  <Override PartName="/xl/drawings/drawing14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5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6.xml" ContentType="application/vnd.openxmlformats-officedocument.drawing+xml"/>
  <Override PartName="/xl/charts/chart32.xml" ContentType="application/vnd.openxmlformats-officedocument.drawingml.chart+xml"/>
  <Override PartName="/xl/drawings/drawing17.xml" ContentType="application/vnd.openxmlformats-officedocument.drawingml.chartshapes+xml"/>
  <Override PartName="/xl/charts/chart33.xml" ContentType="application/vnd.openxmlformats-officedocument.drawingml.chart+xml"/>
  <Override PartName="/xl/drawings/drawing18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9.xml" ContentType="application/vnd.openxmlformats-officedocument.drawing+xml"/>
  <Override PartName="/xl/charts/chart40.xml" ContentType="application/vnd.openxmlformats-officedocument.drawingml.chart+xml"/>
  <Override PartName="/xl/drawings/drawing20.xml" ContentType="application/vnd.openxmlformats-officedocument.drawingml.chartshapes+xml"/>
  <Override PartName="/xl/charts/chart41.xml" ContentType="application/vnd.openxmlformats-officedocument.drawingml.chart+xml"/>
  <Override PartName="/xl/drawings/drawing21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2.xml" ContentType="application/vnd.openxmlformats-officedocument.drawing+xml"/>
  <Override PartName="/xl/charts/chart46.xml" ContentType="application/vnd.openxmlformats-officedocument.drawingml.chart+xml"/>
  <Override PartName="/xl/drawings/drawing23.xml" ContentType="application/vnd.openxmlformats-officedocument.drawingml.chartshapes+xml"/>
  <Override PartName="/xl/charts/chart47.xml" ContentType="application/vnd.openxmlformats-officedocument.drawingml.chart+xml"/>
  <Override PartName="/xl/drawings/drawing24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25.xml" ContentType="application/vnd.openxmlformats-officedocument.drawing+xml"/>
  <Override PartName="/xl/comments3.xml" ContentType="application/vnd.openxmlformats-officedocument.spreadsheetml.comments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26.xml" ContentType="application/vnd.openxmlformats-officedocument.drawing+xml"/>
  <Override PartName="/xl/comments4.xml" ContentType="application/vnd.openxmlformats-officedocument.spreadsheetml.comments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27.xml" ContentType="application/vnd.openxmlformats-officedocument.drawing+xml"/>
  <Override PartName="/xl/comments5.xml" ContentType="application/vnd.openxmlformats-officedocument.spreadsheetml.comments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defaultThemeVersion="124226"/>
  <xr:revisionPtr revIDLastSave="0" documentId="8_{2722A5F9-D516-4664-A0D8-938408FC4099}" xr6:coauthVersionLast="47" xr6:coauthVersionMax="47" xr10:uidLastSave="{00000000-0000-0000-0000-000000000000}"/>
  <workbookProtection workbookAlgorithmName="SHA-512" workbookHashValue="cca4fJ+HpsnoRMK1Pb1U+qEO8Abj/l5jgsFBqetq9Ls0/8fDHCVZLRJ+cTbXJiQ98Gbfn+yBfj5m2MtZ5dJlJQ==" workbookSaltValue="U19BBlBPgkY5kZCjRChTUw==" workbookSpinCount="100000" lockStructure="1"/>
  <bookViews>
    <workbookView xWindow="-120" yWindow="-120" windowWidth="29040" windowHeight="15720" xr2:uid="{00000000-000D-0000-FFFF-FFFF00000000}"/>
  </bookViews>
  <sheets>
    <sheet name="Consulta Estadísticas Anuales" sheetId="1" r:id="rId1"/>
    <sheet name="DatosGenerales" sheetId="2" r:id="rId2"/>
    <sheet name="DatosDelitos" sheetId="4" r:id="rId3"/>
    <sheet name="DatosMenores" sheetId="5" r:id="rId4"/>
    <sheet name="DatosViolenciaDoméstica" sheetId="6" r:id="rId5"/>
    <sheet name="DatosViolenciaGénero" sheetId="7" r:id="rId6"/>
    <sheet name="DatosSiniestralidadLaboral" sheetId="8" r:id="rId7"/>
    <sheet name="DatosExtranjería" sheetId="9" r:id="rId8"/>
    <sheet name="DatosSeguridadVial" sheetId="10" r:id="rId9"/>
    <sheet name="DatosMedioAmbiente" sheetId="11" r:id="rId10"/>
    <sheet name="DatosDelitosInf" sheetId="12" r:id="rId11"/>
    <sheet name="DatosExpedientesProteccionMenor" sheetId="13" r:id="rId12"/>
    <sheet name="DatosExpedientesGubernativos" sheetId="15" r:id="rId13"/>
    <sheet name="DatosDiscapacidad" sheetId="16" r:id="rId14"/>
    <sheet name="InformeDatosGrales" sheetId="22" r:id="rId15"/>
    <sheet name="InformeDelitos" sheetId="23" r:id="rId16"/>
    <sheet name="InformeDatosMenores" sheetId="24" r:id="rId17"/>
    <sheet name="InformeViolenciaDoméstica" sheetId="25" r:id="rId18"/>
    <sheet name="InformeViolenciaGénero" sheetId="26" r:id="rId19"/>
    <sheet name="InformeSinLaboral" sheetId="27" r:id="rId20"/>
    <sheet name="InformeSeguridadVial" sheetId="28" r:id="rId21"/>
    <sheet name="InformeMedioAmbiente" sheetId="29" r:id="rId22"/>
    <sheet name="Aux" sheetId="21" state="hidden" r:id="rId23"/>
    <sheet name="TablasVGeneroAux" sheetId="20" state="hidden" r:id="rId24"/>
    <sheet name="TablasVDomesticaAux" sheetId="19" state="hidden" r:id="rId25"/>
    <sheet name="TablasMenoresAux" sheetId="18" state="hidden" r:id="rId26"/>
    <sheet name="TablasDelitosAux" sheetId="17" state="hidden" r:id="rId27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9" l="1"/>
  <c r="Y6" i="29"/>
  <c r="X6" i="29"/>
  <c r="W6" i="29"/>
  <c r="V6" i="29"/>
  <c r="U6" i="29"/>
  <c r="R6" i="29"/>
  <c r="Q6" i="29"/>
  <c r="P6" i="29"/>
  <c r="O6" i="29"/>
  <c r="N6" i="29"/>
  <c r="M6" i="29"/>
  <c r="D11" i="26"/>
  <c r="D10" i="26"/>
  <c r="D9" i="26"/>
  <c r="D8" i="26"/>
  <c r="D7" i="26"/>
  <c r="D6" i="26"/>
  <c r="G5" i="26"/>
  <c r="D5" i="26"/>
  <c r="G4" i="26"/>
  <c r="D4" i="26"/>
  <c r="D9" i="25"/>
  <c r="D8" i="25"/>
  <c r="D7" i="25"/>
  <c r="D6" i="25"/>
  <c r="G5" i="25"/>
  <c r="D5" i="25"/>
  <c r="G4" i="25"/>
  <c r="D4" i="25"/>
  <c r="AX17" i="24"/>
  <c r="AX16" i="24"/>
  <c r="AX15" i="24"/>
  <c r="AX14" i="24"/>
  <c r="AX13" i="24"/>
  <c r="AX12" i="24"/>
  <c r="AX11" i="24"/>
  <c r="AT11" i="24"/>
  <c r="AS11" i="24"/>
  <c r="AR11" i="24"/>
  <c r="AQ11" i="24"/>
  <c r="AP11" i="24"/>
  <c r="AL11" i="24"/>
  <c r="AK11" i="24"/>
  <c r="AJ11" i="24"/>
  <c r="AI11" i="24"/>
  <c r="AH11" i="24"/>
  <c r="AG11" i="24"/>
  <c r="AF11" i="24"/>
  <c r="AE11" i="24"/>
  <c r="AX10" i="24"/>
  <c r="H10" i="24"/>
  <c r="G10" i="24"/>
  <c r="F10" i="24"/>
  <c r="E10" i="24"/>
  <c r="D10" i="24"/>
  <c r="AX9" i="24"/>
  <c r="AX8" i="24"/>
  <c r="AU8" i="24"/>
  <c r="AT8" i="24"/>
  <c r="AS8" i="24"/>
  <c r="AR8" i="24"/>
  <c r="AQ8" i="24"/>
  <c r="AP8" i="24"/>
  <c r="AM8" i="24"/>
  <c r="AL8" i="24"/>
  <c r="AK8" i="24"/>
  <c r="AJ8" i="24"/>
  <c r="AI8" i="24"/>
  <c r="AH8" i="24"/>
  <c r="AG8" i="24"/>
  <c r="AF8" i="24"/>
  <c r="AE8" i="24"/>
  <c r="AA8" i="24"/>
  <c r="Z8" i="24"/>
  <c r="Y8" i="24"/>
  <c r="X8" i="24"/>
  <c r="W8" i="24"/>
  <c r="V8" i="24"/>
  <c r="U8" i="24"/>
  <c r="T8" i="24"/>
  <c r="S8" i="24"/>
  <c r="P8" i="24"/>
  <c r="O8" i="24"/>
  <c r="N8" i="24"/>
  <c r="M8" i="24"/>
  <c r="L8" i="24"/>
  <c r="H8" i="24"/>
  <c r="G8" i="24"/>
  <c r="F8" i="24"/>
  <c r="E8" i="24"/>
  <c r="D8" i="24"/>
  <c r="AX7" i="24"/>
  <c r="BM66" i="22"/>
  <c r="BL66" i="22"/>
  <c r="BK66" i="22"/>
  <c r="BL53" i="22"/>
  <c r="BK53" i="22"/>
  <c r="CN7" i="22"/>
  <c r="CM7" i="22"/>
  <c r="CG7" i="22"/>
  <c r="CF7" i="22"/>
  <c r="CA7" i="22"/>
  <c r="BZ7" i="22"/>
  <c r="BY7" i="22"/>
  <c r="BU7" i="22"/>
  <c r="BT7" i="22"/>
  <c r="BS7" i="22"/>
  <c r="BR7" i="22"/>
  <c r="BQ7" i="22"/>
  <c r="BP7" i="22"/>
  <c r="BO7" i="22"/>
  <c r="BN7" i="22"/>
  <c r="BM7" i="22"/>
  <c r="BL7" i="22"/>
  <c r="BK7" i="22"/>
  <c r="BG7" i="22"/>
  <c r="BF7" i="22"/>
  <c r="BE7" i="22"/>
  <c r="BA7" i="22"/>
  <c r="AZ7" i="22"/>
  <c r="AY7" i="22"/>
  <c r="AX7" i="22"/>
  <c r="AW7" i="22"/>
  <c r="AV7" i="22"/>
  <c r="AR7" i="22"/>
  <c r="AQ7" i="22"/>
  <c r="AP7" i="22"/>
  <c r="AK7" i="22"/>
  <c r="AJ7" i="22"/>
  <c r="AI7" i="22"/>
  <c r="AH7" i="22"/>
  <c r="AC7" i="22"/>
  <c r="AB7" i="22"/>
  <c r="AA7" i="22"/>
  <c r="Z7" i="22"/>
  <c r="U7" i="22"/>
  <c r="T7" i="22"/>
  <c r="S7" i="22"/>
  <c r="R7" i="22"/>
  <c r="Q7" i="22"/>
  <c r="M7" i="22"/>
  <c r="L7" i="22"/>
  <c r="K7" i="22"/>
  <c r="J7" i="22"/>
  <c r="I7" i="22"/>
  <c r="E7" i="22"/>
  <c r="D7" i="22"/>
  <c r="C7" i="22"/>
  <c r="V7" i="22"/>
  <c r="N7" i="22"/>
  <c r="C16" i="20"/>
  <c r="C15" i="20"/>
  <c r="D10" i="20"/>
  <c r="C10" i="20"/>
  <c r="D9" i="20"/>
  <c r="C9" i="20"/>
  <c r="D8" i="20"/>
  <c r="C8" i="20"/>
  <c r="D7" i="20"/>
  <c r="C7" i="20"/>
  <c r="D6" i="20"/>
  <c r="C6" i="20"/>
  <c r="D5" i="20"/>
  <c r="C5" i="20"/>
  <c r="D4" i="20"/>
  <c r="C4" i="20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4" i="18"/>
  <c r="C13" i="18"/>
  <c r="C12" i="18"/>
  <c r="C11" i="18"/>
  <c r="C10" i="18"/>
  <c r="C9" i="18"/>
  <c r="C8" i="18"/>
  <c r="C7" i="18"/>
  <c r="C6" i="18"/>
  <c r="C5" i="18"/>
  <c r="C4" i="18"/>
  <c r="D122" i="17"/>
  <c r="D121" i="17"/>
  <c r="D120" i="17"/>
  <c r="D119" i="17"/>
  <c r="D118" i="17"/>
  <c r="D117" i="17"/>
  <c r="D116" i="17"/>
  <c r="D115" i="17"/>
  <c r="D114" i="17"/>
  <c r="D113" i="17"/>
  <c r="D112" i="17"/>
  <c r="D111" i="17"/>
  <c r="D110" i="17"/>
  <c r="D109" i="17"/>
  <c r="D108" i="17"/>
  <c r="D107" i="17"/>
  <c r="D106" i="17"/>
  <c r="D105" i="17"/>
  <c r="D104" i="17"/>
  <c r="D103" i="17"/>
  <c r="D102" i="17"/>
  <c r="D101" i="17"/>
  <c r="D100" i="17"/>
  <c r="D99" i="17"/>
  <c r="D98" i="17"/>
  <c r="D97" i="17"/>
  <c r="D96" i="17"/>
  <c r="D95" i="17"/>
  <c r="D94" i="17"/>
  <c r="D93" i="17"/>
  <c r="D92" i="17"/>
  <c r="D91" i="17"/>
  <c r="D90" i="17"/>
  <c r="D89" i="17"/>
  <c r="D88" i="17"/>
  <c r="D87" i="17"/>
  <c r="E81" i="17"/>
  <c r="D81" i="17"/>
  <c r="E80" i="17"/>
  <c r="D80" i="17"/>
  <c r="E79" i="17"/>
  <c r="D79" i="17"/>
  <c r="E78" i="17"/>
  <c r="D78" i="17"/>
  <c r="E77" i="17"/>
  <c r="D77" i="17"/>
  <c r="E76" i="17"/>
  <c r="D76" i="17"/>
  <c r="E75" i="17"/>
  <c r="D75" i="17"/>
  <c r="E74" i="17"/>
  <c r="D74" i="17"/>
  <c r="E73" i="17"/>
  <c r="D73" i="17"/>
  <c r="E72" i="17"/>
  <c r="D72" i="17"/>
  <c r="E71" i="17"/>
  <c r="D71" i="17"/>
  <c r="E70" i="17"/>
  <c r="D70" i="17"/>
  <c r="E69" i="17"/>
  <c r="D69" i="17"/>
  <c r="E68" i="17"/>
  <c r="D68" i="17"/>
  <c r="E67" i="17"/>
  <c r="D67" i="17"/>
  <c r="E66" i="17"/>
  <c r="D66" i="17"/>
  <c r="E65" i="17"/>
  <c r="D65" i="17"/>
  <c r="E64" i="17"/>
  <c r="D64" i="17"/>
  <c r="E63" i="17"/>
  <c r="D63" i="17"/>
  <c r="E62" i="17"/>
  <c r="D62" i="17"/>
  <c r="E61" i="17"/>
  <c r="D61" i="17"/>
  <c r="E60" i="17"/>
  <c r="D60" i="17"/>
  <c r="E59" i="17"/>
  <c r="D59" i="17"/>
  <c r="E58" i="17"/>
  <c r="D58" i="17"/>
  <c r="E57" i="17"/>
  <c r="D57" i="17"/>
  <c r="E56" i="17"/>
  <c r="D56" i="17"/>
  <c r="E55" i="17"/>
  <c r="D55" i="17"/>
  <c r="E54" i="17"/>
  <c r="D54" i="17"/>
  <c r="E53" i="17"/>
  <c r="D53" i="17"/>
  <c r="E52" i="17"/>
  <c r="D52" i="17"/>
  <c r="E51" i="17"/>
  <c r="D51" i="17"/>
  <c r="D82" i="17" s="1"/>
  <c r="E50" i="17"/>
  <c r="D50" i="17"/>
  <c r="E49" i="17"/>
  <c r="D49" i="17"/>
  <c r="L42" i="17"/>
  <c r="K42" i="17"/>
  <c r="J42" i="17"/>
  <c r="I42" i="17"/>
  <c r="H42" i="17"/>
  <c r="G42" i="17"/>
  <c r="F42" i="17"/>
  <c r="E42" i="17"/>
  <c r="D42" i="17"/>
  <c r="L41" i="17"/>
  <c r="K41" i="17"/>
  <c r="J41" i="17"/>
  <c r="I41" i="17"/>
  <c r="H41" i="17"/>
  <c r="G41" i="17"/>
  <c r="F41" i="17"/>
  <c r="E41" i="17"/>
  <c r="D41" i="17"/>
  <c r="L40" i="17"/>
  <c r="K40" i="17"/>
  <c r="J40" i="17"/>
  <c r="I40" i="17"/>
  <c r="H40" i="17"/>
  <c r="G40" i="17"/>
  <c r="F40" i="17"/>
  <c r="E40" i="17"/>
  <c r="D40" i="17"/>
  <c r="L39" i="17"/>
  <c r="K39" i="17"/>
  <c r="J39" i="17"/>
  <c r="I39" i="17"/>
  <c r="H39" i="17"/>
  <c r="G39" i="17"/>
  <c r="F39" i="17"/>
  <c r="E39" i="17"/>
  <c r="D39" i="17"/>
  <c r="L38" i="17"/>
  <c r="K38" i="17"/>
  <c r="J38" i="17"/>
  <c r="I38" i="17"/>
  <c r="H38" i="17"/>
  <c r="G38" i="17"/>
  <c r="F38" i="17"/>
  <c r="E38" i="17"/>
  <c r="D38" i="17"/>
  <c r="L37" i="17"/>
  <c r="K37" i="17"/>
  <c r="J37" i="17"/>
  <c r="I37" i="17"/>
  <c r="H37" i="17"/>
  <c r="G37" i="17"/>
  <c r="F37" i="17"/>
  <c r="E37" i="17"/>
  <c r="D37" i="17"/>
  <c r="L36" i="17"/>
  <c r="K36" i="17"/>
  <c r="J36" i="17"/>
  <c r="I36" i="17"/>
  <c r="H36" i="17"/>
  <c r="G36" i="17"/>
  <c r="F36" i="17"/>
  <c r="E36" i="17"/>
  <c r="D36" i="17"/>
  <c r="L35" i="17"/>
  <c r="K35" i="17"/>
  <c r="J35" i="17"/>
  <c r="I35" i="17"/>
  <c r="H35" i="17"/>
  <c r="G35" i="17"/>
  <c r="F35" i="17"/>
  <c r="E35" i="17"/>
  <c r="D35" i="17"/>
  <c r="L34" i="17"/>
  <c r="K34" i="17"/>
  <c r="J34" i="17"/>
  <c r="I34" i="17"/>
  <c r="H34" i="17"/>
  <c r="G34" i="17"/>
  <c r="F34" i="17"/>
  <c r="E34" i="17"/>
  <c r="D34" i="17"/>
  <c r="L33" i="17"/>
  <c r="K33" i="17"/>
  <c r="J33" i="17"/>
  <c r="I33" i="17"/>
  <c r="H33" i="17"/>
  <c r="G33" i="17"/>
  <c r="F33" i="17"/>
  <c r="E33" i="17"/>
  <c r="D33" i="17"/>
  <c r="L32" i="17"/>
  <c r="K32" i="17"/>
  <c r="J32" i="17"/>
  <c r="I32" i="17"/>
  <c r="H32" i="17"/>
  <c r="G32" i="17"/>
  <c r="F32" i="17"/>
  <c r="E32" i="17"/>
  <c r="D32" i="17"/>
  <c r="L31" i="17"/>
  <c r="K31" i="17"/>
  <c r="J31" i="17"/>
  <c r="I31" i="17"/>
  <c r="H31" i="17"/>
  <c r="G31" i="17"/>
  <c r="F31" i="17"/>
  <c r="E31" i="17"/>
  <c r="D31" i="17"/>
  <c r="L30" i="17"/>
  <c r="K30" i="17"/>
  <c r="J30" i="17"/>
  <c r="I30" i="17"/>
  <c r="H30" i="17"/>
  <c r="G30" i="17"/>
  <c r="F30" i="17"/>
  <c r="E30" i="17"/>
  <c r="D30" i="17"/>
  <c r="L29" i="17"/>
  <c r="K29" i="17"/>
  <c r="J29" i="17"/>
  <c r="I29" i="17"/>
  <c r="H29" i="17"/>
  <c r="G29" i="17"/>
  <c r="F29" i="17"/>
  <c r="E29" i="17"/>
  <c r="D29" i="17"/>
  <c r="L28" i="17"/>
  <c r="K28" i="17"/>
  <c r="J28" i="17"/>
  <c r="I28" i="17"/>
  <c r="H28" i="17"/>
  <c r="G28" i="17"/>
  <c r="F28" i="17"/>
  <c r="E28" i="17"/>
  <c r="D28" i="17"/>
  <c r="L27" i="17"/>
  <c r="K27" i="17"/>
  <c r="J27" i="17"/>
  <c r="I27" i="17"/>
  <c r="H27" i="17"/>
  <c r="G27" i="17"/>
  <c r="F27" i="17"/>
  <c r="E27" i="17"/>
  <c r="D27" i="17"/>
  <c r="L26" i="17"/>
  <c r="K26" i="17"/>
  <c r="J26" i="17"/>
  <c r="I26" i="17"/>
  <c r="H26" i="17"/>
  <c r="G26" i="17"/>
  <c r="F26" i="17"/>
  <c r="E26" i="17"/>
  <c r="D26" i="17"/>
  <c r="L25" i="17"/>
  <c r="K25" i="17"/>
  <c r="J25" i="17"/>
  <c r="I25" i="17"/>
  <c r="H25" i="17"/>
  <c r="G25" i="17"/>
  <c r="F25" i="17"/>
  <c r="E25" i="17"/>
  <c r="D25" i="17"/>
  <c r="L24" i="17"/>
  <c r="K24" i="17"/>
  <c r="J24" i="17"/>
  <c r="I24" i="17"/>
  <c r="H24" i="17"/>
  <c r="G24" i="17"/>
  <c r="F24" i="17"/>
  <c r="E24" i="17"/>
  <c r="D24" i="17"/>
  <c r="L23" i="17"/>
  <c r="K23" i="17"/>
  <c r="J23" i="17"/>
  <c r="I23" i="17"/>
  <c r="H23" i="17"/>
  <c r="G23" i="17"/>
  <c r="F23" i="17"/>
  <c r="E23" i="17"/>
  <c r="D23" i="17"/>
  <c r="L22" i="17"/>
  <c r="K22" i="17"/>
  <c r="J22" i="17"/>
  <c r="I22" i="17"/>
  <c r="H22" i="17"/>
  <c r="G22" i="17"/>
  <c r="F22" i="17"/>
  <c r="E22" i="17"/>
  <c r="D22" i="17"/>
  <c r="L21" i="17"/>
  <c r="K21" i="17"/>
  <c r="J21" i="17"/>
  <c r="I21" i="17"/>
  <c r="H21" i="17"/>
  <c r="G21" i="17"/>
  <c r="F21" i="17"/>
  <c r="E21" i="17"/>
  <c r="D21" i="17"/>
  <c r="L20" i="17"/>
  <c r="K20" i="17"/>
  <c r="J20" i="17"/>
  <c r="I20" i="17"/>
  <c r="H20" i="17"/>
  <c r="G20" i="17"/>
  <c r="F20" i="17"/>
  <c r="E20" i="17"/>
  <c r="D20" i="17"/>
  <c r="L19" i="17"/>
  <c r="K19" i="17"/>
  <c r="J19" i="17"/>
  <c r="I19" i="17"/>
  <c r="H19" i="17"/>
  <c r="G19" i="17"/>
  <c r="F19" i="17"/>
  <c r="E19" i="17"/>
  <c r="D19" i="17"/>
  <c r="L18" i="17"/>
  <c r="K18" i="17"/>
  <c r="J18" i="17"/>
  <c r="I18" i="17"/>
  <c r="H18" i="17"/>
  <c r="G18" i="17"/>
  <c r="F18" i="17"/>
  <c r="E18" i="17"/>
  <c r="D18" i="17"/>
  <c r="L17" i="17"/>
  <c r="K17" i="17"/>
  <c r="J17" i="17"/>
  <c r="I17" i="17"/>
  <c r="H17" i="17"/>
  <c r="G17" i="17"/>
  <c r="F17" i="17"/>
  <c r="E17" i="17"/>
  <c r="D17" i="17"/>
  <c r="L16" i="17"/>
  <c r="K16" i="17"/>
  <c r="J16" i="17"/>
  <c r="I16" i="17"/>
  <c r="H16" i="17"/>
  <c r="G16" i="17"/>
  <c r="F16" i="17"/>
  <c r="E16" i="17"/>
  <c r="D16" i="17"/>
  <c r="L15" i="17"/>
  <c r="K15" i="17"/>
  <c r="J15" i="17"/>
  <c r="I15" i="17"/>
  <c r="H15" i="17"/>
  <c r="G15" i="17"/>
  <c r="F15" i="17"/>
  <c r="E15" i="17"/>
  <c r="D15" i="17"/>
  <c r="L14" i="17"/>
  <c r="K14" i="17"/>
  <c r="J14" i="17"/>
  <c r="I14" i="17"/>
  <c r="H14" i="17"/>
  <c r="G14" i="17"/>
  <c r="F14" i="17"/>
  <c r="E14" i="17"/>
  <c r="D14" i="17"/>
  <c r="L13" i="17"/>
  <c r="K13" i="17"/>
  <c r="J13" i="17"/>
  <c r="I13" i="17"/>
  <c r="H13" i="17"/>
  <c r="G13" i="17"/>
  <c r="F13" i="17"/>
  <c r="E13" i="17"/>
  <c r="D13" i="17"/>
  <c r="L12" i="17"/>
  <c r="K12" i="17"/>
  <c r="J12" i="17"/>
  <c r="I12" i="17"/>
  <c r="H12" i="17"/>
  <c r="G12" i="17"/>
  <c r="F12" i="17"/>
  <c r="E12" i="17"/>
  <c r="D12" i="17"/>
  <c r="L11" i="17"/>
  <c r="K11" i="17"/>
  <c r="J11" i="17"/>
  <c r="I11" i="17"/>
  <c r="H11" i="17"/>
  <c r="G11" i="17"/>
  <c r="F11" i="17"/>
  <c r="E11" i="17"/>
  <c r="D11" i="17"/>
  <c r="D123" i="17"/>
  <c r="E82" i="17"/>
  <c r="L43" i="17"/>
  <c r="J43" i="17"/>
  <c r="I43" i="17"/>
  <c r="H43" i="17"/>
  <c r="G43" i="17"/>
  <c r="F43" i="17"/>
  <c r="E43" i="17"/>
  <c r="D43" i="17"/>
  <c r="K43" i="17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9A563CA0-B87D-48DA-95A0-1C0B65C68D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CFAA4F6-4A76-4C73-B440-C8D7740EFA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C9630F24-FE50-4E02-9AB6-6643483E2CF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1CCB2243-E2A6-4D38-B499-1D7E223E4D5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D78F224D-D2B8-4EB5-8614-A3A8F46533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B99D3F3-F591-470B-810E-990C9BEAAEE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92B1611-C532-4E06-816B-CE69AF2F2F2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ECAB268F-BB2C-4C1A-8D2D-E64240DBC5D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335ED2E1-296D-4B57-BDFD-5B49BE9025C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9A5B610A-68A4-443F-A601-2E39CC119A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E4738D2-A26D-4DD0-9459-ECF67235CC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5CF1198-F22A-4192-B0B3-FE58B5ED33FC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6434F506-13F6-4484-85A4-1931EF2902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5176F222-805E-4E7F-9760-098F1BAF2A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3AC1AF29-809B-4319-BAFB-6027869A7F4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E834A05-72B8-4EA5-9C9A-5C4F4339CFF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E57F685C-D015-4EC7-A361-5E05C41C9DE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22A50C6-5C21-4BAB-BC3F-F2611B072B7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A72FB08-05DE-493B-93B8-973A9797F1C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7474EA0F-7EC4-4092-AE45-5A460109F3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EB164A13-9130-42EB-A8C6-75F3C3D94F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18C7CF4-EAB9-480B-9309-B15AD4119D2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2A2AD0A0-4F6C-44CA-9CB0-70D0A8F0CB9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F1EA30F8-0243-4E36-8D87-EFE562ACB28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3B7E9FC5-279D-4F2A-8A13-EAFF8647FE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5A885F26-FAB9-4A99-BD6D-0967551E1EC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7C7C321D-5601-471F-9525-CE6D5F65E8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26024210-E96B-4091-8993-979852102CC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99945990-FBDD-4B31-837C-61B66D15CA7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BD1E4D7-5DA6-44BB-A8A4-9BCE6C690F4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42DC4D53-A220-4938-AB78-359BF351BDF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21707CC4-1B45-428F-AED2-AD45F8D7466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<sst xmlns="http://schemas.openxmlformats.org/spreadsheetml/2006/main" count="2634" uniqueCount="1527">
  <si>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</si>
  <si>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</si>
  <si>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</si>
  <si>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</si>
  <si>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</si>
  <si>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Provincial</t>
  </si>
  <si>
    <t>Provincia / CCAA</t>
  </si>
  <si>
    <t>A Coruña</t>
  </si>
  <si>
    <t>Fiscalía</t>
  </si>
  <si>
    <t>(Todos los Valores de Columna)</t>
  </si>
  <si>
    <t>Estadística</t>
  </si>
  <si>
    <t>Todas las Hojas</t>
  </si>
  <si>
    <t>Estadísticas DatosGenerales</t>
  </si>
  <si>
    <t>DILIGENCIAS PREVIAS</t>
  </si>
  <si>
    <t>Descripción Nivel 2</t>
  </si>
  <si>
    <t>Descripción Nivel 3</t>
  </si>
  <si>
    <t>2022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</si>
  <si>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</si>
  <si>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</si>
  <si>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</si>
  <si>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</si>
  <si>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</si>
  <si>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</si>
  <si>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</si>
  <si>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</si>
  <si>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</si>
  <si>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</si>
  <si>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</si>
  <si>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</si>
  <si>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</si>
  <si>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</si>
  <si>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</si>
  <si>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</si>
  <si>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</si>
  <si>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</si>
  <si>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</si>
  <si>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</si>
  <si>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</si>
  <si>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</si>
  <si>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</si>
  <si>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</si>
  <si>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</si>
  <si>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</si>
  <si>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</si>
  <si>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</si>
  <si>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</si>
  <si>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</si>
  <si>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</si>
  <si>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</si>
  <si>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</si>
  <si>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</si>
  <si>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</si>
  <si>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</si>
  <si>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</si>
  <si>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</si>
  <si>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</si>
  <si>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</si>
  <si>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</si>
  <si>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</si>
  <si>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</si>
  <si>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</si>
  <si>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</si>
  <si>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</si>
  <si>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</si>
  <si>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</si>
  <si>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</si>
  <si>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</si>
  <si>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</si>
  <si>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</si>
  <si>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</si>
  <si>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</si>
  <si>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</si>
  <si>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</si>
  <si>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</si>
  <si>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</si>
  <si>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</si>
  <si>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</si>
  <si>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</si>
  <si>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</si>
  <si>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</si>
  <si>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</si>
  <si>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</si>
  <si>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</si>
  <si>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</si>
  <si>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</si>
  <si>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</si>
  <si>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</si>
  <si>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</si>
  <si>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</si>
  <si>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</si>
  <si>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</si>
  <si>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</si>
  <si>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</si>
  <si>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</si>
  <si>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</si>
  <si>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</si>
  <si>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</si>
  <si>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</si>
  <si>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</si>
  <si>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</si>
  <si>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</si>
  <si>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</si>
  <si>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</si>
  <si>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</si>
  <si>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</si>
  <si>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</si>
  <si>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</si>
  <si>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</si>
  <si>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</si>
  <si>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</si>
  <si>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</si>
  <si>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</si>
  <si>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</si>
  <si>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</si>
  <si>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</si>
  <si>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</si>
  <si>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</si>
  <si>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</si>
  <si>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</si>
  <si>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</si>
  <si>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</si>
  <si>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</si>
  <si>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</si>
  <si>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</si>
  <si>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</si>
  <si>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</si>
  <si>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</si>
  <si>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</si>
  <si>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</si>
  <si>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</si>
  <si>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</si>
  <si>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</si>
  <si>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</si>
  <si>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</si>
  <si>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</si>
  <si>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</si>
  <si>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</si>
  <si>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</si>
  <si>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</si>
  <si>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</si>
  <si>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</si>
  <si>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</si>
  <si>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</si>
  <si>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</si>
  <si>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</si>
  <si>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</si>
  <si>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</si>
  <si>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</si>
  <si>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</si>
  <si>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</si>
  <si>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</si>
  <si>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</si>
  <si>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</si>
  <si>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</si>
  <si>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</si>
  <si>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</si>
  <si>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</si>
  <si>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</si>
  <si>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</si>
  <si>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</si>
  <si>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</si>
  <si>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</si>
  <si>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</si>
  <si>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</si>
  <si>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</si>
  <si>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</si>
  <si>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</si>
  <si>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</si>
  <si>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</si>
  <si>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</si>
  <si>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</si>
  <si>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</si>
  <si>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</si>
  <si>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</si>
  <si>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</si>
  <si>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</si>
  <si>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</si>
  <si>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</si>
  <si>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</si>
  <si>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</si>
  <si>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</si>
  <si>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</si>
  <si>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</si>
  <si>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</si>
  <si>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</si>
  <si>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</si>
  <si>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</si>
  <si>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</si>
  <si>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</si>
  <si>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</si>
  <si>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</si>
  <si>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</si>
  <si>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</si>
  <si>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</si>
  <si>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</si>
  <si>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</si>
  <si>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</si>
  <si>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</si>
  <si>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</si>
  <si>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</si>
  <si>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</si>
  <si>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</si>
  <si>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</si>
  <si>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</si>
  <si>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</si>
  <si>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</si>
  <si>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</si>
  <si>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</si>
  <si>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</si>
  <si>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</si>
  <si>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</si>
  <si>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</si>
  <si>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</si>
  <si>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</si>
  <si>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</si>
  <si>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</si>
  <si>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</si>
  <si>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</si>
  <si>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</si>
  <si>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</si>
  <si>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</si>
  <si>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</si>
  <si>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</si>
  <si>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</si>
  <si>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</si>
  <si>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</si>
  <si>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</si>
  <si>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</si>
  <si>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</si>
  <si>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</si>
  <si>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</si>
  <si>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</si>
  <si>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</si>
  <si>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</si>
  <si>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</si>
  <si>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</si>
  <si>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</si>
  <si>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</si>
  <si>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</si>
  <si>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</si>
  <si>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</si>
  <si>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</si>
  <si>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</si>
  <si>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</si>
  <si>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</si>
  <si>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</si>
  <si>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</si>
  <si>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</si>
  <si>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</si>
  <si>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</si>
  <si>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</si>
  <si>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</si>
  <si>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</si>
  <si>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</si>
  <si>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</si>
  <si>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</si>
  <si>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</si>
  <si>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</si>
  <si>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</si>
  <si>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</si>
  <si>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</si>
  <si>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</si>
  <si>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</si>
  <si>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</si>
  <si>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</si>
  <si>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</si>
  <si>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</si>
  <si>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</si>
  <si>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</si>
  <si>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</si>
  <si>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</si>
  <si>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</si>
  <si>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</si>
  <si>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</si>
  <si>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</si>
  <si>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</si>
  <si>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</si>
  <si>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</si>
  <si>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</si>
  <si>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</si>
  <si>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</si>
  <si>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</si>
  <si>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</si>
  <si>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</si>
  <si>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</si>
  <si>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</si>
  <si>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</si>
  <si>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</si>
  <si>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</si>
  <si>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</si>
  <si>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</si>
  <si>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</si>
  <si>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</si>
  <si>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</si>
  <si>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</si>
  <si>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</si>
  <si>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</si>
  <si>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</si>
  <si>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</si>
  <si>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</si>
  <si>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</si>
  <si>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</si>
  <si>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</si>
  <si>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</si>
  <si>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</si>
  <si>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</si>
  <si>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</si>
  <si>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</si>
  <si>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</si>
  <si>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</si>
  <si>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</si>
  <si>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</si>
  <si>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</si>
  <si>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</si>
  <si>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</si>
  <si>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</si>
  <si>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</si>
  <si>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</si>
  <si>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</si>
  <si>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</si>
  <si>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</si>
  <si>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</si>
  <si>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</si>
  <si>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</si>
  <si>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</si>
  <si>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</si>
  <si>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</si>
  <si>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</si>
  <si>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</si>
  <si>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</si>
  <si>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</si>
  <si>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</si>
  <si>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</si>
  <si>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</si>
  <si>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</si>
  <si>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</si>
  <si>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</si>
  <si>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</si>
  <si>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</si>
  <si>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</si>
  <si>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</si>
  <si>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</si>
  <si>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</si>
  <si>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</si>
  <si>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</si>
  <si>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</si>
  <si>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</si>
  <si>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</si>
  <si>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</si>
  <si>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</si>
  <si>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</si>
  <si>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</si>
  <si>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</si>
  <si>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</si>
  <si>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</si>
  <si>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</si>
  <si>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</si>
  <si>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</si>
  <si>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</si>
  <si>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</si>
  <si>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</si>
  <si>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</si>
  <si>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</si>
  <si>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</si>
  <si>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</si>
  <si>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</si>
  <si>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</si>
  <si>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</si>
  <si>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</si>
  <si>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</si>
  <si>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</si>
  <si>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</si>
  <si>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</si>
  <si>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</si>
  <si>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</si>
  <si>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</si>
  <si>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</si>
  <si>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</si>
  <si>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</si>
  <si>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</si>
  <si>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</si>
  <si>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</si>
  <si>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</si>
  <si>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</si>
  <si>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</si>
  <si>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</si>
  <si>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</si>
  <si>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</si>
  <si>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</si>
  <si>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</si>
  <si>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</si>
  <si>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</si>
  <si>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</si>
  <si>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</si>
  <si>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</si>
  <si>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</si>
  <si>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</si>
  <si>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</si>
  <si>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</si>
  <si>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</si>
  <si>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</si>
  <si>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</si>
  <si>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</si>
  <si>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</si>
  <si>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</si>
  <si>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</si>
  <si>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</si>
  <si>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</si>
  <si>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</si>
  <si>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</si>
  <si>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</si>
  <si>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</si>
  <si>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</si>
  <si>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</si>
  <si>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</si>
  <si>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</si>
  <si>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</si>
  <si>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</si>
  <si>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</si>
  <si>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</si>
  <si>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</si>
  <si>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</si>
  <si>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</si>
  <si>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</si>
  <si>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</si>
  <si>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</si>
  <si>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</si>
  <si>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</si>
  <si>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</si>
  <si>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</si>
  <si>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</si>
  <si>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</si>
  <si>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</si>
  <si>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</si>
  <si>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</si>
  <si>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</si>
  <si>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</si>
  <si>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</si>
  <si>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</si>
  <si>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</si>
  <si>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</si>
  <si>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</si>
  <si>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</si>
  <si>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</si>
  <si>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</si>
  <si>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</si>
  <si>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</si>
  <si>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</si>
  <si>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</si>
  <si>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</si>
  <si>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</si>
  <si>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</si>
  <si>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</si>
  <si>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</si>
  <si>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</si>
  <si>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</si>
  <si>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</si>
  <si>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</si>
  <si>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</si>
  <si>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</si>
  <si>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</si>
  <si>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</si>
  <si>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</si>
  <si>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</si>
  <si>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</si>
  <si>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</si>
  <si>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</si>
  <si>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</si>
  <si>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</si>
  <si>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</si>
  <si>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</si>
  <si>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</si>
  <si>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</si>
  <si>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</si>
  <si>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</si>
  <si>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</si>
  <si>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</si>
  <si>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</si>
  <si>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</si>
  <si>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</si>
  <si>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</si>
  <si>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</si>
  <si>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</si>
  <si>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</si>
  <si>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</si>
  <si>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</si>
  <si>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</si>
  <si>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</si>
  <si>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</si>
  <si>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</si>
  <si>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</si>
  <si>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</si>
  <si>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</si>
  <si>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</si>
  <si>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</si>
  <si>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</si>
  <si>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</si>
  <si>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</si>
  <si>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</si>
  <si>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</si>
  <si>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</si>
  <si>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</si>
  <si>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</si>
  <si>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</si>
  <si>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</si>
  <si>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</si>
  <si>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</si>
  <si>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</si>
  <si>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</si>
  <si>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</si>
  <si>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</si>
  <si>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</si>
  <si>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</si>
  <si>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</si>
  <si>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</si>
  <si>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</si>
  <si>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</si>
  <si>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</si>
  <si>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</si>
  <si>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</si>
  <si>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</si>
  <si>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</si>
  <si>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</si>
  <si>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</si>
  <si>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</si>
  <si>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</si>
  <si>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</si>
  <si>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</si>
  <si>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</si>
  <si>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</si>
  <si>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</si>
  <si>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</si>
  <si>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</si>
  <si>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</si>
  <si>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</si>
  <si>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</si>
  <si>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</si>
  <si>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</si>
  <si>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</si>
  <si>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</si>
  <si>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</si>
  <si>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</si>
  <si>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</si>
  <si>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</si>
  <si>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</si>
  <si>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</si>
  <si>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</si>
  <si>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</si>
  <si>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</si>
  <si>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</si>
  <si>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</si>
  <si>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</si>
  <si>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</si>
  <si>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</si>
  <si>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</si>
  <si>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</si>
  <si>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</si>
  <si>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</si>
  <si>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</si>
  <si>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</si>
  <si>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</si>
  <si>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</si>
  <si>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</si>
  <si>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</si>
  <si>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</si>
  <si>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</si>
  <si>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</si>
  <si>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</si>
  <si>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</si>
  <si>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</si>
  <si>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</si>
  <si>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</si>
  <si>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</si>
  <si>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</si>
  <si>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</si>
  <si>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</si>
  <si>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</si>
  <si>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</si>
  <si>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</si>
  <si>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</si>
  <si>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</si>
  <si>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</si>
  <si>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</si>
  <si>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</si>
  <si>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</si>
  <si>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</si>
  <si>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</si>
  <si>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</si>
  <si>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</si>
  <si>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</si>
  <si>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</si>
  <si>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</si>
  <si>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</si>
  <si>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</si>
  <si>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</si>
  <si>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</si>
  <si>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</si>
  <si>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</si>
  <si>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</si>
  <si>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</si>
  <si>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</si>
  <si>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</si>
  <si>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</si>
  <si>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</si>
  <si>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</si>
  <si>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</si>
  <si>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</si>
  <si>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</si>
  <si>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</si>
  <si>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</si>
  <si>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</si>
  <si>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</si>
  <si>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</si>
  <si>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</si>
  <si>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</si>
  <si>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</si>
  <si>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</si>
  <si>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</si>
  <si>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</si>
  <si>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</si>
  <si>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</si>
  <si>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</si>
  <si>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</si>
  <si>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</si>
  <si>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</si>
  <si>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</si>
  <si>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</si>
  <si>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</si>
  <si>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</si>
  <si>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</si>
  <si>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</si>
  <si>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</si>
  <si>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</si>
  <si>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</si>
  <si>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</si>
  <si>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</si>
  <si>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</si>
  <si>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</si>
  <si>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</si>
  <si>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</si>
  <si>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</si>
  <si>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</si>
  <si>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</si>
  <si>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</si>
  <si>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</si>
  <si>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</si>
  <si>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</si>
  <si>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</si>
  <si>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</si>
  <si>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</si>
  <si>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</si>
  <si>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</si>
  <si>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</si>
  <si>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</si>
  <si>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</si>
  <si>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</si>
  <si>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</si>
  <si>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</si>
  <si>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</si>
  <si>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</si>
  <si>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</si>
  <si>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</si>
  <si>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</si>
  <si>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</si>
  <si>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</si>
  <si>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</si>
  <si>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</si>
  <si>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</si>
  <si>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</si>
  <si>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</si>
  <si>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</si>
  <si>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</si>
  <si>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</si>
  <si>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</si>
  <si>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</si>
  <si>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</si>
  <si>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</si>
  <si>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</si>
  <si>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</si>
  <si>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</si>
  <si>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</si>
  <si>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</si>
  <si>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</si>
  <si>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</si>
  <si>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</si>
  <si>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</si>
  <si>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</si>
  <si>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</si>
  <si>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</si>
  <si>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</si>
  <si>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</si>
  <si>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</si>
  <si>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</si>
  <si>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</si>
  <si>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</si>
  <si>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</si>
  <si>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</si>
  <si>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</si>
  <si>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</si>
  <si>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</si>
  <si>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</si>
  <si>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</si>
  <si>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</si>
  <si>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</si>
  <si>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</si>
  <si>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</si>
  <si>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</si>
  <si>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</si>
  <si>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</si>
  <si>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</si>
  <si>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</si>
  <si>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</si>
  <si>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</si>
  <si>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</si>
  <si>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</si>
  <si>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</si>
  <si>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</si>
  <si>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</si>
  <si>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</si>
  <si>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</si>
  <si>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</si>
  <si>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</si>
  <si>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</si>
  <si>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</si>
  <si>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</si>
  <si>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</si>
  <si>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</si>
  <si>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</si>
  <si>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</si>
  <si>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</si>
  <si>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</si>
  <si>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</si>
  <si>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</si>
  <si>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</si>
  <si>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</si>
  <si>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</si>
  <si>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</si>
  <si>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</si>
  <si>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</si>
  <si>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</si>
  <si>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</si>
  <si>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</si>
  <si>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</si>
  <si>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</si>
  <si>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</si>
  <si>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</si>
  <si>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</si>
  <si>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</si>
  <si>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</si>
  <si>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</si>
  <si>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</si>
  <si>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</si>
  <si>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</si>
  <si>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</si>
  <si>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</si>
  <si>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</si>
  <si>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</si>
  <si>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</si>
  <si>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</si>
  <si>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</si>
  <si>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</si>
  <si>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</si>
  <si>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</si>
  <si>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</si>
  <si>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</si>
  <si>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</si>
  <si>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</si>
  <si>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</si>
  <si>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</si>
  <si>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</si>
  <si>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</si>
  <si>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</si>
  <si>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</si>
  <si>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</si>
  <si>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</si>
  <si>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</si>
  <si>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</si>
  <si>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</si>
  <si>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</si>
  <si>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</si>
  <si>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</si>
  <si>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</si>
  <si>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</si>
  <si>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</si>
  <si>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</si>
  <si>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</si>
  <si>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</si>
  <si>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</si>
  <si>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</si>
  <si>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</si>
  <si>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</si>
  <si>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</si>
  <si>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</si>
  <si>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</si>
  <si>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</si>
  <si>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</si>
  <si>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</si>
  <si>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</si>
  <si>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</si>
  <si>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</si>
  <si>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</si>
  <si>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</si>
  <si>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</si>
  <si>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</si>
  <si>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</si>
  <si>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</si>
  <si>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</si>
  <si>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</si>
  <si>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</si>
  <si>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</si>
  <si>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</si>
  <si>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</si>
  <si>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</si>
  <si>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</si>
  <si>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</si>
  <si>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</si>
  <si>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</si>
  <si>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</si>
  <si>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</si>
  <si>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</si>
  <si>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</si>
  <si>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</si>
  <si>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</si>
  <si>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</si>
  <si>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</si>
  <si>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</si>
  <si>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</si>
  <si>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</si>
  <si>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</si>
  <si>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</si>
  <si>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</si>
  <si>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</si>
  <si>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</si>
  <si>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</si>
  <si>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</si>
  <si>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</si>
  <si>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</si>
  <si>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</si>
  <si>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</si>
  <si>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</si>
  <si>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</si>
  <si>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</si>
  <si>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</si>
  <si>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</si>
  <si>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</si>
  <si>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</si>
  <si>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</si>
  <si>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</si>
  <si>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</si>
  <si>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</si>
  <si>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</si>
  <si>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</si>
  <si>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</si>
  <si>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</si>
  <si>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</si>
  <si>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</si>
  <si>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</si>
  <si>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</si>
  <si>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</si>
  <si>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</si>
  <si>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</si>
  <si>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</si>
  <si>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</si>
  <si>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</si>
  <si>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</si>
  <si>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</si>
  <si>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</si>
  <si>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</si>
  <si>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</si>
  <si>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</si>
  <si>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</si>
  <si>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</si>
  <si>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</si>
  <si>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</si>
  <si>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</si>
  <si>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</si>
  <si>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</si>
  <si>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</si>
  <si>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</si>
  <si>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</si>
  <si>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</si>
  <si>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</si>
  <si>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</si>
  <si>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</si>
  <si>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</si>
  <si>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</si>
  <si>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</si>
  <si>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</si>
  <si>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</si>
  <si>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</si>
  <si>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</si>
  <si>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</si>
  <si>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</si>
  <si>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</si>
  <si>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</si>
  <si>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</si>
  <si>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</si>
  <si>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</si>
  <si>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</si>
  <si>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</si>
  <si>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</si>
  <si>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</si>
  <si>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</si>
  <si>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</si>
  <si>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</si>
  <si>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</si>
  <si>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</si>
  <si>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</si>
  <si>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</si>
  <si>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</si>
  <si>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</si>
  <si>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</si>
  <si>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</si>
  <si>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</si>
  <si>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</si>
  <si>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</si>
  <si>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</si>
  <si>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</si>
  <si>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</si>
  <si>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</si>
  <si>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</si>
  <si>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</si>
  <si>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</si>
  <si>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</si>
  <si>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</si>
  <si>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</si>
  <si>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</si>
  <si>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</si>
  <si>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</si>
  <si>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</si>
  <si>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</si>
  <si>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</si>
  <si>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</si>
  <si>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</si>
  <si>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</si>
  <si>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</si>
  <si>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</si>
  <si>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</si>
  <si>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</si>
  <si>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</si>
  <si>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</si>
  <si>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</si>
  <si>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</si>
  <si>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</si>
  <si>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</si>
  <si>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</si>
  <si>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</si>
  <si>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</si>
  <si>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</si>
  <si>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</si>
  <si>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</si>
  <si>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</si>
  <si>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</si>
  <si>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</si>
  <si>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</si>
  <si>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</si>
  <si>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</si>
  <si>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</si>
  <si>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</si>
  <si>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</si>
  <si>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</si>
  <si>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</si>
  <si>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</si>
  <si>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</si>
  <si>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</si>
  <si>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</si>
  <si>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</si>
  <si>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</si>
  <si>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</si>
  <si>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</si>
  <si>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</si>
  <si>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</si>
  <si>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</si>
  <si>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</si>
  <si>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</si>
  <si>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</si>
  <si>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</si>
  <si>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</si>
  <si>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</si>
  <si>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</si>
  <si>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</si>
  <si>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</si>
  <si>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</si>
  <si>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</si>
  <si>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</si>
  <si>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</si>
  <si>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</si>
  <si>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</si>
  <si>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</si>
  <si>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</si>
  <si>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</si>
  <si>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</si>
  <si>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</si>
  <si>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</si>
  <si>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</si>
  <si>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</si>
  <si>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</si>
  <si>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</si>
  <si>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</si>
  <si>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</si>
  <si>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</si>
  <si>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</si>
  <si>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</si>
  <si>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</si>
  <si>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</si>
  <si>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</si>
  <si>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</si>
  <si>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</si>
  <si>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</si>
  <si>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</si>
  <si>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</si>
  <si>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</si>
  <si>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</si>
  <si>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</si>
  <si>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</si>
  <si>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</si>
  <si>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</si>
  <si>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</si>
  <si>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</si>
  <si>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</si>
  <si>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</si>
  <si>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</si>
  <si>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</si>
  <si>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</si>
  <si>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</si>
  <si>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</si>
  <si>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</si>
  <si>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</si>
  <si>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</si>
  <si>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</si>
  <si>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</si>
  <si>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</si>
  <si>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</si>
  <si>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</si>
  <si>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</si>
  <si>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</si>
  <si>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</si>
  <si>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</si>
  <si>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</si>
  <si>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</si>
  <si>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</si>
  <si>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</si>
  <si>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</si>
  <si>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</si>
  <si>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</si>
  <si>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</si>
  <si>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</si>
  <si>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</si>
  <si>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</si>
  <si>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</si>
  <si>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</si>
  <si>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</si>
  <si>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</si>
  <si>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</si>
  <si>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</si>
  <si>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</si>
  <si>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</si>
  <si>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</si>
  <si>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</si>
  <si>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</si>
  <si>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</si>
  <si>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</si>
  <si>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</si>
  <si>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</si>
  <si>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</si>
  <si>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</si>
  <si>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</si>
  <si>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</si>
  <si>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</si>
  <si>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</si>
  <si>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</si>
  <si>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</si>
  <si>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</si>
  <si>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</si>
  <si>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</si>
  <si>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</si>
  <si>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</si>
  <si>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</si>
  <si>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</si>
  <si>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</si>
  <si>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</si>
  <si>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</si>
  <si>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</si>
  <si>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</si>
  <si>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</si>
  <si>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</si>
  <si>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</si>
  <si>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</si>
  <si>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</si>
  <si>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</si>
  <si>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</si>
  <si>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</si>
  <si>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</si>
  <si>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</si>
  <si>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</si>
  <si>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</si>
  <si>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</si>
  <si>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</si>
  <si>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</si>
  <si>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</si>
  <si>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</si>
  <si>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</si>
  <si>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</si>
  <si>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</si>
  <si>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</si>
  <si>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</si>
  <si>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</si>
  <si>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</si>
  <si>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</si>
  <si>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</si>
  <si>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</si>
  <si>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</si>
  <si>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</si>
  <si>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</si>
  <si>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</si>
  <si>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</si>
  <si>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</si>
  <si>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</si>
  <si>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</si>
  <si>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</si>
  <si>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</si>
  <si>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</si>
  <si>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</si>
  <si>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</si>
  <si>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</si>
  <si>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</si>
  <si>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</si>
  <si>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</si>
  <si>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</si>
  <si>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</si>
  <si>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</si>
  <si>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</si>
  <si>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</si>
  <si>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</si>
  <si>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</si>
  <si>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</si>
  <si>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</si>
  <si>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</si>
  <si>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</si>
  <si>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</si>
  <si>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</si>
  <si>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</si>
  <si>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</si>
  <si>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</si>
  <si>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</si>
  <si>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</si>
  <si>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</si>
  <si>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</si>
  <si>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</si>
  <si>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</si>
  <si>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</si>
  <si>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</si>
  <si>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</si>
  <si>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</si>
  <si>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</si>
  <si>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</si>
  <si>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</si>
  <si>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</si>
  <si>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</si>
  <si>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</si>
  <si>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</si>
  <si>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</si>
  <si>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</si>
  <si>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</si>
  <si>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</si>
  <si>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</si>
  <si>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</si>
  <si>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</si>
  <si>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</si>
  <si>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</si>
  <si>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</si>
  <si>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</si>
  <si>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</si>
  <si>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</si>
  <si>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</si>
  <si>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</si>
  <si>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</si>
  <si>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</si>
  <si>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</si>
  <si>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</si>
  <si>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</si>
  <si>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</si>
  <si>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</si>
  <si>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</si>
  <si>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</si>
  <si>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</si>
  <si>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</si>
  <si>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</si>
  <si>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</si>
  <si>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</si>
  <si>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</si>
  <si>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</si>
  <si>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</si>
  <si>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</si>
  <si>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</si>
  <si>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</si>
  <si>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</si>
  <si>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</si>
  <si>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</si>
  <si>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</si>
  <si>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</si>
  <si>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</si>
  <si>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</si>
  <si>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</si>
  <si>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</si>
  <si>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</si>
  <si>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</si>
  <si>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</si>
  <si>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</si>
  <si>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</si>
  <si>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</si>
  <si>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</si>
  <si>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</si>
  <si>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</si>
  <si>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</si>
  <si>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</si>
  <si>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</si>
  <si>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</si>
  <si>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</si>
  <si>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</si>
  <si>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</si>
  <si>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</si>
  <si>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</si>
  <si>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</si>
  <si>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</si>
  <si>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</si>
  <si>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</si>
  <si>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</si>
  <si>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</si>
  <si>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</si>
  <si>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</si>
  <si>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</si>
  <si>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</si>
  <si>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</si>
  <si>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</si>
  <si>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</si>
  <si>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</si>
  <si>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</si>
  <si>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</si>
  <si>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</si>
  <si>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</si>
  <si>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</si>
  <si>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</si>
  <si>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</si>
  <si>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</si>
  <si>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</si>
  <si>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</si>
  <si>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</si>
  <si>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</si>
  <si>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</si>
  <si>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</si>
  <si>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</si>
  <si>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</si>
  <si>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</si>
  <si>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</si>
  <si>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</si>
  <si>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</si>
  <si>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</si>
  <si>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</si>
  <si>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</si>
  <si>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Urgentes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</si>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</sst>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2" borderId="2" xfId="0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/>
    </xf>
    <xf numFmtId="0" fontId="14" fillId="2" borderId="0" xfId="0" applyFont="1" applyFill="1" applyAlignment="1">
      <alignment horizontal="left" vertical="top" wrapText="1"/>
    </xf>
    <xf numFmtId="0" fontId="14" fillId="3" borderId="2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 wrapText="1"/>
    </xf>
    <xf numFmtId="0" fontId="15" fillId="5" borderId="3" xfId="0" applyFont="1" applyFill="1" applyBorder="1" applyAlignment="1">
      <alignment horizontal="left" vertical="top" wrapText="1"/>
    </xf>
    <xf numFmtId="3" fontId="16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4" fillId="3" borderId="3" xfId="0" applyFont="1" applyFill="1" applyBorder="1" applyAlignment="1">
      <alignment horizontal="center" vertical="top" wrapText="1"/>
    </xf>
    <xf numFmtId="0" fontId="15" fillId="4" borderId="3" xfId="0" applyFont="1" applyFill="1" applyBorder="1" applyAlignment="1">
      <alignment horizontal="left" vertical="top"/>
    </xf>
    <xf numFmtId="0" fontId="15" fillId="5" borderId="3" xfId="0" applyFont="1" applyFill="1" applyBorder="1" applyAlignment="1">
      <alignment horizontal="left" vertical="top"/>
    </xf>
    <xf numFmtId="3" fontId="16" fillId="2" borderId="1" xfId="0" applyNumberFormat="1" applyFont="1" applyFill="1" applyBorder="1" applyAlignment="1">
      <alignment horizontal="right" vertical="top" wrapText="1"/>
    </xf>
    <xf numFmtId="3" fontId="18" fillId="4" borderId="3" xfId="0" applyNumberFormat="1" applyFont="1" applyFill="1" applyBorder="1" applyAlignment="1">
      <alignment horizontal="right" vertical="top" wrapText="1"/>
    </xf>
    <xf numFmtId="0" fontId="7" fillId="2" borderId="0" xfId="0" applyFont="1" applyFill="1" applyAlignment="1">
      <alignment horizontal="left" vertical="top"/>
    </xf>
    <xf numFmtId="0" fontId="8" fillId="5" borderId="1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/>
    </xf>
    <xf numFmtId="0" fontId="14" fillId="3" borderId="1" xfId="0" applyFont="1" applyFill="1" applyBorder="1" applyAlignment="1">
      <alignment horizontal="center" vertical="top" wrapText="1"/>
    </xf>
    <xf numFmtId="164" fontId="16" fillId="2" borderId="2" xfId="0" applyNumberFormat="1" applyFont="1" applyFill="1" applyBorder="1" applyAlignment="1">
      <alignment horizontal="right" vertical="top" wrapText="1"/>
    </xf>
    <xf numFmtId="0" fontId="14" fillId="3" borderId="1" xfId="0" applyFont="1" applyFill="1" applyBorder="1" applyAlignment="1">
      <alignment horizontal="left" vertical="top" wrapText="1"/>
    </xf>
    <xf numFmtId="0" fontId="14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0" xfId="1" applyNumberFormat="1" applyFont="1" applyFill="1" applyBorder="1" applyAlignment="1">
      <alignment horizontal="center" vertical="center" wrapText="1"/>
    </xf>
    <xf numFmtId="165" fontId="21" fillId="7" borderId="11" xfId="1" applyNumberFormat="1" applyFont="1" applyFill="1" applyBorder="1" applyAlignment="1">
      <alignment horizontal="center" vertical="center" wrapText="1"/>
    </xf>
    <xf numFmtId="165" fontId="21" fillId="7" borderId="12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0" xfId="1" applyNumberFormat="1" applyFont="1" applyFill="1" applyBorder="1" applyAlignment="1">
      <alignment horizontal="center" vertical="center"/>
    </xf>
    <xf numFmtId="1" fontId="20" fillId="9" borderId="11" xfId="1" applyNumberFormat="1" applyFont="1" applyFill="1" applyBorder="1" applyAlignment="1">
      <alignment horizontal="center" vertical="center"/>
    </xf>
    <xf numFmtId="1" fontId="20" fillId="8" borderId="11" xfId="1" applyNumberFormat="1" applyFont="1" applyFill="1" applyBorder="1" applyAlignment="1">
      <alignment horizontal="center" vertical="center"/>
    </xf>
    <xf numFmtId="1" fontId="20" fillId="10" borderId="11" xfId="1" applyNumberFormat="1" applyFont="1" applyFill="1" applyBorder="1" applyAlignment="1">
      <alignment horizontal="center" vertical="center"/>
    </xf>
    <xf numFmtId="1" fontId="20" fillId="8" borderId="12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0" borderId="16" xfId="1" applyNumberFormat="1" applyFont="1" applyBorder="1" applyAlignment="1">
      <alignment horizontal="center" vertical="center" wrapText="1"/>
    </xf>
    <xf numFmtId="165" fontId="19" fillId="0" borderId="18" xfId="1" applyNumberFormat="1" applyBorder="1"/>
    <xf numFmtId="165" fontId="19" fillId="0" borderId="19" xfId="1" applyNumberFormat="1" applyBorder="1"/>
    <xf numFmtId="165" fontId="19" fillId="0" borderId="14" xfId="1" applyNumberFormat="1" applyBorder="1"/>
    <xf numFmtId="165" fontId="19" fillId="0" borderId="15" xfId="1" applyNumberFormat="1" applyBorder="1"/>
    <xf numFmtId="165" fontId="19" fillId="0" borderId="21" xfId="1" applyNumberFormat="1" applyBorder="1"/>
    <xf numFmtId="165" fontId="19" fillId="0" borderId="22" xfId="1" applyNumberFormat="1" applyBorder="1"/>
    <xf numFmtId="165" fontId="19" fillId="0" borderId="23" xfId="1" applyNumberFormat="1" applyBorder="1"/>
    <xf numFmtId="165" fontId="19" fillId="0" borderId="25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2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7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2" xfId="1" applyFont="1" applyFill="1" applyBorder="1" applyAlignment="1">
      <alignment horizontal="left" wrapText="1"/>
    </xf>
    <xf numFmtId="3" fontId="25" fillId="0" borderId="22" xfId="1" applyNumberFormat="1" applyFont="1" applyBorder="1" applyAlignment="1" applyProtection="1">
      <alignment wrapText="1"/>
      <protection hidden="1"/>
    </xf>
    <xf numFmtId="1" fontId="25" fillId="0" borderId="22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7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6" xfId="1" applyNumberFormat="1" applyFont="1" applyFill="1" applyBorder="1" applyAlignment="1" applyProtection="1">
      <alignment horizontal="left" wrapText="1"/>
      <protection hidden="1"/>
    </xf>
    <xf numFmtId="165" fontId="19" fillId="0" borderId="22" xfId="1" applyNumberFormat="1" applyBorder="1" applyProtection="1">
      <protection hidden="1"/>
    </xf>
    <xf numFmtId="0" fontId="24" fillId="7" borderId="29" xfId="1" applyFont="1" applyFill="1" applyBorder="1" applyAlignment="1" applyProtection="1">
      <alignment horizontal="left" wrapText="1"/>
      <protection hidden="1"/>
    </xf>
    <xf numFmtId="3" fontId="25" fillId="0" borderId="30" xfId="1" applyNumberFormat="1" applyFont="1" applyBorder="1" applyAlignment="1" applyProtection="1">
      <alignment wrapText="1"/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1" fontId="25" fillId="0" borderId="31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33" xfId="1" applyNumberFormat="1" applyFont="1" applyBorder="1" applyAlignment="1">
      <alignment horizontal="center" vertical="center"/>
    </xf>
    <xf numFmtId="3" fontId="29" fillId="0" borderId="27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38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5" xfId="1" applyNumberFormat="1" applyFont="1" applyBorder="1" applyAlignment="1">
      <alignment horizontal="center" vertical="center"/>
    </xf>
    <xf numFmtId="3" fontId="31" fillId="0" borderId="22" xfId="1" applyNumberFormat="1" applyFont="1" applyBorder="1" applyAlignment="1">
      <alignment horizontal="center" vertical="center"/>
    </xf>
    <xf numFmtId="3" fontId="31" fillId="0" borderId="32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6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39" xfId="1" applyFont="1" applyFill="1" applyBorder="1" applyAlignment="1">
      <alignment horizontal="right"/>
    </xf>
    <xf numFmtId="166" fontId="20" fillId="7" borderId="40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35" xfId="1" applyNumberFormat="1" applyFont="1" applyBorder="1" applyAlignment="1">
      <alignment horizontal="center" vertical="center" wrapText="1"/>
    </xf>
    <xf numFmtId="0" fontId="44" fillId="5" borderId="41" xfId="3" applyFont="1" applyFill="1" applyBorder="1" applyAlignment="1">
      <alignment horizontal="left" vertical="top" wrapText="1"/>
    </xf>
    <xf numFmtId="3" fontId="44" fillId="0" borderId="41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2" xfId="1" applyNumberFormat="1" applyFont="1" applyBorder="1" applyAlignment="1">
      <alignment horizontal="center" vertical="center"/>
    </xf>
    <xf numFmtId="3" fontId="24" fillId="0" borderId="35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2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2" xfId="1" applyFont="1" applyBorder="1" applyAlignment="1" applyProtection="1">
      <alignment horizontal="left" wrapText="1"/>
      <protection hidden="1"/>
    </xf>
    <xf numFmtId="3" fontId="25" fillId="0" borderId="35" xfId="1" applyNumberFormat="1" applyFont="1" applyBorder="1" applyAlignment="1" applyProtection="1">
      <alignment wrapText="1"/>
      <protection hidden="1"/>
    </xf>
    <xf numFmtId="1" fontId="25" fillId="0" borderId="26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6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39" xfId="1" applyFont="1" applyFill="1" applyBorder="1" applyAlignment="1" applyProtection="1">
      <alignment horizontal="right"/>
      <protection hidden="1"/>
    </xf>
    <xf numFmtId="166" fontId="20" fillId="7" borderId="40" xfId="1" applyNumberFormat="1" applyFont="1" applyFill="1" applyBorder="1" applyAlignment="1" applyProtection="1">
      <alignment horizontal="right"/>
      <protection locked="0" hidden="1"/>
    </xf>
    <xf numFmtId="3" fontId="25" fillId="0" borderId="42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7" fillId="4" borderId="8" xfId="0" applyFont="1" applyFill="1" applyBorder="1" applyAlignment="1">
      <alignment horizontal="left" vertical="top" wrapText="1"/>
    </xf>
    <xf numFmtId="0" fontId="17" fillId="4" borderId="9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 wrapText="1"/>
    </xf>
    <xf numFmtId="0" fontId="15" fillId="4" borderId="5" xfId="0" applyFont="1" applyFill="1" applyBorder="1" applyAlignment="1">
      <alignment horizontal="left" vertical="top" wrapText="1"/>
    </xf>
    <xf numFmtId="0" fontId="15" fillId="4" borderId="6" xfId="0" applyFont="1" applyFill="1" applyBorder="1" applyAlignment="1">
      <alignment horizontal="left" vertical="top" wrapText="1"/>
    </xf>
    <xf numFmtId="0" fontId="15" fillId="4" borderId="4" xfId="0" applyFont="1" applyFill="1" applyBorder="1" applyAlignment="1">
      <alignment horizontal="left" vertical="top"/>
    </xf>
    <xf numFmtId="0" fontId="15" fillId="4" borderId="5" xfId="0" applyFont="1" applyFill="1" applyBorder="1" applyAlignment="1">
      <alignment horizontal="left" vertical="top"/>
    </xf>
    <xf numFmtId="0" fontId="15" fillId="4" borderId="6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 wrapText="1"/>
    </xf>
    <xf numFmtId="3" fontId="29" fillId="0" borderId="32" xfId="1" applyNumberFormat="1" applyFont="1" applyBorder="1" applyAlignment="1">
      <alignment horizontal="center" vertical="center" wrapText="1"/>
    </xf>
    <xf numFmtId="3" fontId="29" fillId="0" borderId="26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2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2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26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5" xfId="1" applyFont="1" applyBorder="1" applyAlignment="1" applyProtection="1">
      <alignment horizontal="center" wrapText="1"/>
      <protection hidden="1"/>
    </xf>
    <xf numFmtId="0" fontId="23" fillId="0" borderId="28" xfId="1" applyFont="1" applyBorder="1" applyAlignment="1" applyProtection="1">
      <alignment horizontal="left" wrapText="1"/>
      <protection hidden="1"/>
    </xf>
    <xf numFmtId="0" fontId="23" fillId="0" borderId="22" xfId="1" applyFont="1" applyBorder="1" applyAlignment="1">
      <alignment horizontal="center" wrapText="1"/>
    </xf>
    <xf numFmtId="165" fontId="21" fillId="7" borderId="17" xfId="1" applyNumberFormat="1" applyFont="1" applyFill="1" applyBorder="1" applyAlignment="1">
      <alignment horizontal="left" wrapText="1"/>
    </xf>
    <xf numFmtId="165" fontId="21" fillId="7" borderId="20" xfId="1" applyNumberFormat="1" applyFont="1" applyFill="1" applyBorder="1" applyAlignment="1">
      <alignment horizontal="left" wrapText="1"/>
    </xf>
    <xf numFmtId="165" fontId="21" fillId="11" borderId="20" xfId="1" applyNumberFormat="1" applyFont="1" applyFill="1" applyBorder="1" applyAlignment="1">
      <alignment horizontal="left" wrapText="1"/>
    </xf>
    <xf numFmtId="165" fontId="21" fillId="7" borderId="26" xfId="2" applyNumberFormat="1" applyFont="1" applyFill="1" applyBorder="1" applyAlignment="1">
      <alignment horizontal="left" wrapText="1"/>
    </xf>
    <xf numFmtId="165" fontId="21" fillId="7" borderId="24" xfId="1" applyNumberFormat="1" applyFont="1" applyFill="1" applyBorder="1" applyAlignment="1">
      <alignment horizontal="left" wrapText="1"/>
    </xf>
    <xf numFmtId="165" fontId="21" fillId="7" borderId="22" xfId="2" applyNumberFormat="1" applyFont="1" applyFill="1" applyBorder="1" applyAlignment="1">
      <alignment horizontal="left" wrapText="1"/>
    </xf>
  </cellXfs>
  <cellStyles count="4">
    <cellStyle name="Excel Built-in Normal" xfId="2" xr:uid="{25EF0A54-F915-405D-B456-DEBB93B8C40F}"/>
    <cellStyle name="Normal" xfId="0" builtinId="0"/>
    <cellStyle name="Normal 2" xfId="1" xr:uid="{85E2B29C-1BD2-4077-AEAE-042ECF854493}"/>
    <cellStyle name="Normal 3" xfId="3" xr:uid="{45A6CEB2-7C0B-4770-A660-DDE6B67B594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986-4B32-A7AA-F6AC6ADBE33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986-4B32-A7AA-F6AC6ADBE3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5144</c:v>
                </c:pt>
                <c:pt idx="1">
                  <c:v>12754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986-4B32-A7AA-F6AC6ADBE3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4C-4D2F-8772-DC7C41A954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4C-4D2F-8772-DC7C41A954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24C-4D2F-8772-DC7C41A9541A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19</c:v>
                </c:pt>
                <c:pt idx="1">
                  <c:v>1132</c:v>
                </c:pt>
                <c:pt idx="2">
                  <c:v>855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24C-4D2F-8772-DC7C41A95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B68-4E5C-B284-EA69F58B3F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B68-4E5C-B284-EA69F58B3F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B68-4E5C-B284-EA69F58B3FA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49</c:v>
                </c:pt>
                <c:pt idx="1">
                  <c:v>109</c:v>
                </c:pt>
                <c:pt idx="2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B68-4E5C-B284-EA69F58B3F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ADE-406B-8156-AD1195F3A07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ADE-406B-8156-AD1195F3A0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9</c:v>
                </c:pt>
                <c:pt idx="1">
                  <c:v>126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ADE-406B-8156-AD1195F3A0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2EE-4E29-8A73-645E1232E5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2EE-4E29-8A73-645E1232E53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5632</c:v>
                </c:pt>
                <c:pt idx="1">
                  <c:v>2785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2EE-4E29-8A73-645E1232E5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1316</c:v>
              </c:pt>
              <c:pt idx="1">
                <c:v>3404</c:v>
              </c:pt>
              <c:pt idx="2">
                <c:v>31</c:v>
              </c:pt>
              <c:pt idx="3">
                <c:v>9</c:v>
              </c:pt>
              <c:pt idx="4">
                <c:v>384</c:v>
              </c:pt>
            </c:numLit>
          </c:val>
          <c:extLst>
            <c:ext xmlns:c16="http://schemas.microsoft.com/office/drawing/2014/chart" uri="{C3380CC4-5D6E-409C-BE32-E72D297353CC}">
              <c16:uniqueId val="{00000000-51BF-4E45-8B97-C73D3DD064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2601</c:v>
              </c:pt>
              <c:pt idx="1">
                <c:v>2557</c:v>
              </c:pt>
              <c:pt idx="2">
                <c:v>132</c:v>
              </c:pt>
              <c:pt idx="3">
                <c:v>46</c:v>
              </c:pt>
              <c:pt idx="4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DBDD-4883-9FDB-F9D9A9D18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485174353205849"/>
          <c:y val="0.23887769028871392"/>
          <c:w val="0.23433970753655792"/>
          <c:h val="0.6022440944881888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Aux!$B$2:$B$7</c:f>
              <c:strCache>
                <c:ptCount val="6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  <c:pt idx="5">
                  <c:v>Otros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12</c:v>
              </c:pt>
              <c:pt idx="1">
                <c:v>79</c:v>
              </c:pt>
              <c:pt idx="2">
                <c:v>15</c:v>
              </c:pt>
              <c:pt idx="3">
                <c:v>7</c:v>
              </c:pt>
              <c:pt idx="4">
                <c:v>173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EA5-4C97-815D-D3B88EFF80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55973003374578"/>
          <c:y val="7.7755905511811024E-2"/>
          <c:w val="0.3001169853768279"/>
          <c:h val="0.8694881889763779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97</c:v>
              </c:pt>
              <c:pt idx="1">
                <c:v>209</c:v>
              </c:pt>
              <c:pt idx="2">
                <c:v>39</c:v>
              </c:pt>
            </c:numLit>
          </c:val>
          <c:extLst>
            <c:ext xmlns:c16="http://schemas.microsoft.com/office/drawing/2014/chart" uri="{C3380CC4-5D6E-409C-BE32-E72D297353CC}">
              <c16:uniqueId val="{00000000-5CF7-446C-A116-0AF4F5968C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3430</c:v>
              </c:pt>
              <c:pt idx="1">
                <c:v>34</c:v>
              </c:pt>
              <c:pt idx="2">
                <c:v>586</c:v>
              </c:pt>
              <c:pt idx="3">
                <c:v>62</c:v>
              </c:pt>
              <c:pt idx="4">
                <c:v>84</c:v>
              </c:pt>
              <c:pt idx="5">
                <c:v>9</c:v>
              </c:pt>
              <c:pt idx="6">
                <c:v>22</c:v>
              </c:pt>
              <c:pt idx="7">
                <c:v>142</c:v>
              </c:pt>
              <c:pt idx="8">
                <c:v>1262</c:v>
              </c:pt>
              <c:pt idx="9">
                <c:v>250</c:v>
              </c:pt>
            </c:numLit>
          </c:val>
          <c:extLst>
            <c:ext xmlns:c16="http://schemas.microsoft.com/office/drawing/2014/chart" uri="{C3380CC4-5D6E-409C-BE32-E72D297353CC}">
              <c16:uniqueId val="{00000000-2282-4728-8255-268772F2AB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Aux!$AI$2:$AI$8</c:f>
              <c:strCache>
                <c:ptCount val="7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Separación mutuo acuerdo</c:v>
                </c:pt>
                <c:pt idx="3">
                  <c:v>Adopción</c:v>
                </c:pt>
                <c:pt idx="4">
                  <c:v>Autorización judicial</c:v>
                </c:pt>
                <c:pt idx="5">
                  <c:v>Curatela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481</c:v>
              </c:pt>
              <c:pt idx="1">
                <c:v>374</c:v>
              </c:pt>
              <c:pt idx="2">
                <c:v>16</c:v>
              </c:pt>
              <c:pt idx="3">
                <c:v>55</c:v>
              </c:pt>
              <c:pt idx="4">
                <c:v>41</c:v>
              </c:pt>
              <c:pt idx="5">
                <c:v>74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2363-40FF-A386-EB504ED44F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615673040869894"/>
          <c:y val="5.5185531496062992E-2"/>
          <c:w val="0.31955755530558683"/>
          <c:h val="0.94481446850393702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EC3-408C-9FED-6311205CB7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EC3-408C-9FED-6311205CB7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EC3-408C-9FED-6311205CB7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151</c:v>
                </c:pt>
                <c:pt idx="1">
                  <c:v>193</c:v>
                </c:pt>
                <c:pt idx="2">
                  <c:v>2601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EC3-408C-9FED-6311205CB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Aux!$D$2:$D$16</c:f>
              <c:strCache>
                <c:ptCount val="15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Honor</c:v>
                </c:pt>
                <c:pt idx="6">
                  <c:v>Relaciones familiares</c:v>
                </c:pt>
                <c:pt idx="7">
                  <c:v>Patrimonio</c:v>
                </c:pt>
                <c:pt idx="8">
                  <c:v>Drogas</c:v>
                </c:pt>
                <c:pt idx="9">
                  <c:v>Seguridad Vial </c:v>
                </c:pt>
                <c:pt idx="10">
                  <c:v>Falsedades</c:v>
                </c:pt>
                <c:pt idx="11">
                  <c:v>Administración Justicia</c:v>
                </c:pt>
                <c:pt idx="12">
                  <c:v>Orden público</c:v>
                </c:pt>
                <c:pt idx="13">
                  <c:v>S / E</c:v>
                </c:pt>
                <c:pt idx="14">
                  <c:v>Otros</c:v>
                </c:pt>
              </c:strCache>
            </c:strRef>
          </c:cat>
          <c:val>
            <c:numLit>
              <c:formatCode>General</c:formatCode>
              <c:ptCount val="15"/>
              <c:pt idx="0">
                <c:v>5936</c:v>
              </c:pt>
              <c:pt idx="1">
                <c:v>2058</c:v>
              </c:pt>
              <c:pt idx="2">
                <c:v>1454</c:v>
              </c:pt>
              <c:pt idx="3">
                <c:v>537</c:v>
              </c:pt>
              <c:pt idx="4">
                <c:v>113</c:v>
              </c:pt>
              <c:pt idx="5">
                <c:v>181</c:v>
              </c:pt>
              <c:pt idx="6">
                <c:v>300</c:v>
              </c:pt>
              <c:pt idx="7">
                <c:v>6852</c:v>
              </c:pt>
              <c:pt idx="8">
                <c:v>312</c:v>
              </c:pt>
              <c:pt idx="9">
                <c:v>946</c:v>
              </c:pt>
              <c:pt idx="10">
                <c:v>333</c:v>
              </c:pt>
              <c:pt idx="11">
                <c:v>1056</c:v>
              </c:pt>
              <c:pt idx="12">
                <c:v>183</c:v>
              </c:pt>
              <c:pt idx="13">
                <c:v>6197</c:v>
              </c:pt>
              <c:pt idx="14">
                <c:v>357</c:v>
              </c:pt>
            </c:numLit>
          </c:val>
          <c:extLst>
            <c:ext xmlns:c16="http://schemas.microsoft.com/office/drawing/2014/chart" uri="{C3380CC4-5D6E-409C-BE32-E72D297353CC}">
              <c16:uniqueId val="{00000000-3B91-4711-AB1C-C6360FAA6B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6.3310866141732286E-2"/>
          <c:w val="0.27392224409448818"/>
          <c:h val="0.9366891338582676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Aux!$G$2:$G$8</c:f>
              <c:strCache>
                <c:ptCount val="7"/>
                <c:pt idx="0">
                  <c:v>Violencia doméstica / género</c:v>
                </c:pt>
                <c:pt idx="1">
                  <c:v>Libertad</c:v>
                </c:pt>
                <c:pt idx="2">
                  <c:v>Patrimonio</c:v>
                </c:pt>
                <c:pt idx="3">
                  <c:v>Seguridad Vial </c:v>
                </c:pt>
                <c:pt idx="4">
                  <c:v>Administración Justicia</c:v>
                </c:pt>
                <c:pt idx="5">
                  <c:v>Orden público</c:v>
                </c:pt>
                <c:pt idx="6">
                  <c:v>Otros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1196</c:v>
              </c:pt>
              <c:pt idx="1">
                <c:v>85</c:v>
              </c:pt>
              <c:pt idx="2">
                <c:v>82</c:v>
              </c:pt>
              <c:pt idx="3">
                <c:v>1875</c:v>
              </c:pt>
              <c:pt idx="4">
                <c:v>291</c:v>
              </c:pt>
              <c:pt idx="5">
                <c:v>65</c:v>
              </c:pt>
              <c:pt idx="6">
                <c:v>66</c:v>
              </c:pt>
            </c:numLit>
          </c:val>
          <c:extLst>
            <c:ext xmlns:c16="http://schemas.microsoft.com/office/drawing/2014/chart" uri="{C3380CC4-5D6E-409C-BE32-E72D297353CC}">
              <c16:uniqueId val="{00000000-D1CE-4092-96E8-6D700E7119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53</c:v>
              </c:pt>
              <c:pt idx="1">
                <c:v>412</c:v>
              </c:pt>
              <c:pt idx="2">
                <c:v>265</c:v>
              </c:pt>
              <c:pt idx="3">
                <c:v>90</c:v>
              </c:pt>
              <c:pt idx="4">
                <c:v>14</c:v>
              </c:pt>
              <c:pt idx="5">
                <c:v>155</c:v>
              </c:pt>
              <c:pt idx="6">
                <c:v>1739</c:v>
              </c:pt>
              <c:pt idx="7">
                <c:v>206</c:v>
              </c:pt>
              <c:pt idx="8">
                <c:v>61</c:v>
              </c:pt>
              <c:pt idx="9">
                <c:v>17</c:v>
              </c:pt>
            </c:numLit>
          </c:val>
          <c:extLst>
            <c:ext xmlns:c16="http://schemas.microsoft.com/office/drawing/2014/chart" uri="{C3380CC4-5D6E-409C-BE32-E72D297353CC}">
              <c16:uniqueId val="{00000000-3237-494B-8AB8-F0BD6DEC05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396</c:v>
              </c:pt>
              <c:pt idx="1">
                <c:v>459</c:v>
              </c:pt>
              <c:pt idx="2">
                <c:v>122</c:v>
              </c:pt>
              <c:pt idx="3">
                <c:v>70</c:v>
              </c:pt>
              <c:pt idx="4">
                <c:v>112</c:v>
              </c:pt>
              <c:pt idx="5">
                <c:v>1436</c:v>
              </c:pt>
              <c:pt idx="6">
                <c:v>154</c:v>
              </c:pt>
              <c:pt idx="7">
                <c:v>399</c:v>
              </c:pt>
              <c:pt idx="8">
                <c:v>63</c:v>
              </c:pt>
              <c:pt idx="9">
                <c:v>400</c:v>
              </c:pt>
              <c:pt idx="10">
                <c:v>181</c:v>
              </c:pt>
              <c:pt idx="11">
                <c:v>75</c:v>
              </c:pt>
              <c:pt idx="12">
                <c:v>90</c:v>
              </c:pt>
            </c:numLit>
          </c:val>
          <c:extLst>
            <c:ext xmlns:c16="http://schemas.microsoft.com/office/drawing/2014/chart" uri="{C3380CC4-5D6E-409C-BE32-E72D297353CC}">
              <c16:uniqueId val="{00000000-E78C-49B6-967E-69D9CD69E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419</c:v>
              </c:pt>
              <c:pt idx="1">
                <c:v>149</c:v>
              </c:pt>
              <c:pt idx="2">
                <c:v>256</c:v>
              </c:pt>
              <c:pt idx="3">
                <c:v>56</c:v>
              </c:pt>
              <c:pt idx="4">
                <c:v>66</c:v>
              </c:pt>
              <c:pt idx="5">
                <c:v>1081</c:v>
              </c:pt>
              <c:pt idx="6">
                <c:v>101</c:v>
              </c:pt>
              <c:pt idx="7">
                <c:v>396</c:v>
              </c:pt>
              <c:pt idx="8">
                <c:v>69</c:v>
              </c:pt>
              <c:pt idx="9">
                <c:v>301</c:v>
              </c:pt>
              <c:pt idx="10">
                <c:v>193</c:v>
              </c:pt>
              <c:pt idx="11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88AB-4741-BB84-09C1B37B58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S / E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11</c:v>
              </c:pt>
              <c:pt idx="1">
                <c:v>7</c:v>
              </c:pt>
              <c:pt idx="2">
                <c:v>1</c:v>
              </c:pt>
              <c:pt idx="3">
                <c:v>42</c:v>
              </c:pt>
              <c:pt idx="4">
                <c:v>1</c:v>
              </c:pt>
              <c:pt idx="5">
                <c:v>1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5DB-457D-A677-CA873BC24B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.28065732283464567"/>
          <c:w val="0.27392224409448818"/>
          <c:h val="0.48268503937007873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10</c:v>
              </c:pt>
              <c:pt idx="1">
                <c:v>15</c:v>
              </c:pt>
              <c:pt idx="2">
                <c:v>7</c:v>
              </c:pt>
              <c:pt idx="3">
                <c:v>33</c:v>
              </c:pt>
              <c:pt idx="4">
                <c:v>1</c:v>
              </c:pt>
              <c:pt idx="5">
                <c:v>4</c:v>
              </c:pt>
              <c:pt idx="6">
                <c:v>4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183E-4B52-A9BC-53E5710DB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2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AB-4FB6-BD7E-B33A49A17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</c:v>
              </c:pt>
              <c:pt idx="1">
                <c:v>7</c:v>
              </c:pt>
              <c:pt idx="2">
                <c:v>2</c:v>
              </c:pt>
              <c:pt idx="3">
                <c:v>5</c:v>
              </c:pt>
              <c:pt idx="4">
                <c:v>4</c:v>
              </c:pt>
              <c:pt idx="5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A25C-4FC2-B5A4-7B7CB01B4E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Aux!$F$2:$F$11</c:f>
              <c:strCache>
                <c:ptCount val="10"/>
                <c:pt idx="0">
                  <c:v>Violencia doméstica/género</c:v>
                </c:pt>
                <c:pt idx="1">
                  <c:v>Libertad</c:v>
                </c:pt>
                <c:pt idx="2">
                  <c:v>Libertad sexual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Medio ambiente</c:v>
                </c:pt>
                <c:pt idx="6">
                  <c:v>Falsedades</c:v>
                </c:pt>
                <c:pt idx="7">
                  <c:v>Administración Pública</c:v>
                </c:pt>
                <c:pt idx="8">
                  <c:v>S / E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23</c:v>
              </c:pt>
              <c:pt idx="1">
                <c:v>29</c:v>
              </c:pt>
              <c:pt idx="2">
                <c:v>11</c:v>
              </c:pt>
              <c:pt idx="3">
                <c:v>18</c:v>
              </c:pt>
              <c:pt idx="4">
                <c:v>28</c:v>
              </c:pt>
              <c:pt idx="5">
                <c:v>17</c:v>
              </c:pt>
              <c:pt idx="6">
                <c:v>23</c:v>
              </c:pt>
              <c:pt idx="7">
                <c:v>28</c:v>
              </c:pt>
              <c:pt idx="8">
                <c:v>44</c:v>
              </c:pt>
              <c:pt idx="9">
                <c:v>67</c:v>
              </c:pt>
            </c:numLit>
          </c:val>
          <c:extLst>
            <c:ext xmlns:c16="http://schemas.microsoft.com/office/drawing/2014/chart" uri="{C3380CC4-5D6E-409C-BE32-E72D297353CC}">
              <c16:uniqueId val="{00000000-40B3-416B-B1B6-03BFC7C48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880-4F38-B61D-0E0FC0BEEB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880-4F38-B61D-0E0FC0BEEB3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2088</c:v>
                </c:pt>
                <c:pt idx="1">
                  <c:v>513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880-4F38-B61D-0E0FC0BEE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S / E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25</c:v>
              </c:pt>
              <c:pt idx="1">
                <c:v>33</c:v>
              </c:pt>
              <c:pt idx="2">
                <c:v>2</c:v>
              </c:pt>
              <c:pt idx="3">
                <c:v>8</c:v>
              </c:pt>
              <c:pt idx="4">
                <c:v>100</c:v>
              </c:pt>
              <c:pt idx="5">
                <c:v>1</c:v>
              </c:pt>
              <c:pt idx="6">
                <c:v>29</c:v>
              </c:pt>
              <c:pt idx="7">
                <c:v>51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A4EC-4B32-B25A-C7DC75B12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Aux!$O$2:$O$13</c:f>
              <c:strCache>
                <c:ptCount val="12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Otros</c:v>
                </c:pt>
              </c:strCache>
            </c:strRef>
          </c:cat>
          <c:val>
            <c:numLit>
              <c:formatCode>General</c:formatCode>
              <c:ptCount val="12"/>
              <c:pt idx="0">
                <c:v>455</c:v>
              </c:pt>
              <c:pt idx="1">
                <c:v>727</c:v>
              </c:pt>
              <c:pt idx="2">
                <c:v>492</c:v>
              </c:pt>
              <c:pt idx="3">
                <c:v>53</c:v>
              </c:pt>
              <c:pt idx="4">
                <c:v>70</c:v>
              </c:pt>
              <c:pt idx="5">
                <c:v>909</c:v>
              </c:pt>
              <c:pt idx="6">
                <c:v>74</c:v>
              </c:pt>
              <c:pt idx="7">
                <c:v>2093</c:v>
              </c:pt>
              <c:pt idx="8">
                <c:v>62</c:v>
              </c:pt>
              <c:pt idx="9">
                <c:v>394</c:v>
              </c:pt>
              <c:pt idx="10">
                <c:v>220</c:v>
              </c:pt>
              <c:pt idx="11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73F6-461E-94F0-914BF68DA5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72-4621-B79F-5EEBE4A163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72-4621-B79F-5EEBE4A163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72-4621-B79F-5EEBE4A163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B72-4621-B79F-5EEBE4A163BE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72-4621-B79F-5EEBE4A163B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72-4621-B79F-5EEBE4A163B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5</c:v>
                </c:pt>
                <c:pt idx="1">
                  <c:v>42</c:v>
                </c:pt>
                <c:pt idx="2">
                  <c:v>0</c:v>
                </c:pt>
                <c:pt idx="3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B72-4621-B79F-5EEBE4A16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97-4979-8FCA-F2894F592F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97-4979-8FCA-F2894F592F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B97-4979-8FCA-F2894F592F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B97-4979-8FCA-F2894F592F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B97-4979-8FCA-F2894F592FE1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B97-4979-8FCA-F2894F592FE1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B97-4979-8FCA-F2894F592FE1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B97-4979-8FCA-F2894F592FE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B97-4979-8FCA-F2894F592FE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40</c:v>
                </c:pt>
                <c:pt idx="1">
                  <c:v>28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B97-4979-8FCA-F2894F592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884</c:v>
              </c:pt>
              <c:pt idx="1">
                <c:v>124</c:v>
              </c:pt>
              <c:pt idx="2">
                <c:v>85</c:v>
              </c:pt>
              <c:pt idx="3">
                <c:v>113</c:v>
              </c:pt>
              <c:pt idx="4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6DF0-4388-A937-C92C6871BE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342</c:v>
              </c:pt>
              <c:pt idx="1">
                <c:v>26</c:v>
              </c:pt>
              <c:pt idx="2">
                <c:v>10</c:v>
              </c:pt>
              <c:pt idx="3">
                <c:v>285</c:v>
              </c:pt>
              <c:pt idx="4">
                <c:v>87</c:v>
              </c:pt>
            </c:numLit>
          </c:val>
          <c:extLst>
            <c:ext xmlns:c16="http://schemas.microsoft.com/office/drawing/2014/chart" uri="{C3380CC4-5D6E-409C-BE32-E72D297353CC}">
              <c16:uniqueId val="{00000000-58FC-4F56-B02A-937D7D696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28</c:v>
              </c:pt>
              <c:pt idx="1">
                <c:v>113</c:v>
              </c:pt>
              <c:pt idx="2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0-20CB-41CE-A1C6-8606908D06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274</c:v>
              </c:pt>
              <c:pt idx="1">
                <c:v>51</c:v>
              </c:pt>
              <c:pt idx="2">
                <c:v>129</c:v>
              </c:pt>
              <c:pt idx="3">
                <c:v>9</c:v>
              </c:pt>
              <c:pt idx="4">
                <c:v>1</c:v>
              </c:pt>
              <c:pt idx="5">
                <c:v>17</c:v>
              </c:pt>
              <c:pt idx="6">
                <c:v>61</c:v>
              </c:pt>
            </c:numLit>
          </c:val>
          <c:extLst>
            <c:ext xmlns:c16="http://schemas.microsoft.com/office/drawing/2014/chart" uri="{C3380CC4-5D6E-409C-BE32-E72D297353CC}">
              <c16:uniqueId val="{00000000-2F5A-46C1-B0B2-E7CC353EC8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Aux!$BD$2:$BD$15</c:f>
              <c:strCache>
                <c:ptCount val="14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Robos con fuerza</c:v>
                </c:pt>
                <c:pt idx="4">
                  <c:v>Robos con violencia o intimidación</c:v>
                </c:pt>
                <c:pt idx="5">
                  <c:v>Hurtos</c:v>
                </c:pt>
                <c:pt idx="6">
                  <c:v>Daños</c:v>
                </c:pt>
                <c:pt idx="7">
                  <c:v>Contra la salud pública</c:v>
                </c:pt>
                <c:pt idx="8">
                  <c:v>Conducción sin permiso</c:v>
                </c:pt>
                <c:pt idx="9">
                  <c:v>Violencia doméstica</c:v>
                </c:pt>
                <c:pt idx="10">
                  <c:v>Violencia de género</c:v>
                </c:pt>
                <c:pt idx="11">
                  <c:v>Otros</c:v>
                </c:pt>
                <c:pt idx="12">
                  <c:v>Atentados y delitos de resistencia y desobediencia grave</c:v>
                </c:pt>
                <c:pt idx="13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4"/>
              <c:pt idx="0">
                <c:v>2</c:v>
              </c:pt>
              <c:pt idx="1">
                <c:v>349</c:v>
              </c:pt>
              <c:pt idx="2">
                <c:v>77</c:v>
              </c:pt>
              <c:pt idx="3">
                <c:v>45</c:v>
              </c:pt>
              <c:pt idx="4">
                <c:v>35</c:v>
              </c:pt>
              <c:pt idx="5">
                <c:v>175</c:v>
              </c:pt>
              <c:pt idx="6">
                <c:v>62</c:v>
              </c:pt>
              <c:pt idx="7">
                <c:v>14</c:v>
              </c:pt>
              <c:pt idx="8">
                <c:v>16</c:v>
              </c:pt>
              <c:pt idx="9">
                <c:v>111</c:v>
              </c:pt>
              <c:pt idx="10">
                <c:v>21</c:v>
              </c:pt>
              <c:pt idx="11">
                <c:v>60</c:v>
              </c:pt>
              <c:pt idx="12">
                <c:v>21</c:v>
              </c:pt>
              <c:pt idx="1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13B-4B6F-90BD-8BA69DA72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152</c:v>
              </c:pt>
              <c:pt idx="1">
                <c:v>128</c:v>
              </c:pt>
              <c:pt idx="2">
                <c:v>694</c:v>
              </c:pt>
              <c:pt idx="3">
                <c:v>13</c:v>
              </c:pt>
              <c:pt idx="4">
                <c:v>11</c:v>
              </c:pt>
              <c:pt idx="5">
                <c:v>26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6F0-4413-ADFF-6C0CE3F0B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62-468B-BA13-AD1F777D95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62-468B-BA13-AD1F777D95B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1760</c:v>
                </c:pt>
                <c:pt idx="1">
                  <c:v>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162-468B-BA13-AD1F777D9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9D-48A3-914C-51CAFBF140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9D-48A3-914C-51CAFBF1402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31</c:v>
                </c:pt>
                <c:pt idx="1">
                  <c:v>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9D-48A3-914C-51CAFBF140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1C6-4161-9EFB-511C898E98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1C6-4161-9EFB-511C898E98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1C6-4161-9EFB-511C898E98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1C6-4161-9EFB-511C898E9801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C6-4161-9EFB-511C898E9801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18</c:v>
                </c:pt>
                <c:pt idx="1">
                  <c:v>23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1C6-4161-9EFB-511C898E9801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261</c:v>
              </c:pt>
              <c:pt idx="1">
                <c:v>2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F618-4C3C-896D-CE37AF9789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163</c:v>
              </c:pt>
              <c:pt idx="1">
                <c:v>21</c:v>
              </c:pt>
              <c:pt idx="2">
                <c:v>2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DDA0-473D-BBA9-10DB7AC43A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Aux!$R$2:$R$11</c:f>
              <c:strCache>
                <c:ptCount val="10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Abuelos y otros ascendientes</c:v>
                </c:pt>
                <c:pt idx="8">
                  <c:v>Persona vulnerable que conviva con el agresor</c:v>
                </c:pt>
                <c:pt idx="9">
                  <c:v>Otros parientes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13</c:v>
              </c:pt>
              <c:pt idx="1">
                <c:v>6</c:v>
              </c:pt>
              <c:pt idx="2">
                <c:v>13</c:v>
              </c:pt>
              <c:pt idx="3">
                <c:v>17</c:v>
              </c:pt>
              <c:pt idx="4">
                <c:v>90</c:v>
              </c:pt>
              <c:pt idx="5">
                <c:v>50</c:v>
              </c:pt>
              <c:pt idx="6">
                <c:v>29</c:v>
              </c:pt>
              <c:pt idx="7">
                <c:v>1</c:v>
              </c:pt>
              <c:pt idx="8">
                <c:v>1</c:v>
              </c:pt>
              <c:pt idx="9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0-08A8-4480-B89A-E04A29BC3E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4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F70E-4A8B-8292-627A2CEBE6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685-45B6-A684-5DA543A39A5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685-45B6-A684-5DA543A39A5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37</c:v>
                </c:pt>
                <c:pt idx="1">
                  <c:v>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85-45B6-A684-5DA543A39A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79-4301-B90E-202D82669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79-4301-B90E-202D82669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79-4301-B90E-202D82669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079-4301-B90E-202D82669175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79-4301-B90E-202D826691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165</c:v>
                </c:pt>
                <c:pt idx="1">
                  <c:v>275</c:v>
                </c:pt>
                <c:pt idx="2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79-4301-B90E-202D82669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Aux!$S$2:$S$7</c:f>
              <c:strCache>
                <c:ptCount val="6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Inviolabilidad del Domicilio</c:v>
                </c:pt>
                <c:pt idx="5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1714</c:v>
              </c:pt>
              <c:pt idx="1">
                <c:v>117</c:v>
              </c:pt>
              <c:pt idx="2">
                <c:v>9</c:v>
              </c:pt>
              <c:pt idx="3">
                <c:v>22</c:v>
              </c:pt>
              <c:pt idx="4">
                <c:v>12</c:v>
              </c:pt>
              <c:pt idx="5">
                <c:v>439</c:v>
              </c:pt>
            </c:numLit>
          </c:val>
          <c:extLst>
            <c:ext xmlns:c16="http://schemas.microsoft.com/office/drawing/2014/chart" uri="{C3380CC4-5D6E-409C-BE32-E72D297353CC}">
              <c16:uniqueId val="{00000000-9209-434C-B1AE-325187BD1C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Aux!$T$2:$T$8</c:f>
              <c:strCache>
                <c:ptCount val="7"/>
                <c:pt idx="0">
                  <c:v>Vida e Integridad</c:v>
                </c:pt>
                <c:pt idx="1">
                  <c:v>Libertad</c:v>
                </c:pt>
                <c:pt idx="2">
                  <c:v>Integridad Moral</c:v>
                </c:pt>
                <c:pt idx="3">
                  <c:v>Libertad Sexual</c:v>
                </c:pt>
                <c:pt idx="4">
                  <c:v>Intimidad</c:v>
                </c:pt>
                <c:pt idx="5">
                  <c:v>Inviolabilidad del Domicilio</c:v>
                </c:pt>
                <c:pt idx="6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739</c:v>
              </c:pt>
              <c:pt idx="1">
                <c:v>261</c:v>
              </c:pt>
              <c:pt idx="2">
                <c:v>1</c:v>
              </c:pt>
              <c:pt idx="3">
                <c:v>7</c:v>
              </c:pt>
              <c:pt idx="4">
                <c:v>15</c:v>
              </c:pt>
              <c:pt idx="5">
                <c:v>2</c:v>
              </c:pt>
              <c:pt idx="6">
                <c:v>289</c:v>
              </c:pt>
            </c:numLit>
          </c:val>
          <c:extLst>
            <c:ext xmlns:c16="http://schemas.microsoft.com/office/drawing/2014/chart" uri="{C3380CC4-5D6E-409C-BE32-E72D297353CC}">
              <c16:uniqueId val="{00000000-6DC0-4F8F-8A55-F487E101C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C0A-4C0C-A7A4-DE992EE4F6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C0A-4C0C-A7A4-DE992EE4F62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1385</c:v>
                </c:pt>
                <c:pt idx="1">
                  <c:v>289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0A-4C0C-A7A4-DE992EE4F6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Aux!$BG$2:$BG$4</c:f>
              <c:strCache>
                <c:ptCount val="3"/>
                <c:pt idx="0">
                  <c:v>Incoadas</c:v>
                </c:pt>
                <c:pt idx="1">
                  <c:v>Archivadas</c:v>
                </c:pt>
                <c:pt idx="2">
                  <c:v>Judicializadas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1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78C7-46C9-89BF-A5DF4C326B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69</c:v>
              </c:pt>
              <c:pt idx="1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D0D9-4217-9A6A-15A5DF80B8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9</c:v>
              </c:pt>
              <c:pt idx="1">
                <c:v>155</c:v>
              </c:pt>
              <c:pt idx="2">
                <c:v>54</c:v>
              </c:pt>
            </c:numLit>
          </c:val>
          <c:extLst>
            <c:ext xmlns:c16="http://schemas.microsoft.com/office/drawing/2014/chart" uri="{C3380CC4-5D6E-409C-BE32-E72D297353CC}">
              <c16:uniqueId val="{00000000-640A-4923-B474-60643C394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Aux!$AC$2:$AC$4</c:f>
              <c:strCache>
                <c:ptCount val="3"/>
                <c:pt idx="0">
                  <c:v>Diligencias de investigación incoadas</c:v>
                </c:pt>
                <c:pt idx="1">
                  <c:v>Diligencias de investigación archivadas</c:v>
                </c:pt>
                <c:pt idx="2">
                  <c:v>Diligencias de investigación en trámite</c:v>
                </c:pt>
              </c:strCache>
            </c:strRef>
          </c:cat>
          <c:val>
            <c:numLit>
              <c:formatCode>General</c:formatCode>
              <c:ptCount val="3"/>
              <c:pt idx="0">
                <c:v>6</c:v>
              </c:pt>
              <c:pt idx="1">
                <c:v>5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D5A-4BCD-B9CA-5ECF102E9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</c:f>
              <c:strCache>
                <c:ptCount val="1"/>
                <c:pt idx="0">
                  <c:v>Escritos de acusación ministerio fiscal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D1E-4DF8-BDE6-DA46D1D5D5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DB6-41DA-949A-B8133A2BB4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578</c:v>
              </c:pt>
              <c:pt idx="2">
                <c:v>51</c:v>
              </c:pt>
              <c:pt idx="3">
                <c:v>24</c:v>
              </c:pt>
              <c:pt idx="4">
                <c:v>255</c:v>
              </c:pt>
              <c:pt idx="5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6541-4B2F-AA5C-56D640DFA1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1001</c:v>
              </c:pt>
              <c:pt idx="2">
                <c:v>12</c:v>
              </c:pt>
              <c:pt idx="3">
                <c:v>23</c:v>
              </c:pt>
              <c:pt idx="4">
                <c:v>831</c:v>
              </c:pt>
              <c:pt idx="5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661E-430E-8B86-1F7664E701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98-4626-AC58-3E45767F23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98-4626-AC58-3E45767F23B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93</c:v>
                </c:pt>
                <c:pt idx="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98-4626-AC58-3E45767F2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3</c:v>
              </c:pt>
              <c:pt idx="1">
                <c:v>948</c:v>
              </c:pt>
              <c:pt idx="2">
                <c:v>15</c:v>
              </c:pt>
              <c:pt idx="3">
                <c:v>36</c:v>
              </c:pt>
              <c:pt idx="4">
                <c:v>736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5D9F-4AEE-848F-16F5A8D0A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220</c:v>
              </c:pt>
              <c:pt idx="2">
                <c:v>30</c:v>
              </c:pt>
              <c:pt idx="3">
                <c:v>7</c:v>
              </c:pt>
              <c:pt idx="4">
                <c:v>139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3BE9-4EF4-A7CD-731499924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196</c:v>
              </c:pt>
              <c:pt idx="2">
                <c:v>36</c:v>
              </c:pt>
              <c:pt idx="3">
                <c:v>17</c:v>
              </c:pt>
              <c:pt idx="4">
                <c:v>144</c:v>
              </c:pt>
              <c:pt idx="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E95-40D3-BEBB-2EF4C81AB8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Aux!$AQ$2:$AQ$3</c:f>
              <c:strCache>
                <c:ptCount val="2"/>
                <c:pt idx="0">
                  <c:v>Conducción temeraria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5487-47F6-89F9-D8F222595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Aux!$AT$2:$AT$3</c:f>
              <c:strCache>
                <c:ptCount val="2"/>
                <c:pt idx="0">
                  <c:v>Conducción bajo la influencia de alcohol/drogas</c:v>
                </c:pt>
                <c:pt idx="1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F26D-4348-BFF8-9A7C74A461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Aux!$AV$2:$AV$8</c:f>
              <c:strCache>
                <c:ptCount val="7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  <c:pt idx="6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1105</c:v>
              </c:pt>
              <c:pt idx="2">
                <c:v>41</c:v>
              </c:pt>
              <c:pt idx="3">
                <c:v>2</c:v>
              </c:pt>
              <c:pt idx="4">
                <c:v>74</c:v>
              </c:pt>
              <c:pt idx="5">
                <c:v>866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454-4C05-B953-BAB5FF065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Aux!$AE$2:$AE$5</c:f>
              <c:strCache>
                <c:ptCount val="4"/>
                <c:pt idx="0">
                  <c:v>Medio ambiente</c:v>
                </c:pt>
                <c:pt idx="1">
                  <c:v>Flora y fauna</c:v>
                </c:pt>
                <c:pt idx="2">
                  <c:v>Incendios forestales</c:v>
                </c:pt>
                <c:pt idx="3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</c:v>
              </c:pt>
              <c:pt idx="1">
                <c:v>1</c:v>
              </c:pt>
              <c:pt idx="2">
                <c:v>1</c:v>
              </c:pt>
              <c:pt idx="3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324-460C-8828-3BFD9684C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Aux!$AF$2:$AF$5</c:f>
              <c:strCache>
                <c:ptCount val="4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Delitos Leves</c:v>
                </c:pt>
                <c:pt idx="3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</c:v>
              </c:pt>
              <c:pt idx="1">
                <c:v>110</c:v>
              </c:pt>
              <c:pt idx="2">
                <c:v>4</c:v>
              </c:pt>
              <c:pt idx="3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1-4790-4350-90D1-668F97374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Aux!$AW$2:$AW$7</c:f>
              <c:strCache>
                <c:ptCount val="6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Patrimonio histórico</c:v>
                </c:pt>
                <c:pt idx="3">
                  <c:v>Flora y fauna</c:v>
                </c:pt>
                <c:pt idx="4">
                  <c:v>Incendios forestales</c:v>
                </c:pt>
                <c:pt idx="5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3</c:v>
              </c:pt>
              <c:pt idx="2">
                <c:v>1</c:v>
              </c:pt>
              <c:pt idx="3">
                <c:v>3</c:v>
              </c:pt>
              <c:pt idx="4">
                <c:v>3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1-EE74-4C2E-B746-BECEA7DEC7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Aux!$AX$2:$AX$4</c:f>
              <c:strCache>
                <c:ptCount val="3"/>
                <c:pt idx="0">
                  <c:v>Medio ambiente</c:v>
                </c:pt>
                <c:pt idx="1">
                  <c:v>Flora y fauna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C17-4847-A5F2-ECEE0652C9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301-4EB6-A1CF-D4ACA1FB2B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301-4EB6-A1CF-D4ACA1FB2BC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106</c:v>
                </c:pt>
                <c:pt idx="1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01-4EB6-A1CF-D4ACA1FB2B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98D-42C2-9E36-178BE04AE5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98D-42C2-9E36-178BE04AE5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98D-42C2-9E36-178BE04AE53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253</c:v>
                </c:pt>
                <c:pt idx="1">
                  <c:v>0</c:v>
                </c:pt>
                <c:pt idx="2">
                  <c:v>256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98D-42C2-9E36-178BE04AE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3C0-42B3-8058-E7B6F1B65B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3C0-42B3-8058-E7B6F1B65B2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957</c:v>
                </c:pt>
                <c:pt idx="1">
                  <c:v>1049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C0-42B3-8058-E7B6F1B65B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5" Type="http://schemas.openxmlformats.org/officeDocument/2006/relationships/chart" Target="../charts/chart50.xml"/><Relationship Id="rId4" Type="http://schemas.openxmlformats.org/officeDocument/2006/relationships/chart" Target="../charts/chart49.xml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3.xml"/><Relationship Id="rId7" Type="http://schemas.openxmlformats.org/officeDocument/2006/relationships/chart" Target="../charts/chart57.xml"/><Relationship Id="rId2" Type="http://schemas.openxmlformats.org/officeDocument/2006/relationships/chart" Target="../charts/chart52.xml"/><Relationship Id="rId1" Type="http://schemas.openxmlformats.org/officeDocument/2006/relationships/chart" Target="../charts/chart51.xml"/><Relationship Id="rId6" Type="http://schemas.openxmlformats.org/officeDocument/2006/relationships/chart" Target="../charts/chart56.xml"/><Relationship Id="rId5" Type="http://schemas.openxmlformats.org/officeDocument/2006/relationships/chart" Target="../charts/chart55.xml"/><Relationship Id="rId4" Type="http://schemas.openxmlformats.org/officeDocument/2006/relationships/chart" Target="../charts/chart54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2" Type="http://schemas.openxmlformats.org/officeDocument/2006/relationships/chart" Target="../charts/chart59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5" Type="http://schemas.openxmlformats.org/officeDocument/2006/relationships/chart" Target="../charts/chart62.xml"/><Relationship Id="rId4" Type="http://schemas.openxmlformats.org/officeDocument/2006/relationships/chart" Target="../charts/chart61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8.xml"/><Relationship Id="rId2" Type="http://schemas.openxmlformats.org/officeDocument/2006/relationships/chart" Target="../charts/chart67.xml"/><Relationship Id="rId1" Type="http://schemas.openxmlformats.org/officeDocument/2006/relationships/chart" Target="../charts/chart66.xml"/><Relationship Id="rId4" Type="http://schemas.openxmlformats.org/officeDocument/2006/relationships/chart" Target="../charts/chart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EDA6FC3-D9A1-4C28-A6BA-1F87AA5C18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641CEF43-89DC-4A2C-AAF0-8311877F8F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742BE99C-268C-4E94-9764-6DFCBCD5F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08DF5EB6-20E1-4778-BB1B-C8C857A455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1945D1A1-2D20-4B66-937A-78389ABB1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44A6ACD6-50A3-488A-866F-9CA38F3899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71CDC09F-D3E0-4A66-9CD0-1EBF2EBAB9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E5531BDE-C315-49B5-8C18-D19526D8D8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C3E1F5DE-1450-48EE-90FB-61A97F30B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07E6C3DE-3AA3-4C09-BA79-6F208A0502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1038225</xdr:colOff>
      <xdr:row>6</xdr:row>
      <xdr:rowOff>76200</xdr:rowOff>
    </xdr:from>
    <xdr:to>
      <xdr:col>80</xdr:col>
      <xdr:colOff>373380</xdr:colOff>
      <xdr:row>16</xdr:row>
      <xdr:rowOff>154305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F66D2D9F-4FD6-4796-8084-06DBA2406A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82</xdr:col>
      <xdr:colOff>285750</xdr:colOff>
      <xdr:row>6</xdr:row>
      <xdr:rowOff>152400</xdr:rowOff>
    </xdr:from>
    <xdr:to>
      <xdr:col>87</xdr:col>
      <xdr:colOff>5715</xdr:colOff>
      <xdr:row>16</xdr:row>
      <xdr:rowOff>53340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F0B2F622-BE9D-410B-9447-5EE70BDFBE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C12044C9-97DE-4808-9541-6BDFFAAFBD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96601DCF-2378-3FAD-C0B0-BA3D11DAB0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14</xdr:col>
      <xdr:colOff>669925</xdr:colOff>
      <xdr:row>6</xdr:row>
      <xdr:rowOff>123825</xdr:rowOff>
    </xdr:from>
    <xdr:to>
      <xdr:col>21</xdr:col>
      <xdr:colOff>200025</xdr:colOff>
      <xdr:row>17</xdr:row>
      <xdr:rowOff>142875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4E831D4F-1DCA-A897-1ACB-812E6B087F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46</xdr:col>
      <xdr:colOff>165100</xdr:colOff>
      <xdr:row>8</xdr:row>
      <xdr:rowOff>9525</xdr:rowOff>
    </xdr:from>
    <xdr:to>
      <xdr:col>53</xdr:col>
      <xdr:colOff>288925</xdr:colOff>
      <xdr:row>17</xdr:row>
      <xdr:rowOff>76200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323273F0-D39A-96DD-E902-3832B93D9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419100</xdr:colOff>
      <xdr:row>7</xdr:row>
      <xdr:rowOff>3175</xdr:rowOff>
    </xdr:from>
    <xdr:to>
      <xdr:col>60</xdr:col>
      <xdr:colOff>314325</xdr:colOff>
      <xdr:row>16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1D93C6A6-9386-BA7A-929B-6FC6C49549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CC905F63-2D09-D919-A795-53DC0E983E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CC961E50-6188-6CC8-AD7C-FE3B48387C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28574</xdr:rowOff>
    </xdr:from>
    <xdr:to>
      <xdr:col>4</xdr:col>
      <xdr:colOff>3067050</xdr:colOff>
      <xdr:row>22</xdr:row>
      <xdr:rowOff>38099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A0C0CF90-632E-0BB6-F67C-9BA997132B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EEEDDD83-9EED-B9B4-491C-661A2A9A87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4172A0CE-B859-2A73-F2E2-68E62C83DFD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11271057-E0FC-EBA9-3940-FA37628121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648F3A27-0B40-1D67-F428-CD92996882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E579C97-B3C5-E41B-8A5F-C95620547E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3B5C5B56-5142-D5CA-952B-2655C51414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3CD6CB9D-1624-6585-B211-9DF0DDBB20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E11F6372-CCCC-9B76-A587-A70D26EAD5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FADE02AC-3448-F512-7EFD-29FC610DBC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2CBF293B-6B81-9FF6-FEB2-F8AD60BBE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A2AD1518-EC51-8153-3311-9FBFCAEF71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2299FCC-F184-40F9-AFEC-7F38FF4B76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26B72A8-2216-408F-8DCC-03B4A27806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867B842B-54A0-BAE3-F2FF-3ADDA28BB2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4FF9706C-3500-8558-437F-1825247FF01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9CD7B38C-B9EF-E273-3FA1-B28EF51F3B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326798B1-DB37-F629-137A-6226EC2105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0006B15C-0B8D-3CEB-0CF7-AEBCBAC65A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ADA07059-D4B9-BD3C-A38D-948A5C908AF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8B0E8062-6036-4975-883D-077B3EABC0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98097F13-08E9-4DF1-85E4-C453A13ADE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F3C4BFE1-00E6-7B91-F97C-F14E06D72D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8B78AF34-3C28-F318-5D08-68C4FB50E7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AA3F8202-3A10-6F9A-CC4F-E1414D19C8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1111380C-2458-0FE9-9603-F7D678A74C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C58186E-B48D-4F1F-8A18-A2572F2E7A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D68A1B2-85CF-4C6E-BDA0-AB3A7DB44E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0CEBC7F6-15F5-62D8-697F-B9F14ADD244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8A5669CF-A7D2-94C6-29BB-7E9250C6E3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3178175</xdr:colOff>
      <xdr:row>3</xdr:row>
      <xdr:rowOff>19050</xdr:rowOff>
    </xdr:from>
    <xdr:to>
      <xdr:col>35</xdr:col>
      <xdr:colOff>85725</xdr:colOff>
      <xdr:row>22</xdr:row>
      <xdr:rowOff>117475</xdr:rowOff>
    </xdr:to>
    <xdr:graphicFrame macro="">
      <xdr:nvGraphicFramePr>
        <xdr:cNvPr id="6" name="graficoVGeneroDiligenciasInv">
          <a:extLst>
            <a:ext uri="{FF2B5EF4-FFF2-40B4-BE49-F238E27FC236}">
              <a16:creationId xmlns:a16="http://schemas.microsoft.com/office/drawing/2014/main" id="{C817750D-DC2D-862E-C7DE-CBE52E75BC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79F249A6-A126-4281-89B4-1663EA41BD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0E5919E-F18A-45B2-BC9C-DE2C81C6C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AAD02B33-97CD-7D15-2178-FFC23D931A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914CD302-870E-8F8E-D5B0-FDD931E4D1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87C63A9-B836-6358-755A-EA73CD1FBE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85563CE3-20FB-F80C-2BF5-0EF80F81BD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977CAC85-EBB6-8D36-C7B2-34188517FB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601BA844-41AE-E111-E293-FE1E0B9D8B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BF3457BF-65A9-3023-711A-C1B2BF95A3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44870E8A-EF4C-18CB-A284-E7BE69E43D4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9137252E-442D-868C-EAF9-794A64AF58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C724DE74-3CB6-B93A-7C49-2F1DD6DBE5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30</xdr:col>
      <xdr:colOff>31750</xdr:colOff>
      <xdr:row>3</xdr:row>
      <xdr:rowOff>95250</xdr:rowOff>
    </xdr:from>
    <xdr:to>
      <xdr:col>34</xdr:col>
      <xdr:colOff>2882900</xdr:colOff>
      <xdr:row>20</xdr:row>
      <xdr:rowOff>31750</xdr:rowOff>
    </xdr:to>
    <xdr:graphicFrame macro="">
      <xdr:nvGraphicFramePr>
        <xdr:cNvPr id="7" name="graficoSVialSumCal">
          <a:extLst>
            <a:ext uri="{FF2B5EF4-FFF2-40B4-BE49-F238E27FC236}">
              <a16:creationId xmlns:a16="http://schemas.microsoft.com/office/drawing/2014/main" id="{79D52402-FE5C-D3DE-8B36-089B7C9958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8" name="graficoSVialDilInv">
          <a:extLst>
            <a:ext uri="{FF2B5EF4-FFF2-40B4-BE49-F238E27FC236}">
              <a16:creationId xmlns:a16="http://schemas.microsoft.com/office/drawing/2014/main" id="{D07B23E2-7D07-81C9-4536-F3AE9409BE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0BA8FD36-5415-E868-49B2-2A991342ED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92D6C04A-647E-2CA9-0784-EFA696AF4F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852DAC1-3B5C-4402-84EE-6436878D7C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C4142D5-998C-28B3-D06B-0AF6623C2F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61831B3D-8D4A-EF0F-32D3-D4F109FBC3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5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9.140625" defaultRowHeight="15" x14ac:dyDescent="0.25"/>
  <cols>
    <col min="1" max="1" width="32.7109375" customWidth="1"/>
    <col min="2" max="2" width="41" customWidth="1"/>
    <col min="3" max="3" width="16.42578125" customWidth="1"/>
    <col min="4" max="4" width="28" customWidth="1"/>
    <col min="5" max="5" width="14.42578125" customWidth="1"/>
    <col min="6" max="6" width="0.7109375" customWidth="1"/>
    <col min="7" max="18" width="5.28515625" customWidth="1"/>
  </cols>
  <sheetData>
    <row r="1" spans="1:6" ht="37.35" customHeight="1" x14ac:dyDescent="0.25">
      <c r="A1" s="1" t="s">
        <v>0</v>
      </c>
      <c r="B1" s="2"/>
      <c r="C1" s="3"/>
    </row>
    <row r="2" spans="1:6" x14ac:dyDescent="0.25">
      <c r="A2" s="3"/>
    </row>
    <row r="3" spans="1:6" ht="37.35" customHeight="1" x14ac:dyDescent="0.25">
      <c r="A3" s="170" t="s">
        <v>1</v>
      </c>
      <c r="B3" s="170"/>
      <c r="C3" s="170"/>
      <c r="D3" s="170"/>
      <c r="E3" s="170"/>
      <c r="F3" s="170"/>
    </row>
    <row r="4" spans="1:6" ht="25.5" x14ac:dyDescent="0.25">
      <c r="A4" s="4" t="s">
        <v>2</v>
      </c>
      <c r="B4" s="4" t="s">
        <v>4</v>
      </c>
      <c r="C4" s="4" t="s">
        <v>6</v>
      </c>
      <c r="D4" s="4" t="s">
        <v>8</v>
      </c>
      <c r="E4" s="4" t="s">
        <v>10</v>
      </c>
    </row>
    <row r="5" spans="1:6" x14ac:dyDescent="0.25">
      <c r="A5" s="5" t="s">
        <v>3</v>
      </c>
      <c r="B5" s="5" t="s">
        <v>5</v>
      </c>
      <c r="C5" s="5" t="s">
        <v>7</v>
      </c>
      <c r="D5" s="5" t="s">
        <v>9</v>
      </c>
      <c r="E5" s="5" t="s">
        <v>11</v>
      </c>
    </row>
    <row r="6" spans="1:6" ht="15.95" customHeight="1" x14ac:dyDescent="0.25">
      <c r="A6" s="6"/>
    </row>
  </sheetData>
  <sheetProtection algorithmName="SHA-512" hashValue="iY3w/u9t7Upgg2G9cGng46wUT7xTJ7pXQENSlsRAnaxr3maf9k2FAul6+6eQTYS/cw1kK/sqkiQop7CHpnF8Iw==" saltValue="eC3EBlQms5XieaPKgGStg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E66"/>
  <sheetViews>
    <sheetView showGridLines="0" workbookViewId="0"/>
  </sheetViews>
  <sheetFormatPr baseColWidth="10" defaultColWidth="9.140625" defaultRowHeight="15" x14ac:dyDescent="0.25"/>
  <cols>
    <col min="1" max="1" width="48.7109375" bestFit="1" customWidth="1"/>
    <col min="2" max="2" width="13.7109375" bestFit="1" customWidth="1"/>
    <col min="3" max="3" width="6.7109375" bestFit="1" customWidth="1"/>
    <col min="4" max="4" width="16.42578125" bestFit="1" customWidth="1"/>
    <col min="5" max="5" width="8.140625" bestFit="1" customWidth="1"/>
    <col min="6" max="7" width="10.140625" customWidth="1"/>
  </cols>
  <sheetData>
    <row r="2" spans="1:5" x14ac:dyDescent="0.25">
      <c r="A2" s="7" t="s">
        <v>1182</v>
      </c>
    </row>
    <row r="3" spans="1:5" x14ac:dyDescent="0.25">
      <c r="A3" s="8" t="s">
        <v>1059</v>
      </c>
    </row>
    <row r="4" spans="1:5" ht="22.5" x14ac:dyDescent="0.25">
      <c r="A4" s="9" t="s">
        <v>14</v>
      </c>
      <c r="B4" s="9" t="s">
        <v>15</v>
      </c>
      <c r="C4" s="10" t="s">
        <v>104</v>
      </c>
      <c r="D4" s="10" t="s">
        <v>1183</v>
      </c>
      <c r="E4" s="11" t="s">
        <v>114</v>
      </c>
    </row>
    <row r="5" spans="1:5" x14ac:dyDescent="0.25">
      <c r="A5" s="21" t="s">
        <v>1184</v>
      </c>
      <c r="B5" s="16"/>
      <c r="C5" s="14">
        <v>12</v>
      </c>
      <c r="D5" s="14">
        <v>3</v>
      </c>
      <c r="E5" s="23">
        <v>13</v>
      </c>
    </row>
    <row r="6" spans="1:5" x14ac:dyDescent="0.25">
      <c r="A6" s="21" t="s">
        <v>1185</v>
      </c>
      <c r="B6" s="16"/>
      <c r="C6" s="14">
        <v>0</v>
      </c>
      <c r="D6" s="14">
        <v>0</v>
      </c>
      <c r="E6" s="23">
        <v>0</v>
      </c>
    </row>
    <row r="7" spans="1:5" x14ac:dyDescent="0.25">
      <c r="A7" s="21" t="s">
        <v>1186</v>
      </c>
      <c r="B7" s="16"/>
      <c r="C7" s="14">
        <v>0</v>
      </c>
      <c r="D7" s="14">
        <v>0</v>
      </c>
      <c r="E7" s="23">
        <v>0</v>
      </c>
    </row>
    <row r="8" spans="1:5" x14ac:dyDescent="0.25">
      <c r="A8" s="21" t="s">
        <v>1187</v>
      </c>
      <c r="B8" s="16"/>
      <c r="C8" s="14">
        <v>1</v>
      </c>
      <c r="D8" s="14">
        <v>1</v>
      </c>
      <c r="E8" s="23">
        <v>0</v>
      </c>
    </row>
    <row r="9" spans="1:5" x14ac:dyDescent="0.25">
      <c r="A9" s="21" t="s">
        <v>615</v>
      </c>
      <c r="B9" s="16"/>
      <c r="C9" s="14">
        <v>1</v>
      </c>
      <c r="D9" s="14">
        <v>0</v>
      </c>
      <c r="E9" s="23">
        <v>1</v>
      </c>
    </row>
    <row r="10" spans="1:5" x14ac:dyDescent="0.25">
      <c r="A10" s="21" t="s">
        <v>1188</v>
      </c>
      <c r="B10" s="16"/>
      <c r="C10" s="14">
        <v>3</v>
      </c>
      <c r="D10" s="14">
        <v>0</v>
      </c>
      <c r="E10" s="23">
        <v>4</v>
      </c>
    </row>
    <row r="11" spans="1:5" x14ac:dyDescent="0.25">
      <c r="A11" s="194" t="s">
        <v>956</v>
      </c>
      <c r="B11" s="195"/>
      <c r="C11" s="30">
        <v>17</v>
      </c>
      <c r="D11" s="30">
        <v>4</v>
      </c>
      <c r="E11" s="30">
        <v>18</v>
      </c>
    </row>
    <row r="12" spans="1:5" x14ac:dyDescent="0.25">
      <c r="A12" s="8" t="s">
        <v>1189</v>
      </c>
    </row>
    <row r="13" spans="1:5" x14ac:dyDescent="0.25">
      <c r="A13" s="9" t="s">
        <v>14</v>
      </c>
      <c r="B13" s="9" t="s">
        <v>15</v>
      </c>
      <c r="C13" s="11" t="s">
        <v>3</v>
      </c>
    </row>
    <row r="14" spans="1:5" x14ac:dyDescent="0.25">
      <c r="A14" s="21" t="s">
        <v>1190</v>
      </c>
      <c r="B14" s="16"/>
      <c r="C14" s="23">
        <v>10</v>
      </c>
    </row>
    <row r="15" spans="1:5" x14ac:dyDescent="0.25">
      <c r="A15" s="21" t="s">
        <v>1191</v>
      </c>
      <c r="B15" s="16"/>
      <c r="C15" s="23">
        <v>0</v>
      </c>
    </row>
    <row r="16" spans="1:5" x14ac:dyDescent="0.25">
      <c r="A16" s="21" t="s">
        <v>1192</v>
      </c>
      <c r="B16" s="16"/>
      <c r="C16" s="23">
        <v>0</v>
      </c>
    </row>
    <row r="17" spans="1:3" x14ac:dyDescent="0.25">
      <c r="A17" s="194" t="s">
        <v>956</v>
      </c>
      <c r="B17" s="195"/>
      <c r="C17" s="30">
        <v>10</v>
      </c>
    </row>
    <row r="18" spans="1:3" x14ac:dyDescent="0.25">
      <c r="A18" s="3"/>
    </row>
    <row r="19" spans="1:3" x14ac:dyDescent="0.25">
      <c r="A19" s="8" t="s">
        <v>1193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21" t="s">
        <v>1184</v>
      </c>
      <c r="B21" s="16"/>
      <c r="C21" s="23">
        <v>36</v>
      </c>
    </row>
    <row r="22" spans="1:3" x14ac:dyDescent="0.25">
      <c r="A22" s="21" t="s">
        <v>1185</v>
      </c>
      <c r="B22" s="16"/>
      <c r="C22" s="23">
        <v>1</v>
      </c>
    </row>
    <row r="23" spans="1:3" x14ac:dyDescent="0.25">
      <c r="A23" s="21" t="s">
        <v>1186</v>
      </c>
      <c r="B23" s="16"/>
      <c r="C23" s="23">
        <v>3</v>
      </c>
    </row>
    <row r="24" spans="1:3" x14ac:dyDescent="0.25">
      <c r="A24" s="21" t="s">
        <v>1187</v>
      </c>
      <c r="B24" s="16"/>
      <c r="C24" s="23">
        <v>8</v>
      </c>
    </row>
    <row r="25" spans="1:3" x14ac:dyDescent="0.25">
      <c r="A25" s="21" t="s">
        <v>615</v>
      </c>
      <c r="B25" s="16"/>
      <c r="C25" s="23">
        <v>31</v>
      </c>
    </row>
    <row r="26" spans="1:3" x14ac:dyDescent="0.25">
      <c r="A26" s="21" t="s">
        <v>1188</v>
      </c>
      <c r="B26" s="16"/>
      <c r="C26" s="23">
        <v>24</v>
      </c>
    </row>
    <row r="27" spans="1:3" x14ac:dyDescent="0.25">
      <c r="A27" s="194" t="s">
        <v>956</v>
      </c>
      <c r="B27" s="195"/>
      <c r="C27" s="30">
        <v>103</v>
      </c>
    </row>
    <row r="28" spans="1:3" x14ac:dyDescent="0.25">
      <c r="A28" s="3"/>
    </row>
    <row r="29" spans="1:3" x14ac:dyDescent="0.25">
      <c r="A29" s="8" t="s">
        <v>1085</v>
      </c>
    </row>
    <row r="30" spans="1:3" x14ac:dyDescent="0.25">
      <c r="A30" s="9" t="s">
        <v>14</v>
      </c>
      <c r="B30" s="9" t="s">
        <v>15</v>
      </c>
      <c r="C30" s="11" t="s">
        <v>3</v>
      </c>
    </row>
    <row r="31" spans="1:3" x14ac:dyDescent="0.25">
      <c r="A31" s="21" t="s">
        <v>1087</v>
      </c>
      <c r="B31" s="16"/>
      <c r="C31" s="23">
        <v>1</v>
      </c>
    </row>
    <row r="32" spans="1:3" x14ac:dyDescent="0.25">
      <c r="A32" s="21" t="s">
        <v>1029</v>
      </c>
      <c r="B32" s="16"/>
      <c r="C32" s="23">
        <v>0</v>
      </c>
    </row>
    <row r="33" spans="1:3" x14ac:dyDescent="0.25">
      <c r="A33" s="21" t="s">
        <v>1194</v>
      </c>
      <c r="B33" s="16"/>
      <c r="C33" s="23">
        <v>110</v>
      </c>
    </row>
    <row r="34" spans="1:3" x14ac:dyDescent="0.25">
      <c r="A34" s="21" t="s">
        <v>1127</v>
      </c>
      <c r="B34" s="16"/>
      <c r="C34" s="23">
        <v>4</v>
      </c>
    </row>
    <row r="35" spans="1:3" x14ac:dyDescent="0.25">
      <c r="A35" s="21" t="s">
        <v>1195</v>
      </c>
      <c r="B35" s="16"/>
      <c r="C35" s="23">
        <v>12</v>
      </c>
    </row>
    <row r="36" spans="1:3" x14ac:dyDescent="0.25">
      <c r="A36" s="21" t="s">
        <v>1031</v>
      </c>
      <c r="B36" s="16"/>
      <c r="C36" s="23">
        <v>0</v>
      </c>
    </row>
    <row r="37" spans="1:3" x14ac:dyDescent="0.25">
      <c r="A37" s="21" t="s">
        <v>1032</v>
      </c>
      <c r="B37" s="16"/>
      <c r="C37" s="23">
        <v>0</v>
      </c>
    </row>
    <row r="38" spans="1:3" x14ac:dyDescent="0.25">
      <c r="A38" s="21" t="s">
        <v>1090</v>
      </c>
      <c r="B38" s="16"/>
      <c r="C38" s="23">
        <v>0</v>
      </c>
    </row>
    <row r="39" spans="1:3" x14ac:dyDescent="0.25">
      <c r="A39" s="21" t="s">
        <v>1091</v>
      </c>
      <c r="B39" s="16"/>
      <c r="C39" s="23">
        <v>0</v>
      </c>
    </row>
    <row r="40" spans="1:3" x14ac:dyDescent="0.25">
      <c r="A40" s="194" t="s">
        <v>956</v>
      </c>
      <c r="B40" s="195"/>
      <c r="C40" s="30">
        <v>127</v>
      </c>
    </row>
    <row r="41" spans="1:3" x14ac:dyDescent="0.25">
      <c r="A41" s="3"/>
    </row>
    <row r="42" spans="1:3" x14ac:dyDescent="0.25">
      <c r="A42" s="8" t="s">
        <v>1196</v>
      </c>
    </row>
    <row r="43" spans="1:3" x14ac:dyDescent="0.25">
      <c r="A43" s="9" t="s">
        <v>14</v>
      </c>
      <c r="B43" s="9" t="s">
        <v>15</v>
      </c>
      <c r="C43" s="11" t="s">
        <v>3</v>
      </c>
    </row>
    <row r="44" spans="1:3" x14ac:dyDescent="0.25">
      <c r="A44" s="21" t="s">
        <v>1184</v>
      </c>
      <c r="B44" s="16"/>
      <c r="C44" s="23">
        <v>0</v>
      </c>
    </row>
    <row r="45" spans="1:3" x14ac:dyDescent="0.25">
      <c r="A45" s="21" t="s">
        <v>1185</v>
      </c>
      <c r="B45" s="16"/>
      <c r="C45" s="23">
        <v>2</v>
      </c>
    </row>
    <row r="46" spans="1:3" x14ac:dyDescent="0.25">
      <c r="A46" s="21" t="s">
        <v>1186</v>
      </c>
      <c r="B46" s="16"/>
      <c r="C46" s="23">
        <v>1</v>
      </c>
    </row>
    <row r="47" spans="1:3" x14ac:dyDescent="0.25">
      <c r="A47" s="21" t="s">
        <v>1187</v>
      </c>
      <c r="B47" s="16"/>
      <c r="C47" s="23">
        <v>2</v>
      </c>
    </row>
    <row r="48" spans="1:3" x14ac:dyDescent="0.25">
      <c r="A48" s="21" t="s">
        <v>615</v>
      </c>
      <c r="B48" s="16"/>
      <c r="C48" s="23">
        <v>5</v>
      </c>
    </row>
    <row r="49" spans="1:3" x14ac:dyDescent="0.25">
      <c r="A49" s="21" t="s">
        <v>1188</v>
      </c>
      <c r="B49" s="16"/>
      <c r="C49" s="23">
        <v>4</v>
      </c>
    </row>
    <row r="50" spans="1:3" x14ac:dyDescent="0.25">
      <c r="A50" s="194" t="s">
        <v>956</v>
      </c>
      <c r="B50" s="195"/>
      <c r="C50" s="30">
        <v>14</v>
      </c>
    </row>
    <row r="51" spans="1:3" x14ac:dyDescent="0.25">
      <c r="A51" s="8" t="s">
        <v>1197</v>
      </c>
    </row>
    <row r="52" spans="1:3" x14ac:dyDescent="0.25">
      <c r="A52" s="9" t="s">
        <v>14</v>
      </c>
      <c r="B52" s="9" t="s">
        <v>15</v>
      </c>
      <c r="C52" s="11" t="s">
        <v>3</v>
      </c>
    </row>
    <row r="53" spans="1:3" x14ac:dyDescent="0.25">
      <c r="A53" s="171" t="s">
        <v>1184</v>
      </c>
      <c r="B53" s="13" t="s">
        <v>81</v>
      </c>
      <c r="C53" s="23">
        <v>4</v>
      </c>
    </row>
    <row r="54" spans="1:3" x14ac:dyDescent="0.25">
      <c r="A54" s="173"/>
      <c r="B54" s="13" t="s">
        <v>82</v>
      </c>
      <c r="C54" s="23">
        <v>3</v>
      </c>
    </row>
    <row r="55" spans="1:3" x14ac:dyDescent="0.25">
      <c r="A55" s="171" t="s">
        <v>1185</v>
      </c>
      <c r="B55" s="13" t="s">
        <v>81</v>
      </c>
      <c r="C55" s="23">
        <v>3</v>
      </c>
    </row>
    <row r="56" spans="1:3" x14ac:dyDescent="0.25">
      <c r="A56" s="173"/>
      <c r="B56" s="13" t="s">
        <v>82</v>
      </c>
      <c r="C56" s="23">
        <v>0</v>
      </c>
    </row>
    <row r="57" spans="1:3" x14ac:dyDescent="0.25">
      <c r="A57" s="171" t="s">
        <v>1186</v>
      </c>
      <c r="B57" s="13" t="s">
        <v>81</v>
      </c>
      <c r="C57" s="23">
        <v>1</v>
      </c>
    </row>
    <row r="58" spans="1:3" x14ac:dyDescent="0.25">
      <c r="A58" s="173"/>
      <c r="B58" s="13" t="s">
        <v>82</v>
      </c>
      <c r="C58" s="23">
        <v>0</v>
      </c>
    </row>
    <row r="59" spans="1:3" x14ac:dyDescent="0.25">
      <c r="A59" s="171" t="s">
        <v>1187</v>
      </c>
      <c r="B59" s="13" t="s">
        <v>81</v>
      </c>
      <c r="C59" s="23">
        <v>3</v>
      </c>
    </row>
    <row r="60" spans="1:3" x14ac:dyDescent="0.25">
      <c r="A60" s="173"/>
      <c r="B60" s="13" t="s">
        <v>82</v>
      </c>
      <c r="C60" s="23">
        <v>1</v>
      </c>
    </row>
    <row r="61" spans="1:3" x14ac:dyDescent="0.25">
      <c r="A61" s="171" t="s">
        <v>615</v>
      </c>
      <c r="B61" s="13" t="s">
        <v>81</v>
      </c>
      <c r="C61" s="23">
        <v>3</v>
      </c>
    </row>
    <row r="62" spans="1:3" x14ac:dyDescent="0.25">
      <c r="A62" s="173"/>
      <c r="B62" s="13" t="s">
        <v>82</v>
      </c>
      <c r="C62" s="23">
        <v>0</v>
      </c>
    </row>
    <row r="63" spans="1:3" x14ac:dyDescent="0.25">
      <c r="A63" s="171" t="s">
        <v>1188</v>
      </c>
      <c r="B63" s="13" t="s">
        <v>81</v>
      </c>
      <c r="C63" s="23">
        <v>8</v>
      </c>
    </row>
    <row r="64" spans="1:3" x14ac:dyDescent="0.25">
      <c r="A64" s="173"/>
      <c r="B64" s="13" t="s">
        <v>82</v>
      </c>
      <c r="C64" s="23">
        <v>1</v>
      </c>
    </row>
    <row r="65" spans="1:3" x14ac:dyDescent="0.25">
      <c r="A65" s="194" t="s">
        <v>956</v>
      </c>
      <c r="B65" s="195"/>
      <c r="C65" s="30">
        <v>27</v>
      </c>
    </row>
    <row r="66" spans="1:3" x14ac:dyDescent="0.25">
      <c r="A66" s="6"/>
    </row>
  </sheetData>
  <sheetProtection algorithmName="SHA-512" hashValue="1h/M30LMxPdCks917GaDc8eYJwsw0iDBD37JRi7gPBl1Hrv8gy0Lgs/983c+r3c2r7JIo1Gdgv0dk7SFMBchwA==" saltValue="VGaOG1NQGR43aiqcARbzB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F42"/>
  <sheetViews>
    <sheetView showGridLines="0" workbookViewId="0"/>
  </sheetViews>
  <sheetFormatPr baseColWidth="10" defaultColWidth="9.140625" defaultRowHeight="15" x14ac:dyDescent="0.25"/>
  <cols>
    <col min="1" max="1" width="29.85546875" bestFit="1" customWidth="1"/>
    <col min="2" max="2" width="49.7109375" customWidth="1"/>
    <col min="3" max="3" width="16.5703125" bestFit="1" customWidth="1"/>
    <col min="4" max="4" width="11.85546875" bestFit="1" customWidth="1"/>
    <col min="5" max="5" width="12.5703125" bestFit="1" customWidth="1"/>
    <col min="6" max="6" width="11.42578125" bestFit="1" customWidth="1"/>
    <col min="7" max="9" width="7.5703125" customWidth="1"/>
  </cols>
  <sheetData>
    <row r="2" spans="1:6" x14ac:dyDescent="0.25">
      <c r="A2" s="4" t="s">
        <v>1198</v>
      </c>
    </row>
    <row r="3" spans="1:6" x14ac:dyDescent="0.25">
      <c r="A3" s="32" t="s">
        <v>1199</v>
      </c>
    </row>
    <row r="4" spans="1:6" ht="22.5" x14ac:dyDescent="0.25">
      <c r="A4" s="33" t="s">
        <v>14</v>
      </c>
      <c r="B4" s="33" t="s">
        <v>15</v>
      </c>
      <c r="C4" s="39" t="s">
        <v>1200</v>
      </c>
      <c r="D4" s="39" t="s">
        <v>65</v>
      </c>
      <c r="E4" s="39" t="s">
        <v>1037</v>
      </c>
      <c r="F4" s="39" t="s">
        <v>1201</v>
      </c>
    </row>
    <row r="5" spans="1:6" ht="22.5" x14ac:dyDescent="0.25">
      <c r="A5" s="186" t="s">
        <v>1202</v>
      </c>
      <c r="B5" s="36" t="s">
        <v>1203</v>
      </c>
      <c r="C5" s="42">
        <v>10</v>
      </c>
      <c r="D5" s="42">
        <v>2</v>
      </c>
      <c r="E5" s="42">
        <v>2</v>
      </c>
      <c r="F5" s="37">
        <v>0</v>
      </c>
    </row>
    <row r="6" spans="1:6" x14ac:dyDescent="0.25">
      <c r="A6" s="188"/>
      <c r="B6" s="36" t="s">
        <v>1204</v>
      </c>
      <c r="C6" s="42">
        <v>12</v>
      </c>
      <c r="D6" s="42">
        <v>2</v>
      </c>
      <c r="E6" s="42">
        <v>1</v>
      </c>
      <c r="F6" s="37">
        <v>0</v>
      </c>
    </row>
    <row r="7" spans="1:6" x14ac:dyDescent="0.25">
      <c r="A7" s="35" t="s">
        <v>1205</v>
      </c>
      <c r="B7" s="36" t="s">
        <v>1206</v>
      </c>
      <c r="C7" s="42">
        <v>3</v>
      </c>
      <c r="D7" s="42">
        <v>0</v>
      </c>
      <c r="E7" s="42">
        <v>1</v>
      </c>
      <c r="F7" s="37">
        <v>0</v>
      </c>
    </row>
    <row r="8" spans="1:6" ht="22.5" x14ac:dyDescent="0.25">
      <c r="A8" s="186" t="s">
        <v>1207</v>
      </c>
      <c r="B8" s="36" t="s">
        <v>1208</v>
      </c>
      <c r="C8" s="42">
        <v>30</v>
      </c>
      <c r="D8" s="42">
        <v>10</v>
      </c>
      <c r="E8" s="42">
        <v>18</v>
      </c>
      <c r="F8" s="37">
        <v>0</v>
      </c>
    </row>
    <row r="9" spans="1:6" x14ac:dyDescent="0.25">
      <c r="A9" s="187"/>
      <c r="B9" s="36" t="s">
        <v>1209</v>
      </c>
      <c r="C9" s="42">
        <v>12</v>
      </c>
      <c r="D9" s="42">
        <v>5</v>
      </c>
      <c r="E9" s="42">
        <v>1</v>
      </c>
      <c r="F9" s="37">
        <v>0</v>
      </c>
    </row>
    <row r="10" spans="1:6" ht="22.5" x14ac:dyDescent="0.25">
      <c r="A10" s="188"/>
      <c r="B10" s="36" t="s">
        <v>1210</v>
      </c>
      <c r="C10" s="42">
        <v>23</v>
      </c>
      <c r="D10" s="42">
        <v>12</v>
      </c>
      <c r="E10" s="42">
        <v>7</v>
      </c>
      <c r="F10" s="37">
        <v>0</v>
      </c>
    </row>
    <row r="11" spans="1:6" ht="22.5" x14ac:dyDescent="0.25">
      <c r="A11" s="186" t="s">
        <v>1211</v>
      </c>
      <c r="B11" s="36" t="s">
        <v>1212</v>
      </c>
      <c r="C11" s="42">
        <v>8</v>
      </c>
      <c r="D11" s="42">
        <v>0</v>
      </c>
      <c r="E11" s="42">
        <v>0</v>
      </c>
      <c r="F11" s="37">
        <v>0</v>
      </c>
    </row>
    <row r="12" spans="1:6" x14ac:dyDescent="0.25">
      <c r="A12" s="187"/>
      <c r="B12" s="36" t="s">
        <v>1213</v>
      </c>
      <c r="C12" s="42">
        <v>4</v>
      </c>
      <c r="D12" s="42">
        <v>4</v>
      </c>
      <c r="E12" s="42">
        <v>8</v>
      </c>
      <c r="F12" s="37">
        <v>0</v>
      </c>
    </row>
    <row r="13" spans="1:6" ht="22.5" x14ac:dyDescent="0.25">
      <c r="A13" s="188"/>
      <c r="B13" s="36" t="s">
        <v>1214</v>
      </c>
      <c r="C13" s="42">
        <v>16</v>
      </c>
      <c r="D13" s="42">
        <v>8</v>
      </c>
      <c r="E13" s="42">
        <v>7</v>
      </c>
      <c r="F13" s="37">
        <v>0</v>
      </c>
    </row>
    <row r="14" spans="1:6" ht="22.5" x14ac:dyDescent="0.25">
      <c r="A14" s="35" t="s">
        <v>1215</v>
      </c>
      <c r="B14" s="36" t="s">
        <v>1216</v>
      </c>
      <c r="C14" s="42">
        <v>5</v>
      </c>
      <c r="D14" s="42">
        <v>0</v>
      </c>
      <c r="E14" s="42">
        <v>0</v>
      </c>
      <c r="F14" s="37">
        <v>0</v>
      </c>
    </row>
    <row r="15" spans="1:6" x14ac:dyDescent="0.25">
      <c r="A15" s="186" t="s">
        <v>1217</v>
      </c>
      <c r="B15" s="36" t="s">
        <v>1218</v>
      </c>
      <c r="C15" s="42">
        <v>1519</v>
      </c>
      <c r="D15" s="42">
        <v>72</v>
      </c>
      <c r="E15" s="42">
        <v>58</v>
      </c>
      <c r="F15" s="37">
        <v>2</v>
      </c>
    </row>
    <row r="16" spans="1:6" x14ac:dyDescent="0.25">
      <c r="A16" s="187"/>
      <c r="B16" s="36" t="s">
        <v>1219</v>
      </c>
      <c r="C16" s="42">
        <v>3</v>
      </c>
      <c r="D16" s="42">
        <v>0</v>
      </c>
      <c r="E16" s="42">
        <v>0</v>
      </c>
      <c r="F16" s="37">
        <v>0</v>
      </c>
    </row>
    <row r="17" spans="1:6" x14ac:dyDescent="0.25">
      <c r="A17" s="187"/>
      <c r="B17" s="36" t="s">
        <v>1220</v>
      </c>
      <c r="C17" s="42">
        <v>0</v>
      </c>
      <c r="D17" s="42">
        <v>0</v>
      </c>
      <c r="E17" s="42">
        <v>1</v>
      </c>
      <c r="F17" s="37">
        <v>0</v>
      </c>
    </row>
    <row r="18" spans="1:6" x14ac:dyDescent="0.25">
      <c r="A18" s="187"/>
      <c r="B18" s="36" t="s">
        <v>1221</v>
      </c>
      <c r="C18" s="42">
        <v>6</v>
      </c>
      <c r="D18" s="42">
        <v>1</v>
      </c>
      <c r="E18" s="42">
        <v>0</v>
      </c>
      <c r="F18" s="37">
        <v>0</v>
      </c>
    </row>
    <row r="19" spans="1:6" ht="22.5" x14ac:dyDescent="0.25">
      <c r="A19" s="188"/>
      <c r="B19" s="36" t="s">
        <v>1222</v>
      </c>
      <c r="C19" s="42">
        <v>1</v>
      </c>
      <c r="D19" s="42">
        <v>0</v>
      </c>
      <c r="E19" s="42">
        <v>1</v>
      </c>
      <c r="F19" s="37">
        <v>0</v>
      </c>
    </row>
    <row r="20" spans="1:6" x14ac:dyDescent="0.25">
      <c r="A20" s="35" t="s">
        <v>1223</v>
      </c>
      <c r="B20" s="36" t="s">
        <v>1224</v>
      </c>
      <c r="C20" s="42">
        <v>7</v>
      </c>
      <c r="D20" s="42">
        <v>3</v>
      </c>
      <c r="E20" s="42">
        <v>6</v>
      </c>
      <c r="F20" s="37">
        <v>0</v>
      </c>
    </row>
    <row r="21" spans="1:6" x14ac:dyDescent="0.25">
      <c r="A21" s="35" t="s">
        <v>1225</v>
      </c>
      <c r="B21" s="36" t="s">
        <v>1226</v>
      </c>
      <c r="C21" s="42">
        <v>2</v>
      </c>
      <c r="D21" s="42">
        <v>1</v>
      </c>
      <c r="E21" s="42">
        <v>1</v>
      </c>
      <c r="F21" s="37">
        <v>0</v>
      </c>
    </row>
    <row r="22" spans="1:6" x14ac:dyDescent="0.25">
      <c r="A22" s="184" t="s">
        <v>956</v>
      </c>
      <c r="B22" s="185"/>
      <c r="C22" s="43">
        <v>1661</v>
      </c>
      <c r="D22" s="43">
        <v>120</v>
      </c>
      <c r="E22" s="43">
        <v>112</v>
      </c>
      <c r="F22" s="43">
        <v>2</v>
      </c>
    </row>
    <row r="23" spans="1:6" x14ac:dyDescent="0.25">
      <c r="A23" s="32" t="s">
        <v>1059</v>
      </c>
    </row>
    <row r="24" spans="1:6" x14ac:dyDescent="0.25">
      <c r="A24" s="33" t="s">
        <v>14</v>
      </c>
      <c r="B24" s="33" t="s">
        <v>15</v>
      </c>
      <c r="C24" s="34" t="s">
        <v>3</v>
      </c>
    </row>
    <row r="25" spans="1:6" x14ac:dyDescent="0.25">
      <c r="A25" s="40" t="s">
        <v>104</v>
      </c>
      <c r="B25" s="16"/>
      <c r="C25" s="37">
        <v>2</v>
      </c>
    </row>
    <row r="26" spans="1:6" x14ac:dyDescent="0.25">
      <c r="A26" s="40" t="s">
        <v>114</v>
      </c>
      <c r="B26" s="16"/>
      <c r="C26" s="37">
        <v>0</v>
      </c>
    </row>
    <row r="27" spans="1:6" x14ac:dyDescent="0.25">
      <c r="A27" s="40" t="s">
        <v>1060</v>
      </c>
      <c r="B27" s="16"/>
      <c r="C27" s="37">
        <v>2</v>
      </c>
    </row>
    <row r="28" spans="1:6" x14ac:dyDescent="0.25">
      <c r="A28" s="184" t="s">
        <v>956</v>
      </c>
      <c r="B28" s="185"/>
      <c r="C28" s="43">
        <v>4</v>
      </c>
    </row>
    <row r="29" spans="1:6" x14ac:dyDescent="0.25">
      <c r="A29" s="3"/>
    </row>
    <row r="30" spans="1:6" x14ac:dyDescent="0.25">
      <c r="A30" s="32" t="s">
        <v>1227</v>
      </c>
    </row>
    <row r="31" spans="1:6" x14ac:dyDescent="0.25">
      <c r="A31" s="33" t="s">
        <v>14</v>
      </c>
      <c r="B31" s="33" t="s">
        <v>15</v>
      </c>
      <c r="C31" s="34" t="s">
        <v>3</v>
      </c>
    </row>
    <row r="32" spans="1:6" x14ac:dyDescent="0.25">
      <c r="A32" s="40" t="s">
        <v>1228</v>
      </c>
      <c r="B32" s="16"/>
      <c r="C32" s="37">
        <v>25</v>
      </c>
    </row>
    <row r="33" spans="1:3" x14ac:dyDescent="0.25">
      <c r="A33" s="40" t="s">
        <v>1229</v>
      </c>
      <c r="B33" s="16"/>
      <c r="C33" s="37">
        <v>70</v>
      </c>
    </row>
    <row r="34" spans="1:3" x14ac:dyDescent="0.25">
      <c r="A34" s="40" t="s">
        <v>82</v>
      </c>
      <c r="B34" s="16"/>
      <c r="C34" s="37">
        <v>17</v>
      </c>
    </row>
    <row r="35" spans="1:3" x14ac:dyDescent="0.25">
      <c r="A35" s="184" t="s">
        <v>956</v>
      </c>
      <c r="B35" s="185"/>
      <c r="C35" s="43">
        <v>112</v>
      </c>
    </row>
    <row r="36" spans="1:3" x14ac:dyDescent="0.25">
      <c r="A36" s="3"/>
    </row>
    <row r="37" spans="1:3" x14ac:dyDescent="0.25">
      <c r="A37" s="32" t="s">
        <v>1230</v>
      </c>
    </row>
    <row r="38" spans="1:3" x14ac:dyDescent="0.25">
      <c r="A38" s="33" t="s">
        <v>14</v>
      </c>
      <c r="B38" s="33" t="s">
        <v>15</v>
      </c>
      <c r="C38" s="34" t="s">
        <v>3</v>
      </c>
    </row>
    <row r="39" spans="1:3" x14ac:dyDescent="0.25">
      <c r="A39" s="40" t="s">
        <v>1231</v>
      </c>
      <c r="B39" s="16"/>
      <c r="C39" s="37">
        <v>331</v>
      </c>
    </row>
    <row r="40" spans="1:3" x14ac:dyDescent="0.25">
      <c r="A40" s="40" t="s">
        <v>1232</v>
      </c>
      <c r="B40" s="16"/>
      <c r="C40" s="37">
        <v>94</v>
      </c>
    </row>
    <row r="41" spans="1:3" x14ac:dyDescent="0.25">
      <c r="A41" s="184" t="s">
        <v>956</v>
      </c>
      <c r="B41" s="185"/>
      <c r="C41" s="43">
        <v>425</v>
      </c>
    </row>
    <row r="42" spans="1:3" x14ac:dyDescent="0.25">
      <c r="A42" s="6"/>
    </row>
  </sheetData>
  <sheetProtection algorithmName="SHA-512" hashValue="WL8o0q/nFiUsWLo9qXIlp45RIYTX2GzXaMHSjjW6MHantVVv5J1sHpjKCE0HjpKoud0hv72u2jgRIQ/gCPObYw==" saltValue="Jmplbl9IwNXsw4615FNSow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E33"/>
  <sheetViews>
    <sheetView showGridLines="0" workbookViewId="0"/>
  </sheetViews>
  <sheetFormatPr baseColWidth="10" defaultColWidth="9.140625" defaultRowHeight="15" x14ac:dyDescent="0.25"/>
  <cols>
    <col min="1" max="1" width="40.140625" bestFit="1" customWidth="1"/>
    <col min="2" max="2" width="50" bestFit="1" customWidth="1"/>
    <col min="3" max="4" width="4.85546875" bestFit="1" customWidth="1"/>
    <col min="5" max="5" width="7.85546875" bestFit="1" customWidth="1"/>
    <col min="6" max="8" width="10.140625" customWidth="1"/>
  </cols>
  <sheetData>
    <row r="2" spans="1:5" x14ac:dyDescent="0.25">
      <c r="A2" s="7" t="s">
        <v>1233</v>
      </c>
    </row>
    <row r="3" spans="1:5" x14ac:dyDescent="0.25">
      <c r="A3" s="46" t="s">
        <v>1234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4" t="s">
        <v>1235</v>
      </c>
      <c r="B5" s="13" t="s">
        <v>1236</v>
      </c>
      <c r="C5" s="14">
        <v>1455</v>
      </c>
      <c r="D5" s="14">
        <v>1745</v>
      </c>
      <c r="E5" s="15">
        <v>-0.166189111747851</v>
      </c>
    </row>
    <row r="6" spans="1:5" x14ac:dyDescent="0.25">
      <c r="A6" s="176"/>
      <c r="B6" s="13" t="s">
        <v>1237</v>
      </c>
      <c r="C6" s="14">
        <v>615</v>
      </c>
      <c r="D6" s="14">
        <v>916</v>
      </c>
      <c r="E6" s="15">
        <v>-0.32860262008733598</v>
      </c>
    </row>
    <row r="7" spans="1:5" x14ac:dyDescent="0.25">
      <c r="A7" s="175"/>
      <c r="B7" s="13" t="s">
        <v>1238</v>
      </c>
      <c r="C7" s="14">
        <v>131</v>
      </c>
      <c r="D7" s="14">
        <v>158</v>
      </c>
      <c r="E7" s="15">
        <v>-0.170886075949367</v>
      </c>
    </row>
    <row r="8" spans="1:5" x14ac:dyDescent="0.25">
      <c r="A8" s="3"/>
    </row>
    <row r="9" spans="1:5" x14ac:dyDescent="0.25">
      <c r="A9" s="46" t="s">
        <v>1239</v>
      </c>
    </row>
    <row r="10" spans="1:5" x14ac:dyDescent="0.25">
      <c r="A10" s="44" t="s">
        <v>14</v>
      </c>
      <c r="B10" s="9" t="s">
        <v>15</v>
      </c>
      <c r="C10" s="10" t="s">
        <v>3</v>
      </c>
      <c r="D10" s="10" t="s">
        <v>16</v>
      </c>
      <c r="E10" s="20" t="s">
        <v>17</v>
      </c>
    </row>
    <row r="11" spans="1:5" x14ac:dyDescent="0.25">
      <c r="A11" s="174" t="s">
        <v>1240</v>
      </c>
      <c r="B11" s="13" t="s">
        <v>1241</v>
      </c>
      <c r="C11" s="14">
        <v>0</v>
      </c>
      <c r="D11" s="14">
        <v>0</v>
      </c>
      <c r="E11" s="15">
        <v>0</v>
      </c>
    </row>
    <row r="12" spans="1:5" x14ac:dyDescent="0.25">
      <c r="A12" s="176"/>
      <c r="B12" s="13" t="s">
        <v>1242</v>
      </c>
      <c r="C12" s="14">
        <v>128</v>
      </c>
      <c r="D12" s="14">
        <v>171</v>
      </c>
      <c r="E12" s="15">
        <v>-0.251461988304093</v>
      </c>
    </row>
    <row r="13" spans="1:5" x14ac:dyDescent="0.25">
      <c r="A13" s="176"/>
      <c r="B13" s="13" t="s">
        <v>1243</v>
      </c>
      <c r="C13" s="14">
        <v>694</v>
      </c>
      <c r="D13" s="14">
        <v>706</v>
      </c>
      <c r="E13" s="15">
        <v>-1.69971671388102E-2</v>
      </c>
    </row>
    <row r="14" spans="1:5" x14ac:dyDescent="0.25">
      <c r="A14" s="176"/>
      <c r="B14" s="13" t="s">
        <v>1244</v>
      </c>
      <c r="C14" s="14">
        <v>152</v>
      </c>
      <c r="D14" s="14">
        <v>159</v>
      </c>
      <c r="E14" s="15">
        <v>-4.40251572327044E-2</v>
      </c>
    </row>
    <row r="15" spans="1:5" x14ac:dyDescent="0.25">
      <c r="A15" s="176"/>
      <c r="B15" s="13" t="s">
        <v>1245</v>
      </c>
      <c r="C15" s="14">
        <v>0</v>
      </c>
      <c r="D15" s="14">
        <v>0</v>
      </c>
      <c r="E15" s="15">
        <v>0</v>
      </c>
    </row>
    <row r="16" spans="1:5" x14ac:dyDescent="0.25">
      <c r="A16" s="176"/>
      <c r="B16" s="13" t="s">
        <v>1246</v>
      </c>
      <c r="C16" s="14">
        <v>32</v>
      </c>
      <c r="D16" s="14">
        <v>37</v>
      </c>
      <c r="E16" s="15">
        <v>-0.135135135135135</v>
      </c>
    </row>
    <row r="17" spans="1:5" x14ac:dyDescent="0.25">
      <c r="A17" s="176"/>
      <c r="B17" s="13" t="s">
        <v>1247</v>
      </c>
      <c r="C17" s="14">
        <v>0</v>
      </c>
      <c r="D17" s="14">
        <v>0</v>
      </c>
      <c r="E17" s="15">
        <v>0</v>
      </c>
    </row>
    <row r="18" spans="1:5" x14ac:dyDescent="0.25">
      <c r="A18" s="176"/>
      <c r="B18" s="13" t="s">
        <v>1248</v>
      </c>
      <c r="C18" s="14">
        <v>0</v>
      </c>
      <c r="D18" s="14">
        <v>0</v>
      </c>
      <c r="E18" s="15">
        <v>0</v>
      </c>
    </row>
    <row r="19" spans="1:5" x14ac:dyDescent="0.25">
      <c r="A19" s="175"/>
      <c r="B19" s="13" t="s">
        <v>1249</v>
      </c>
      <c r="C19" s="14">
        <v>68</v>
      </c>
      <c r="D19" s="14">
        <v>86</v>
      </c>
      <c r="E19" s="15">
        <v>-0.209302325581395</v>
      </c>
    </row>
    <row r="20" spans="1:5" x14ac:dyDescent="0.25">
      <c r="A20" s="3"/>
    </row>
    <row r="21" spans="1:5" x14ac:dyDescent="0.25">
      <c r="A21" s="46" t="s">
        <v>1250</v>
      </c>
    </row>
    <row r="22" spans="1:5" x14ac:dyDescent="0.25">
      <c r="A22" s="44" t="s">
        <v>14</v>
      </c>
      <c r="B22" s="9" t="s">
        <v>15</v>
      </c>
      <c r="C22" s="10" t="s">
        <v>3</v>
      </c>
      <c r="D22" s="10" t="s">
        <v>16</v>
      </c>
      <c r="E22" s="20" t="s">
        <v>17</v>
      </c>
    </row>
    <row r="23" spans="1:5" x14ac:dyDescent="0.25">
      <c r="A23" s="174" t="s">
        <v>1251</v>
      </c>
      <c r="B23" s="13" t="s">
        <v>1252</v>
      </c>
      <c r="C23" s="14">
        <v>0</v>
      </c>
      <c r="D23" s="14">
        <v>0</v>
      </c>
      <c r="E23" s="15">
        <v>0</v>
      </c>
    </row>
    <row r="24" spans="1:5" x14ac:dyDescent="0.25">
      <c r="A24" s="176"/>
      <c r="B24" s="13" t="s">
        <v>1253</v>
      </c>
      <c r="C24" s="14">
        <v>68</v>
      </c>
      <c r="D24" s="14">
        <v>85</v>
      </c>
      <c r="E24" s="15">
        <v>-0.2</v>
      </c>
    </row>
    <row r="25" spans="1:5" x14ac:dyDescent="0.25">
      <c r="A25" s="176"/>
      <c r="B25" s="13" t="s">
        <v>174</v>
      </c>
      <c r="C25" s="14">
        <v>0</v>
      </c>
      <c r="D25" s="14">
        <v>0</v>
      </c>
      <c r="E25" s="15">
        <v>0</v>
      </c>
    </row>
    <row r="26" spans="1:5" x14ac:dyDescent="0.25">
      <c r="A26" s="175"/>
      <c r="B26" s="13" t="s">
        <v>1254</v>
      </c>
      <c r="C26" s="14">
        <v>0</v>
      </c>
      <c r="D26" s="14">
        <v>1</v>
      </c>
      <c r="E26" s="15">
        <v>-1</v>
      </c>
    </row>
    <row r="27" spans="1:5" x14ac:dyDescent="0.25">
      <c r="A27" s="3"/>
    </row>
    <row r="28" spans="1:5" x14ac:dyDescent="0.25">
      <c r="A28" s="46" t="s">
        <v>1255</v>
      </c>
    </row>
    <row r="29" spans="1:5" x14ac:dyDescent="0.25">
      <c r="A29" s="44" t="s">
        <v>14</v>
      </c>
      <c r="B29" s="9" t="s">
        <v>15</v>
      </c>
      <c r="C29" s="10" t="s">
        <v>3</v>
      </c>
      <c r="D29" s="10" t="s">
        <v>16</v>
      </c>
      <c r="E29" s="20" t="s">
        <v>17</v>
      </c>
    </row>
    <row r="30" spans="1:5" x14ac:dyDescent="0.25">
      <c r="A30" s="174" t="s">
        <v>1256</v>
      </c>
      <c r="B30" s="13" t="s">
        <v>1257</v>
      </c>
      <c r="C30" s="14">
        <v>0</v>
      </c>
      <c r="D30" s="14">
        <v>0</v>
      </c>
      <c r="E30" s="15">
        <v>0</v>
      </c>
    </row>
    <row r="31" spans="1:5" x14ac:dyDescent="0.25">
      <c r="A31" s="176"/>
      <c r="B31" s="13" t="s">
        <v>1258</v>
      </c>
      <c r="C31" s="14">
        <v>0</v>
      </c>
      <c r="D31" s="14">
        <v>0</v>
      </c>
      <c r="E31" s="15">
        <v>0</v>
      </c>
    </row>
    <row r="32" spans="1:5" x14ac:dyDescent="0.25">
      <c r="A32" s="175"/>
      <c r="B32" s="13" t="s">
        <v>1259</v>
      </c>
      <c r="C32" s="14">
        <v>0</v>
      </c>
      <c r="D32" s="14">
        <v>0</v>
      </c>
      <c r="E32" s="15">
        <v>0</v>
      </c>
    </row>
    <row r="33" spans="1:1" x14ac:dyDescent="0.25">
      <c r="A33" s="6"/>
    </row>
  </sheetData>
  <sheetProtection algorithmName="SHA-512" hashValue="tWFe14EZIa2fVXD/XQKqydWoKr9w5Tdn3rFeU0gKt98uoZ1x5NxL8ZViRidn0ixW6CRt/kEobqJuJxrza7evIw==" saltValue="O3coRAWTXqQd7QDbnKlPpg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E17"/>
  <sheetViews>
    <sheetView showGridLines="0" workbookViewId="0"/>
  </sheetViews>
  <sheetFormatPr baseColWidth="10" defaultColWidth="9.140625" defaultRowHeight="15" x14ac:dyDescent="0.25"/>
  <cols>
    <col min="1" max="1" width="35.140625" bestFit="1" customWidth="1"/>
    <col min="2" max="2" width="27.28515625" bestFit="1" customWidth="1"/>
    <col min="3" max="4" width="4.42578125" bestFit="1" customWidth="1"/>
    <col min="5" max="5" width="7.85546875" bestFit="1" customWidth="1"/>
    <col min="6" max="6" width="12.5703125" customWidth="1"/>
    <col min="7" max="7" width="13.140625" customWidth="1"/>
  </cols>
  <sheetData>
    <row r="2" spans="1:5" x14ac:dyDescent="0.25">
      <c r="A2" s="7" t="s">
        <v>1261</v>
      </c>
    </row>
    <row r="3" spans="1:5" x14ac:dyDescent="0.25">
      <c r="A3" s="46" t="s">
        <v>1262</v>
      </c>
    </row>
    <row r="4" spans="1:5" x14ac:dyDescent="0.25">
      <c r="A4" s="44" t="s">
        <v>14</v>
      </c>
      <c r="B4" s="9" t="s">
        <v>15</v>
      </c>
      <c r="C4" s="10" t="s">
        <v>3</v>
      </c>
      <c r="D4" s="10" t="s">
        <v>16</v>
      </c>
      <c r="E4" s="20" t="s">
        <v>17</v>
      </c>
    </row>
    <row r="5" spans="1:5" x14ac:dyDescent="0.25">
      <c r="A5" s="174" t="s">
        <v>1263</v>
      </c>
      <c r="B5" s="13" t="s">
        <v>1264</v>
      </c>
      <c r="C5" s="14">
        <v>1</v>
      </c>
      <c r="D5" s="14">
        <v>1</v>
      </c>
      <c r="E5" s="15">
        <v>0</v>
      </c>
    </row>
    <row r="6" spans="1:5" x14ac:dyDescent="0.25">
      <c r="A6" s="176"/>
      <c r="B6" s="13" t="s">
        <v>1265</v>
      </c>
      <c r="C6" s="14">
        <v>0</v>
      </c>
      <c r="D6" s="14">
        <v>0</v>
      </c>
      <c r="E6" s="15">
        <v>0</v>
      </c>
    </row>
    <row r="7" spans="1:5" x14ac:dyDescent="0.25">
      <c r="A7" s="176"/>
      <c r="B7" s="13" t="s">
        <v>1266</v>
      </c>
      <c r="C7" s="14">
        <v>7</v>
      </c>
      <c r="D7" s="14">
        <v>0</v>
      </c>
      <c r="E7" s="15">
        <v>7</v>
      </c>
    </row>
    <row r="8" spans="1:5" x14ac:dyDescent="0.25">
      <c r="A8" s="176"/>
      <c r="B8" s="13" t="s">
        <v>1267</v>
      </c>
      <c r="C8" s="14">
        <v>13</v>
      </c>
      <c r="D8" s="14">
        <v>18</v>
      </c>
      <c r="E8" s="15">
        <v>-0.27777777777777801</v>
      </c>
    </row>
    <row r="9" spans="1:5" x14ac:dyDescent="0.25">
      <c r="A9" s="176"/>
      <c r="B9" s="13" t="s">
        <v>1268</v>
      </c>
      <c r="C9" s="14">
        <v>4</v>
      </c>
      <c r="D9" s="14">
        <v>3</v>
      </c>
      <c r="E9" s="15">
        <v>0.33333333333333298</v>
      </c>
    </row>
    <row r="10" spans="1:5" x14ac:dyDescent="0.25">
      <c r="A10" s="176"/>
      <c r="B10" s="13" t="s">
        <v>1269</v>
      </c>
      <c r="C10" s="14">
        <v>0</v>
      </c>
      <c r="D10" s="14">
        <v>0</v>
      </c>
      <c r="E10" s="15">
        <v>0</v>
      </c>
    </row>
    <row r="11" spans="1:5" x14ac:dyDescent="0.25">
      <c r="A11" s="176"/>
      <c r="B11" s="13" t="s">
        <v>1270</v>
      </c>
      <c r="C11" s="14">
        <v>73</v>
      </c>
      <c r="D11" s="14">
        <v>20</v>
      </c>
      <c r="E11" s="15">
        <v>2.65</v>
      </c>
    </row>
    <row r="12" spans="1:5" x14ac:dyDescent="0.25">
      <c r="A12" s="176"/>
      <c r="B12" s="13" t="s">
        <v>1271</v>
      </c>
      <c r="C12" s="14">
        <v>2</v>
      </c>
      <c r="D12" s="14">
        <v>0</v>
      </c>
      <c r="E12" s="15">
        <v>2</v>
      </c>
    </row>
    <row r="13" spans="1:5" x14ac:dyDescent="0.25">
      <c r="A13" s="176"/>
      <c r="B13" s="13" t="s">
        <v>1272</v>
      </c>
      <c r="C13" s="14">
        <v>8</v>
      </c>
      <c r="D13" s="14">
        <v>6</v>
      </c>
      <c r="E13" s="15">
        <v>0.33333333333333298</v>
      </c>
    </row>
    <row r="14" spans="1:5" x14ac:dyDescent="0.25">
      <c r="A14" s="176"/>
      <c r="B14" s="13" t="s">
        <v>1273</v>
      </c>
      <c r="C14" s="14">
        <v>22</v>
      </c>
      <c r="D14" s="14">
        <v>19</v>
      </c>
      <c r="E14" s="15">
        <v>0.157894736842105</v>
      </c>
    </row>
    <row r="15" spans="1:5" x14ac:dyDescent="0.25">
      <c r="A15" s="176"/>
      <c r="B15" s="13" t="s">
        <v>1274</v>
      </c>
      <c r="C15" s="14">
        <v>2</v>
      </c>
      <c r="D15" s="14">
        <v>0</v>
      </c>
      <c r="E15" s="15">
        <v>2</v>
      </c>
    </row>
    <row r="16" spans="1:5" x14ac:dyDescent="0.25">
      <c r="A16" s="175"/>
      <c r="B16" s="13" t="s">
        <v>111</v>
      </c>
      <c r="C16" s="14">
        <v>47</v>
      </c>
      <c r="D16" s="14">
        <v>25</v>
      </c>
      <c r="E16" s="15">
        <v>0.88</v>
      </c>
    </row>
    <row r="17" spans="1:1" x14ac:dyDescent="0.25">
      <c r="A17" s="6"/>
    </row>
  </sheetData>
  <sheetProtection algorithmName="SHA-512" hashValue="ZEuwedKvREHgpRvEg8Nf5Uc7bi6uAblLikdCvqlyo7TunHolTk7O1W/sUFFY+S+vukfRRykrlHmTPnMUxZSwyQ==" saltValue="gB+9XOYjcUmSa9i30U5BJg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E31"/>
  <sheetViews>
    <sheetView showGridLines="0" workbookViewId="0"/>
  </sheetViews>
  <sheetFormatPr baseColWidth="10" defaultColWidth="9.140625" defaultRowHeight="15" x14ac:dyDescent="0.25"/>
  <cols>
    <col min="1" max="1" width="51.5703125" bestFit="1" customWidth="1"/>
    <col min="2" max="2" width="46.140625" bestFit="1" customWidth="1"/>
    <col min="3" max="3" width="13.5703125" bestFit="1" customWidth="1"/>
    <col min="4" max="4" width="10.28515625" bestFit="1" customWidth="1"/>
    <col min="5" max="5" width="12.7109375" bestFit="1" customWidth="1"/>
    <col min="6" max="8" width="9.85546875" customWidth="1"/>
  </cols>
  <sheetData>
    <row r="2" spans="1:5" x14ac:dyDescent="0.25">
      <c r="A2" s="4" t="s">
        <v>1275</v>
      </c>
    </row>
    <row r="3" spans="1:5" x14ac:dyDescent="0.25">
      <c r="A3" s="32" t="s">
        <v>1276</v>
      </c>
    </row>
    <row r="4" spans="1:5" x14ac:dyDescent="0.25">
      <c r="A4" s="33" t="s">
        <v>14</v>
      </c>
      <c r="B4" s="33" t="s">
        <v>15</v>
      </c>
      <c r="C4" s="47" t="s">
        <v>3</v>
      </c>
      <c r="D4" s="47" t="s">
        <v>16</v>
      </c>
      <c r="E4" s="34" t="s">
        <v>17</v>
      </c>
    </row>
    <row r="5" spans="1:5" x14ac:dyDescent="0.25">
      <c r="A5" s="35" t="s">
        <v>1277</v>
      </c>
      <c r="B5" s="41" t="s">
        <v>1278</v>
      </c>
      <c r="C5" s="42">
        <v>9</v>
      </c>
      <c r="D5" s="42">
        <v>1</v>
      </c>
      <c r="E5" s="48">
        <v>8</v>
      </c>
    </row>
    <row r="6" spans="1:5" x14ac:dyDescent="0.25">
      <c r="A6" s="35" t="s">
        <v>1279</v>
      </c>
      <c r="B6" s="41" t="s">
        <v>1280</v>
      </c>
      <c r="C6" s="42">
        <v>137</v>
      </c>
      <c r="D6" s="42">
        <v>190</v>
      </c>
      <c r="E6" s="48">
        <v>-0.278947368421053</v>
      </c>
    </row>
    <row r="7" spans="1:5" ht="22.5" x14ac:dyDescent="0.25">
      <c r="A7" s="35" t="s">
        <v>1281</v>
      </c>
      <c r="B7" s="41" t="s">
        <v>1282</v>
      </c>
      <c r="C7" s="42">
        <v>175</v>
      </c>
      <c r="D7" s="42">
        <v>76</v>
      </c>
      <c r="E7" s="48">
        <v>1.3026315789473699</v>
      </c>
    </row>
    <row r="8" spans="1:5" ht="22.5" x14ac:dyDescent="0.25">
      <c r="A8" s="35" t="s">
        <v>1283</v>
      </c>
      <c r="B8" s="41" t="s">
        <v>1284</v>
      </c>
      <c r="C8" s="42">
        <v>28</v>
      </c>
      <c r="D8" s="42">
        <v>96</v>
      </c>
      <c r="E8" s="48">
        <v>-0.70833333333333304</v>
      </c>
    </row>
    <row r="9" spans="1:5" ht="22.5" x14ac:dyDescent="0.25">
      <c r="A9" s="35" t="s">
        <v>1285</v>
      </c>
      <c r="B9" s="41" t="s">
        <v>1286</v>
      </c>
      <c r="C9" s="42">
        <v>15</v>
      </c>
      <c r="D9" s="42">
        <v>2</v>
      </c>
      <c r="E9" s="48">
        <v>6.5</v>
      </c>
    </row>
    <row r="10" spans="1:5" ht="22.5" x14ac:dyDescent="0.25">
      <c r="A10" s="35" t="s">
        <v>1287</v>
      </c>
      <c r="B10" s="41" t="s">
        <v>1288</v>
      </c>
      <c r="C10" s="42">
        <v>3</v>
      </c>
      <c r="D10" s="42">
        <v>41</v>
      </c>
      <c r="E10" s="48">
        <v>-0.92682926829268297</v>
      </c>
    </row>
    <row r="11" spans="1:5" ht="22.5" x14ac:dyDescent="0.25">
      <c r="A11" s="35" t="s">
        <v>1289</v>
      </c>
      <c r="B11" s="16"/>
      <c r="C11" s="42">
        <v>126</v>
      </c>
      <c r="D11" s="42">
        <v>185</v>
      </c>
      <c r="E11" s="48">
        <v>-0.31891891891891899</v>
      </c>
    </row>
    <row r="12" spans="1:5" x14ac:dyDescent="0.25">
      <c r="A12" s="35" t="s">
        <v>1290</v>
      </c>
      <c r="B12" s="16"/>
      <c r="C12" s="42">
        <v>823</v>
      </c>
      <c r="D12" s="42">
        <v>970</v>
      </c>
      <c r="E12" s="48">
        <v>-0.151546391752577</v>
      </c>
    </row>
    <row r="13" spans="1:5" x14ac:dyDescent="0.25">
      <c r="A13" s="186" t="s">
        <v>1291</v>
      </c>
      <c r="B13" s="41" t="s">
        <v>1292</v>
      </c>
      <c r="C13" s="42">
        <v>7</v>
      </c>
      <c r="D13" s="42">
        <v>9</v>
      </c>
      <c r="E13" s="48">
        <v>-0.22222222222222199</v>
      </c>
    </row>
    <row r="14" spans="1:5" x14ac:dyDescent="0.25">
      <c r="A14" s="188"/>
      <c r="B14" s="41" t="s">
        <v>1293</v>
      </c>
      <c r="C14" s="42">
        <v>0</v>
      </c>
      <c r="D14" s="42">
        <v>0</v>
      </c>
      <c r="E14" s="48">
        <v>0</v>
      </c>
    </row>
    <row r="15" spans="1:5" x14ac:dyDescent="0.25">
      <c r="A15" s="32" t="s">
        <v>1294</v>
      </c>
    </row>
    <row r="16" spans="1:5" x14ac:dyDescent="0.25">
      <c r="A16" s="33" t="s">
        <v>14</v>
      </c>
      <c r="B16" s="33" t="s">
        <v>15</v>
      </c>
      <c r="C16" s="49" t="s">
        <v>118</v>
      </c>
      <c r="D16" s="49" t="s">
        <v>161</v>
      </c>
      <c r="E16" s="50" t="s">
        <v>197</v>
      </c>
    </row>
    <row r="17" spans="1:5" x14ac:dyDescent="0.25">
      <c r="A17" s="189" t="s">
        <v>1295</v>
      </c>
      <c r="B17" s="41" t="s">
        <v>1296</v>
      </c>
      <c r="C17" s="42">
        <v>0</v>
      </c>
      <c r="D17" s="42">
        <v>0</v>
      </c>
      <c r="E17" s="37">
        <v>0</v>
      </c>
    </row>
    <row r="18" spans="1:5" x14ac:dyDescent="0.25">
      <c r="A18" s="190"/>
      <c r="B18" s="41" t="s">
        <v>1297</v>
      </c>
      <c r="C18" s="42">
        <v>297</v>
      </c>
      <c r="D18" s="42">
        <v>411</v>
      </c>
      <c r="E18" s="37">
        <v>67</v>
      </c>
    </row>
    <row r="19" spans="1:5" x14ac:dyDescent="0.25">
      <c r="A19" s="190"/>
      <c r="B19" s="41" t="s">
        <v>1298</v>
      </c>
      <c r="C19" s="42">
        <v>0</v>
      </c>
      <c r="D19" s="42">
        <v>0</v>
      </c>
      <c r="E19" s="37">
        <v>0</v>
      </c>
    </row>
    <row r="20" spans="1:5" x14ac:dyDescent="0.25">
      <c r="A20" s="190"/>
      <c r="B20" s="41" t="s">
        <v>1299</v>
      </c>
      <c r="C20" s="18"/>
      <c r="D20" s="18"/>
      <c r="E20" s="22"/>
    </row>
    <row r="21" spans="1:5" x14ac:dyDescent="0.25">
      <c r="A21" s="190"/>
      <c r="B21" s="41" t="s">
        <v>1300</v>
      </c>
      <c r="C21" s="42">
        <v>19</v>
      </c>
      <c r="D21" s="42">
        <v>19</v>
      </c>
      <c r="E21" s="37">
        <v>19</v>
      </c>
    </row>
    <row r="22" spans="1:5" x14ac:dyDescent="0.25">
      <c r="A22" s="190"/>
      <c r="B22" s="41" t="s">
        <v>980</v>
      </c>
      <c r="C22" s="42">
        <v>1952</v>
      </c>
      <c r="D22" s="42">
        <v>4063</v>
      </c>
      <c r="E22" s="37">
        <v>0</v>
      </c>
    </row>
    <row r="23" spans="1:5" x14ac:dyDescent="0.25">
      <c r="A23" s="190"/>
      <c r="B23" s="41" t="s">
        <v>1301</v>
      </c>
      <c r="C23" s="42">
        <v>326</v>
      </c>
      <c r="D23" s="42">
        <v>412</v>
      </c>
      <c r="E23" s="37">
        <v>1</v>
      </c>
    </row>
    <row r="24" spans="1:5" x14ac:dyDescent="0.25">
      <c r="A24" s="190"/>
      <c r="B24" s="41" t="s">
        <v>1302</v>
      </c>
      <c r="C24" s="42">
        <v>3</v>
      </c>
      <c r="D24" s="42">
        <v>3</v>
      </c>
      <c r="E24" s="37">
        <v>0</v>
      </c>
    </row>
    <row r="25" spans="1:5" x14ac:dyDescent="0.25">
      <c r="A25" s="190"/>
      <c r="B25" s="41" t="s">
        <v>1303</v>
      </c>
      <c r="C25" s="42">
        <v>0</v>
      </c>
      <c r="D25" s="42">
        <v>2</v>
      </c>
      <c r="E25" s="37">
        <v>0</v>
      </c>
    </row>
    <row r="26" spans="1:5" x14ac:dyDescent="0.25">
      <c r="A26" s="190"/>
      <c r="B26" s="41" t="s">
        <v>1304</v>
      </c>
      <c r="C26" s="42">
        <v>687</v>
      </c>
      <c r="D26" s="42">
        <v>718</v>
      </c>
      <c r="E26" s="37">
        <v>5</v>
      </c>
    </row>
    <row r="27" spans="1:5" x14ac:dyDescent="0.25">
      <c r="A27" s="190"/>
      <c r="B27" s="41" t="s">
        <v>1305</v>
      </c>
      <c r="C27" s="42">
        <v>0</v>
      </c>
      <c r="D27" s="42">
        <v>0</v>
      </c>
      <c r="E27" s="37">
        <v>0</v>
      </c>
    </row>
    <row r="28" spans="1:5" x14ac:dyDescent="0.25">
      <c r="A28" s="190"/>
      <c r="B28" s="41" t="s">
        <v>1306</v>
      </c>
      <c r="C28" s="42">
        <v>958</v>
      </c>
      <c r="D28" s="18"/>
      <c r="E28" s="22"/>
    </row>
    <row r="29" spans="1:5" x14ac:dyDescent="0.25">
      <c r="A29" s="190"/>
      <c r="B29" s="41" t="s">
        <v>1307</v>
      </c>
      <c r="C29" s="18"/>
      <c r="D29" s="18"/>
      <c r="E29" s="22"/>
    </row>
    <row r="30" spans="1:5" x14ac:dyDescent="0.25">
      <c r="A30" s="191"/>
      <c r="B30" s="41" t="s">
        <v>1308</v>
      </c>
      <c r="C30" s="42">
        <v>0</v>
      </c>
      <c r="D30" s="42">
        <v>0</v>
      </c>
      <c r="E30" s="37">
        <v>0</v>
      </c>
    </row>
    <row r="31" spans="1:5" x14ac:dyDescent="0.25">
      <c r="A31" s="6"/>
    </row>
  </sheetData>
  <sheetProtection algorithmName="SHA-512" hashValue="eFQ2QkM8JocQtB+5QPT4AtVimhRQ5Dpf3p7U/2hDTzxyP6xiWvBBvO1nL5FSmB4zb5HdfPuuGl4pgPT/KqgLgA==" saltValue="dTG3M+Y+XwD6ZDMO7EezHg==" spinCount="100000" sheet="1" objects="1" scenarios="1"/>
  <mergeCells count="2">
    <mergeCell ref="A13:A14"/>
    <mergeCell ref="A17:A30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4FF24-943A-409D-B0CE-A343F8A6E1E7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99" customWidth="1"/>
    <col min="2" max="2" width="4.42578125" style="99" customWidth="1"/>
    <col min="3" max="3" width="18.7109375" style="99" customWidth="1"/>
    <col min="4" max="4" width="36.42578125" style="99" customWidth="1"/>
    <col min="5" max="5" width="18.7109375" style="99" customWidth="1"/>
    <col min="6" max="6" width="7.42578125" style="99" customWidth="1"/>
    <col min="7" max="7" width="2.7109375" style="99" customWidth="1"/>
    <col min="8" max="8" width="10.140625" style="99" customWidth="1"/>
    <col min="9" max="13" width="11.42578125" style="99"/>
    <col min="14" max="14" width="5.5703125" style="99" customWidth="1"/>
    <col min="15" max="15" width="11" style="99" customWidth="1"/>
    <col min="16" max="16" width="2.7109375" style="99" customWidth="1"/>
    <col min="17" max="17" width="11.42578125" style="99"/>
    <col min="18" max="19" width="12.85546875" style="99" customWidth="1"/>
    <col min="20" max="23" width="11.42578125" style="99"/>
    <col min="24" max="24" width="2.7109375" style="99" customWidth="1"/>
    <col min="25" max="25" width="6.28515625" style="99" customWidth="1"/>
    <col min="26" max="29" width="13.85546875" style="99" customWidth="1"/>
    <col min="30" max="30" width="11.42578125" style="99"/>
    <col min="31" max="31" width="9.42578125" style="99" customWidth="1"/>
    <col min="32" max="32" width="2.7109375" style="99" customWidth="1"/>
    <col min="33" max="38" width="11.42578125" style="99"/>
    <col min="39" max="39" width="14.5703125" style="99" customWidth="1"/>
    <col min="40" max="40" width="2.7109375" style="99" customWidth="1"/>
    <col min="41" max="41" width="11.42578125" style="99"/>
    <col min="42" max="44" width="19.28515625" style="99" customWidth="1"/>
    <col min="45" max="45" width="14.85546875" style="99" customWidth="1"/>
    <col min="46" max="46" width="2.7109375" style="99" customWidth="1"/>
    <col min="47" max="47" width="7" style="99" customWidth="1"/>
    <col min="48" max="48" width="14" style="99" customWidth="1"/>
    <col min="49" max="53" width="11.42578125" style="99"/>
    <col min="54" max="54" width="5.42578125" style="99" customWidth="1"/>
    <col min="55" max="55" width="2.7109375" style="99" customWidth="1"/>
    <col min="56" max="56" width="11.42578125" style="99"/>
    <col min="57" max="59" width="13.85546875" style="99" customWidth="1"/>
    <col min="60" max="60" width="11.42578125" style="99"/>
    <col min="61" max="61" width="19.28515625" style="99" customWidth="1"/>
    <col min="62" max="62" width="2.7109375" style="99" customWidth="1"/>
    <col min="63" max="63" width="7.140625" style="99" customWidth="1"/>
    <col min="64" max="65" width="6.5703125" style="99" customWidth="1"/>
    <col min="66" max="66" width="9" style="99" customWidth="1"/>
    <col min="67" max="67" width="7.140625" style="99" bestFit="1" customWidth="1"/>
    <col min="68" max="68" width="7" style="99" customWidth="1"/>
    <col min="69" max="69" width="8.7109375" style="99" customWidth="1"/>
    <col min="70" max="70" width="6.7109375" style="99" customWidth="1"/>
    <col min="71" max="71" width="9" style="99" customWidth="1"/>
    <col min="72" max="73" width="6.140625" style="99" customWidth="1"/>
    <col min="74" max="74" width="6.7109375" style="99" customWidth="1"/>
    <col min="75" max="75" width="2.7109375" style="99" customWidth="1"/>
    <col min="76" max="76" width="21.140625" style="99" customWidth="1"/>
    <col min="77" max="80" width="11.42578125" style="99"/>
    <col min="81" max="81" width="16.42578125" style="99" customWidth="1"/>
    <col min="82" max="82" width="2.7109375" style="99" customWidth="1"/>
    <col min="83" max="83" width="17" style="99" customWidth="1"/>
    <col min="84" max="85" width="21.140625" style="99" customWidth="1"/>
    <col min="86" max="88" width="11.42578125" style="99"/>
    <col min="89" max="89" width="2.7109375" style="99" customWidth="1"/>
    <col min="90" max="90" width="15.140625" style="99" customWidth="1"/>
    <col min="91" max="91" width="8.28515625" style="99" customWidth="1"/>
    <col min="92" max="92" width="23.42578125" style="99" customWidth="1"/>
    <col min="93" max="93" width="14.85546875" style="99" customWidth="1"/>
    <col min="94" max="94" width="18" style="99" customWidth="1"/>
    <col min="95" max="16384" width="11.42578125" style="99"/>
  </cols>
  <sheetData>
    <row r="1" spans="1:93" ht="18.75" x14ac:dyDescent="0.25">
      <c r="A1" s="97"/>
      <c r="B1" s="98"/>
      <c r="C1" s="198" t="s">
        <v>1431</v>
      </c>
      <c r="D1" s="198"/>
      <c r="E1" s="198"/>
      <c r="G1" s="97"/>
      <c r="P1" s="97"/>
      <c r="X1" s="97"/>
      <c r="AF1" s="97"/>
      <c r="AN1" s="97"/>
      <c r="AT1" s="97"/>
      <c r="BC1" s="97"/>
      <c r="BJ1" s="97"/>
      <c r="BW1" s="97"/>
      <c r="CD1" s="97"/>
      <c r="CK1" s="97"/>
    </row>
    <row r="2" spans="1:93" s="101" customFormat="1" ht="11.25" x14ac:dyDescent="0.25">
      <c r="A2" s="100">
        <v>0</v>
      </c>
      <c r="H2" s="102"/>
      <c r="Z2" s="196"/>
      <c r="AA2" s="196"/>
      <c r="AB2" s="196"/>
      <c r="AC2" s="196"/>
      <c r="AH2" s="196"/>
      <c r="AI2" s="196"/>
      <c r="AJ2" s="196"/>
      <c r="AK2" s="196"/>
      <c r="AV2" s="197"/>
      <c r="AW2" s="197"/>
      <c r="AX2" s="197"/>
      <c r="AY2" s="197"/>
      <c r="AZ2" s="197"/>
      <c r="BA2" s="197"/>
      <c r="BK2" s="197" t="s">
        <v>1432</v>
      </c>
      <c r="BL2" s="197"/>
      <c r="BM2" s="197"/>
      <c r="BN2" s="197"/>
      <c r="BO2" s="197"/>
      <c r="BP2" s="197"/>
      <c r="BQ2" s="197"/>
      <c r="BR2" s="197"/>
      <c r="BS2" s="197"/>
      <c r="BT2" s="197"/>
      <c r="BU2" s="197"/>
      <c r="CL2" s="102"/>
    </row>
    <row r="3" spans="1:93" s="101" customFormat="1" ht="11.25" x14ac:dyDescent="0.25">
      <c r="Z3" s="196" t="s">
        <v>1433</v>
      </c>
      <c r="AA3" s="196"/>
      <c r="AB3" s="196"/>
      <c r="AC3" s="196"/>
      <c r="AH3" s="196" t="s">
        <v>1434</v>
      </c>
      <c r="AI3" s="196"/>
      <c r="AJ3" s="196"/>
      <c r="AK3" s="196"/>
      <c r="AV3" s="197" t="s">
        <v>1059</v>
      </c>
      <c r="AW3" s="197"/>
      <c r="AX3" s="197"/>
      <c r="AY3" s="197"/>
      <c r="AZ3" s="197"/>
      <c r="BA3" s="197"/>
      <c r="CL3" s="102"/>
    </row>
    <row r="4" spans="1:93" s="103" customFormat="1" ht="21.75" customHeight="1" x14ac:dyDescent="0.25">
      <c r="C4" s="196" t="s">
        <v>13</v>
      </c>
      <c r="D4" s="196"/>
      <c r="E4" s="196"/>
      <c r="I4" s="196" t="s">
        <v>40</v>
      </c>
      <c r="J4" s="196"/>
      <c r="K4" s="196"/>
      <c r="L4" s="196"/>
      <c r="M4" s="196"/>
      <c r="Q4" s="196" t="s">
        <v>1435</v>
      </c>
      <c r="R4" s="196"/>
      <c r="S4" s="196"/>
      <c r="T4" s="196"/>
      <c r="U4" s="196"/>
      <c r="V4" s="196"/>
      <c r="AP4" s="196" t="s">
        <v>1436</v>
      </c>
      <c r="AQ4" s="196"/>
      <c r="AR4" s="196"/>
      <c r="BE4" s="196" t="s">
        <v>1059</v>
      </c>
      <c r="BF4" s="196"/>
      <c r="BG4" s="196"/>
      <c r="BK4" s="200" t="s">
        <v>1437</v>
      </c>
      <c r="BL4" s="199" t="s">
        <v>1438</v>
      </c>
      <c r="BM4" s="199" t="s">
        <v>1439</v>
      </c>
      <c r="BN4" s="199" t="s">
        <v>174</v>
      </c>
      <c r="BO4" s="199" t="s">
        <v>1440</v>
      </c>
      <c r="BP4" s="199" t="s">
        <v>1441</v>
      </c>
      <c r="BQ4" s="199" t="s">
        <v>1442</v>
      </c>
      <c r="BR4" s="199" t="s">
        <v>209</v>
      </c>
      <c r="BS4" s="201" t="s">
        <v>1443</v>
      </c>
      <c r="BT4" s="201" t="s">
        <v>1444</v>
      </c>
      <c r="BU4" s="201" t="s">
        <v>289</v>
      </c>
      <c r="BV4" s="202"/>
      <c r="BY4" s="203" t="s">
        <v>168</v>
      </c>
      <c r="BZ4" s="203"/>
      <c r="CA4" s="203"/>
      <c r="CF4" s="196" t="s">
        <v>1445</v>
      </c>
      <c r="CG4" s="196"/>
      <c r="CL4" s="196" t="s">
        <v>48</v>
      </c>
      <c r="CM4" s="196"/>
      <c r="CN4" s="196"/>
      <c r="CO4" s="196"/>
    </row>
    <row r="5" spans="1:93" s="103" customFormat="1" ht="14.25" customHeight="1" x14ac:dyDescent="0.25">
      <c r="Z5" s="107" t="s">
        <v>1446</v>
      </c>
      <c r="AA5" s="108" t="s">
        <v>1447</v>
      </c>
      <c r="AB5" s="108" t="s">
        <v>81</v>
      </c>
      <c r="AC5" s="109" t="s">
        <v>81</v>
      </c>
      <c r="AH5" s="107" t="s">
        <v>1446</v>
      </c>
      <c r="AI5" s="108" t="s">
        <v>1447</v>
      </c>
      <c r="AJ5" s="108" t="s">
        <v>81</v>
      </c>
      <c r="AK5" s="109" t="s">
        <v>81</v>
      </c>
      <c r="AV5" s="200" t="s">
        <v>1448</v>
      </c>
      <c r="AW5" s="199" t="s">
        <v>1449</v>
      </c>
      <c r="AX5" s="199" t="s">
        <v>1450</v>
      </c>
      <c r="AY5" s="199" t="s">
        <v>109</v>
      </c>
      <c r="AZ5" s="199" t="s">
        <v>110</v>
      </c>
      <c r="BA5" s="201" t="s">
        <v>111</v>
      </c>
      <c r="BK5" s="200"/>
      <c r="BL5" s="199"/>
      <c r="BM5" s="199"/>
      <c r="BN5" s="199"/>
      <c r="BO5" s="199"/>
      <c r="BP5" s="199"/>
      <c r="BQ5" s="199"/>
      <c r="BR5" s="199"/>
      <c r="BS5" s="201"/>
      <c r="BT5" s="201"/>
      <c r="BU5" s="201"/>
      <c r="BV5" s="202"/>
    </row>
    <row r="6" spans="1:93" s="103" customFormat="1" ht="14.25" customHeight="1" x14ac:dyDescent="0.25">
      <c r="C6" s="110" t="s">
        <v>20</v>
      </c>
      <c r="D6" s="111" t="s">
        <v>1451</v>
      </c>
      <c r="E6" s="110" t="s">
        <v>24</v>
      </c>
      <c r="I6" s="112" t="s">
        <v>49</v>
      </c>
      <c r="J6" s="111" t="s">
        <v>1452</v>
      </c>
      <c r="K6" s="111" t="s">
        <v>63</v>
      </c>
      <c r="L6" s="111" t="s">
        <v>65</v>
      </c>
      <c r="M6" s="113" t="s">
        <v>1453</v>
      </c>
      <c r="N6" s="114" t="s">
        <v>1454</v>
      </c>
      <c r="O6" s="114"/>
      <c r="Q6" s="112" t="s">
        <v>1260</v>
      </c>
      <c r="R6" s="111" t="s">
        <v>1455</v>
      </c>
      <c r="S6" s="111" t="s">
        <v>1456</v>
      </c>
      <c r="T6" s="111" t="s">
        <v>1031</v>
      </c>
      <c r="U6" s="111" t="s">
        <v>1457</v>
      </c>
      <c r="V6" s="113" t="s">
        <v>1352</v>
      </c>
      <c r="Z6" s="115" t="s">
        <v>1458</v>
      </c>
      <c r="AA6" s="116" t="s">
        <v>1458</v>
      </c>
      <c r="AB6" s="116" t="s">
        <v>1459</v>
      </c>
      <c r="AC6" s="117" t="s">
        <v>1460</v>
      </c>
      <c r="AH6" s="115" t="s">
        <v>1458</v>
      </c>
      <c r="AI6" s="116" t="s">
        <v>1458</v>
      </c>
      <c r="AJ6" s="116" t="s">
        <v>1459</v>
      </c>
      <c r="AK6" s="117" t="s">
        <v>1460</v>
      </c>
      <c r="AP6" s="112" t="s">
        <v>1461</v>
      </c>
      <c r="AQ6" s="111" t="s">
        <v>100</v>
      </c>
      <c r="AR6" s="113" t="s">
        <v>1462</v>
      </c>
      <c r="AV6" s="200"/>
      <c r="AW6" s="199"/>
      <c r="AX6" s="199"/>
      <c r="AY6" s="199"/>
      <c r="AZ6" s="199"/>
      <c r="BA6" s="201"/>
      <c r="BE6" s="112" t="s">
        <v>113</v>
      </c>
      <c r="BF6" s="111" t="s">
        <v>114</v>
      </c>
      <c r="BG6" s="113" t="s">
        <v>1463</v>
      </c>
      <c r="BK6" s="200"/>
      <c r="BL6" s="199"/>
      <c r="BM6" s="199"/>
      <c r="BN6" s="199"/>
      <c r="BO6" s="199"/>
      <c r="BP6" s="199"/>
      <c r="BQ6" s="199"/>
      <c r="BR6" s="199"/>
      <c r="BS6" s="201"/>
      <c r="BT6" s="201"/>
      <c r="BU6" s="201"/>
      <c r="BV6" s="202"/>
      <c r="BY6" s="112" t="s">
        <v>1437</v>
      </c>
      <c r="BZ6" s="111" t="s">
        <v>1464</v>
      </c>
      <c r="CA6" s="113" t="s">
        <v>111</v>
      </c>
      <c r="CF6" s="112" t="s">
        <v>1465</v>
      </c>
      <c r="CG6" s="113" t="s">
        <v>1466</v>
      </c>
      <c r="CM6" s="112" t="s">
        <v>49</v>
      </c>
      <c r="CN6" s="113" t="s">
        <v>50</v>
      </c>
    </row>
    <row r="7" spans="1:93" s="118" customFormat="1" ht="21" customHeight="1" x14ac:dyDescent="0.25">
      <c r="C7" s="119">
        <f>DatosGenerales!C8</f>
        <v>26942</v>
      </c>
      <c r="D7" s="120">
        <f>SUM(DatosGenerales!C15:C19)</f>
        <v>5144</v>
      </c>
      <c r="E7" s="119">
        <f>SUM(DatosGenerales!C12:C14)</f>
        <v>12754</v>
      </c>
      <c r="I7" s="121">
        <f>DatosGenerales!C31</f>
        <v>4160</v>
      </c>
      <c r="J7" s="120">
        <f>DatosGenerales!C32</f>
        <v>151</v>
      </c>
      <c r="K7" s="119">
        <f>SUM(DatosGenerales!C33:C34)</f>
        <v>193</v>
      </c>
      <c r="L7" s="120">
        <f>DatosGenerales!C36</f>
        <v>2601</v>
      </c>
      <c r="M7" s="119">
        <f>DatosGenerales!C95</f>
        <v>2088</v>
      </c>
      <c r="N7" s="122">
        <f>L7-M7</f>
        <v>513</v>
      </c>
      <c r="O7" s="122"/>
      <c r="Q7" s="121">
        <f>DatosGenerales!C36</f>
        <v>2601</v>
      </c>
      <c r="R7" s="120">
        <f>DatosGenerales!C49</f>
        <v>2557</v>
      </c>
      <c r="S7" s="120">
        <f>DatosGenerales!C50</f>
        <v>132</v>
      </c>
      <c r="T7" s="120">
        <f>DatosGenerales!C62</f>
        <v>46</v>
      </c>
      <c r="U7" s="120">
        <f>DatosGenerales!C78</f>
        <v>10</v>
      </c>
      <c r="V7" s="123">
        <f>SUM(Q7:U7)</f>
        <v>5346</v>
      </c>
      <c r="Z7" s="121">
        <f>SUM(DatosGenerales!C106,DatosGenerales!C107,DatosGenerales!C109)</f>
        <v>1760</v>
      </c>
      <c r="AA7" s="120">
        <f>SUM(DatosGenerales!C108,DatosGenerales!C110)</f>
        <v>861</v>
      </c>
      <c r="AB7" s="120">
        <f>DatosGenerales!C106</f>
        <v>1385</v>
      </c>
      <c r="AC7" s="123">
        <f>DatosGenerales!C107</f>
        <v>289</v>
      </c>
      <c r="AH7" s="121">
        <f>SUM(DatosGenerales!C115,DatosGenerales!C116,DatosGenerales!C118)</f>
        <v>106</v>
      </c>
      <c r="AI7" s="120">
        <f>SUM(DatosGenerales!C117,DatosGenerales!C119)</f>
        <v>61</v>
      </c>
      <c r="AJ7" s="120">
        <f>DatosGenerales!C115</f>
        <v>93</v>
      </c>
      <c r="AK7" s="123">
        <f>DatosGenerales!C116</f>
        <v>12</v>
      </c>
      <c r="AP7" s="121">
        <f>SUM(DatosGenerales!C135:C136)</f>
        <v>253</v>
      </c>
      <c r="AQ7" s="120">
        <f>SUM(DatosGenerales!C137:C138)</f>
        <v>0</v>
      </c>
      <c r="AR7" s="123">
        <f>SUM(DatosGenerales!C139:C140)</f>
        <v>256</v>
      </c>
      <c r="AV7" s="121">
        <f>DatosGenerales!C145</f>
        <v>12</v>
      </c>
      <c r="AW7" s="120">
        <f>DatosGenerales!C146</f>
        <v>79</v>
      </c>
      <c r="AX7" s="120">
        <f>DatosGenerales!C147</f>
        <v>15</v>
      </c>
      <c r="AY7" s="120">
        <f>DatosGenerales!C148</f>
        <v>7</v>
      </c>
      <c r="AZ7" s="120">
        <f>DatosGenerales!C149</f>
        <v>173</v>
      </c>
      <c r="BA7" s="123">
        <f>DatosGenerales!C150</f>
        <v>2</v>
      </c>
      <c r="BE7" s="121">
        <f>DatosGenerales!C151</f>
        <v>97</v>
      </c>
      <c r="BF7" s="120">
        <f>DatosGenerales!C152</f>
        <v>209</v>
      </c>
      <c r="BG7" s="123">
        <f>DatosGenerales!C154</f>
        <v>39</v>
      </c>
      <c r="BK7" s="121">
        <f>SUM(DatosGenerales!C297:C311)</f>
        <v>3430</v>
      </c>
      <c r="BL7" s="120">
        <f>SUM(DatosGenerales!C294:C296)</f>
        <v>34</v>
      </c>
      <c r="BM7" s="120">
        <f>SUM(DatosGenerales!C312:C344)</f>
        <v>586</v>
      </c>
      <c r="BN7" s="120">
        <f>SUM(DatosGenerales!C289)</f>
        <v>62</v>
      </c>
      <c r="BO7" s="120">
        <f>SUM(DatosGenerales!C356:C364)</f>
        <v>84</v>
      </c>
      <c r="BP7" s="120">
        <f>SUM(DatosGenerales!C286:C288)</f>
        <v>9</v>
      </c>
      <c r="BQ7" s="120">
        <f>SUM(DatosGenerales!C345:C355)</f>
        <v>22</v>
      </c>
      <c r="BR7" s="120">
        <f>SUM(DatosGenerales!C290:C292)</f>
        <v>142</v>
      </c>
      <c r="BS7" s="123">
        <f>SUM(DatosGenerales!C283:C285)</f>
        <v>1262</v>
      </c>
      <c r="BT7" s="123">
        <f>SUM(DatosGenerales!C293)</f>
        <v>0</v>
      </c>
      <c r="BU7" s="123">
        <f>SUM(DatosGenerales!C365:C377)</f>
        <v>250</v>
      </c>
      <c r="BY7" s="121">
        <f>DatosGenerales!C246</f>
        <v>49</v>
      </c>
      <c r="BZ7" s="120">
        <f>DatosGenerales!C247</f>
        <v>109</v>
      </c>
      <c r="CA7" s="123">
        <f>DatosGenerales!C248</f>
        <v>94</v>
      </c>
      <c r="CF7" s="121">
        <f>DatosDiscapacidad!C5</f>
        <v>9</v>
      </c>
      <c r="CG7" s="123">
        <f>DatosDiscapacidad!C11</f>
        <v>126</v>
      </c>
      <c r="CM7" s="121">
        <f>DatosGenerales!C40</f>
        <v>5632</v>
      </c>
      <c r="CN7" s="123">
        <f>DatosGenerales!C41</f>
        <v>2785</v>
      </c>
    </row>
    <row r="8" spans="1:93" x14ac:dyDescent="0.25">
      <c r="B8" s="124"/>
    </row>
    <row r="11" spans="1:93" x14ac:dyDescent="0.25">
      <c r="R11" s="99" t="s">
        <v>1467</v>
      </c>
    </row>
    <row r="16" spans="1:93" ht="12.75" customHeight="1" x14ac:dyDescent="0.25">
      <c r="AV16" s="125"/>
      <c r="AW16" s="125"/>
      <c r="AX16" s="125"/>
      <c r="AY16" s="125"/>
      <c r="AZ16" s="125"/>
      <c r="BA16" s="125"/>
    </row>
    <row r="17" spans="19:93" x14ac:dyDescent="0.25">
      <c r="AV17" s="125"/>
      <c r="AW17" s="125"/>
      <c r="AX17" s="125"/>
      <c r="AY17" s="125"/>
      <c r="AZ17" s="125"/>
      <c r="BA17" s="125"/>
    </row>
    <row r="19" spans="19:93" x14ac:dyDescent="0.25">
      <c r="CO19" s="99" t="s">
        <v>1468</v>
      </c>
    </row>
    <row r="22" spans="19:93" x14ac:dyDescent="0.2">
      <c r="BK22" s="126" t="s">
        <v>1469</v>
      </c>
      <c r="BO22" s="126"/>
    </row>
    <row r="23" spans="19:93" x14ac:dyDescent="0.25">
      <c r="S23" s="127"/>
      <c r="Z23" s="128"/>
      <c r="AH23" s="128"/>
    </row>
    <row r="30" spans="19:93" x14ac:dyDescent="0.25">
      <c r="BJ30" s="129"/>
    </row>
    <row r="31" spans="19:93" s="103" customFormat="1" ht="12.75" customHeight="1" x14ac:dyDescent="0.25">
      <c r="BJ31" s="130"/>
    </row>
    <row r="32" spans="19:93" s="118" customFormat="1" ht="12" x14ac:dyDescent="0.25">
      <c r="BJ32" s="131"/>
    </row>
    <row r="33" spans="62:67" x14ac:dyDescent="0.25">
      <c r="BJ33" s="129"/>
    </row>
    <row r="38" spans="62:67" ht="15.75" x14ac:dyDescent="0.25">
      <c r="BN38" s="132" t="s">
        <v>1470</v>
      </c>
      <c r="BO38" s="133">
        <v>13</v>
      </c>
    </row>
    <row r="41" spans="62:67" x14ac:dyDescent="0.2">
      <c r="BK41" s="126" t="s">
        <v>1471</v>
      </c>
    </row>
    <row r="51" spans="63:74" x14ac:dyDescent="0.25">
      <c r="BK51" s="130" t="s">
        <v>1472</v>
      </c>
      <c r="BL51" s="130" t="s">
        <v>1472</v>
      </c>
      <c r="BM51" s="129"/>
    </row>
    <row r="52" spans="63:74" x14ac:dyDescent="0.25">
      <c r="BK52" s="130" t="s">
        <v>1473</v>
      </c>
      <c r="BL52" s="130" t="s">
        <v>1474</v>
      </c>
      <c r="BM52" s="130"/>
      <c r="BN52" s="103"/>
      <c r="BO52" s="103"/>
      <c r="BP52" s="103"/>
      <c r="BQ52" s="103"/>
      <c r="BR52" s="103"/>
      <c r="BS52" s="103"/>
      <c r="BT52" s="103"/>
      <c r="BU52" s="103"/>
      <c r="BV52" s="103"/>
    </row>
    <row r="53" spans="63:74" x14ac:dyDescent="0.25">
      <c r="BK53" s="131">
        <f>SUM(DatosGenerales!C310,DatosGenerales!C299,DatosGenerales!C308)</f>
        <v>957</v>
      </c>
      <c r="BL53" s="131">
        <f>SUM(DatosGenerales!C311,DatosGenerales!C300,DatosGenerales!C309)</f>
        <v>1049</v>
      </c>
      <c r="BM53" s="131"/>
      <c r="BN53" s="118"/>
      <c r="BO53" s="118"/>
      <c r="BP53" s="118"/>
      <c r="BQ53" s="118"/>
      <c r="BR53" s="118"/>
      <c r="BS53" s="118"/>
      <c r="BT53" s="118"/>
      <c r="BU53" s="118"/>
      <c r="BV53" s="118"/>
    </row>
    <row r="55" spans="63:74" x14ac:dyDescent="0.2">
      <c r="BK55" s="126" t="s">
        <v>1475</v>
      </c>
    </row>
    <row r="65" spans="63:71" x14ac:dyDescent="0.25">
      <c r="BK65" s="130" t="s">
        <v>1476</v>
      </c>
      <c r="BL65" s="130" t="s">
        <v>1477</v>
      </c>
      <c r="BM65" s="130" t="s">
        <v>1478</v>
      </c>
      <c r="BN65" s="130"/>
    </row>
    <row r="66" spans="63:71" x14ac:dyDescent="0.25">
      <c r="BK66" s="131">
        <f>SUM(DatosGenerales!C310:C311)</f>
        <v>19</v>
      </c>
      <c r="BL66" s="131">
        <f>SUM(DatosGenerales!C299:C300)</f>
        <v>1132</v>
      </c>
      <c r="BM66" s="131">
        <f>SUM(DatosGenerales!C308:C309)</f>
        <v>855</v>
      </c>
      <c r="BN66" s="131"/>
      <c r="BO66" s="118"/>
      <c r="BP66" s="118"/>
      <c r="BQ66" s="118"/>
      <c r="BR66" s="118"/>
      <c r="BS66" s="118"/>
    </row>
  </sheetData>
  <sheetProtection algorithmName="SHA-512" hashValue="qQ8YvlxQCBci5vUIZvMjBDv+PCtXf5dhbv5DO4yVOKq4hqCJ2EqcSBeomq9it+sw7xqjxp7tnBalsAx9gUjfTQ==" saltValue="xqgtKaBuMYtzBOJVLXWrBA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EAEF4-04AF-49A3-8FAF-C9AC83CA8DAF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35" customWidth="1"/>
    <col min="2" max="2" width="7.85546875" style="135" customWidth="1"/>
    <col min="3" max="3" width="11.42578125" style="135"/>
    <col min="4" max="4" width="12" style="135" customWidth="1"/>
    <col min="5" max="5" width="51.28515625" style="135" customWidth="1"/>
    <col min="6" max="6" width="2.7109375" style="135" customWidth="1"/>
    <col min="7" max="7" width="7.85546875" style="135" customWidth="1"/>
    <col min="8" max="9" width="11.42578125" style="135"/>
    <col min="10" max="10" width="51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1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1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1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1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1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1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1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1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1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1.28515625" style="135" customWidth="1"/>
    <col min="61" max="61" width="2.7109375" style="135" customWidth="1"/>
    <col min="62" max="16384" width="11.42578125" style="135"/>
  </cols>
  <sheetData>
    <row r="1" spans="1:61" ht="18.75" customHeight="1" x14ac:dyDescent="0.2">
      <c r="A1" s="134"/>
      <c r="C1" s="126" t="s">
        <v>1479</v>
      </c>
      <c r="F1" s="134"/>
      <c r="K1" s="134"/>
      <c r="P1" s="134"/>
      <c r="U1" s="134"/>
      <c r="Z1" s="134"/>
      <c r="AE1" s="134"/>
      <c r="AJ1" s="134"/>
      <c r="AO1" s="134"/>
      <c r="AT1" s="134"/>
      <c r="AY1" s="134"/>
      <c r="BD1" s="134"/>
      <c r="BI1" s="134"/>
    </row>
    <row r="2" spans="1:61" x14ac:dyDescent="0.2">
      <c r="BG2" s="136"/>
    </row>
    <row r="3" spans="1:61" s="126" customFormat="1" x14ac:dyDescent="0.2">
      <c r="C3" s="126" t="s">
        <v>1480</v>
      </c>
      <c r="H3" s="126" t="s">
        <v>1481</v>
      </c>
      <c r="M3" s="126" t="s">
        <v>1482</v>
      </c>
      <c r="R3" s="126" t="s">
        <v>1483</v>
      </c>
      <c r="W3" s="126" t="s">
        <v>1484</v>
      </c>
      <c r="AB3" s="126" t="s">
        <v>1485</v>
      </c>
      <c r="AG3" s="126" t="s">
        <v>1486</v>
      </c>
      <c r="AL3" s="126" t="s">
        <v>1487</v>
      </c>
      <c r="AQ3" s="126" t="s">
        <v>1488</v>
      </c>
      <c r="AV3" s="126" t="s">
        <v>1489</v>
      </c>
      <c r="BA3" s="126" t="s">
        <v>1490</v>
      </c>
      <c r="BF3" s="126" t="s">
        <v>1491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7" customFormat="1" ht="15.75" x14ac:dyDescent="0.25">
      <c r="C25" s="132" t="s">
        <v>1470</v>
      </c>
      <c r="D25" s="133">
        <v>100</v>
      </c>
      <c r="H25" s="132" t="s">
        <v>1470</v>
      </c>
      <c r="I25" s="133">
        <v>50</v>
      </c>
      <c r="M25" s="132" t="s">
        <v>1470</v>
      </c>
      <c r="N25" s="133">
        <v>10</v>
      </c>
      <c r="R25" s="132" t="s">
        <v>1470</v>
      </c>
      <c r="S25" s="133">
        <v>50</v>
      </c>
      <c r="W25" s="132" t="s">
        <v>1470</v>
      </c>
      <c r="X25" s="133">
        <v>50</v>
      </c>
      <c r="AB25" s="132" t="s">
        <v>1470</v>
      </c>
      <c r="AC25" s="133">
        <v>0</v>
      </c>
      <c r="AG25" s="132" t="s">
        <v>1470</v>
      </c>
      <c r="AH25" s="133">
        <v>0</v>
      </c>
      <c r="AL25" s="132" t="s">
        <v>1470</v>
      </c>
      <c r="AM25" s="133">
        <v>0</v>
      </c>
      <c r="AQ25" s="132" t="s">
        <v>1470</v>
      </c>
      <c r="AR25" s="133">
        <v>0</v>
      </c>
      <c r="AV25" s="132" t="s">
        <v>1470</v>
      </c>
      <c r="AW25" s="133">
        <v>10</v>
      </c>
      <c r="BA25" s="132" t="s">
        <v>1470</v>
      </c>
      <c r="BB25" s="133">
        <v>0</v>
      </c>
      <c r="BF25" s="132" t="s">
        <v>1470</v>
      </c>
      <c r="BG25" s="133">
        <v>50</v>
      </c>
    </row>
  </sheetData>
  <sheetProtection algorithmName="SHA-512" hashValue="x19R348dCosnT3lOHRmk0ZpnUDwE3l4qw2me9B1t4KuDd4Q/6H9eDZJLa+OeDPI1N2kvTyo5foL8Gzk6aqG7IQ==" saltValue="o97Ji8yP0XHmV9zth1e2JA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58B6-6B38-403B-AF99-9B5CA76E7074}">
  <dimension ref="A1:AX17"/>
  <sheetViews>
    <sheetView showGridLines="0" zoomScale="120" zoomScaleNormal="120" workbookViewId="0"/>
  </sheetViews>
  <sheetFormatPr baseColWidth="10" defaultColWidth="11.42578125" defaultRowHeight="12.75" customHeight="1" x14ac:dyDescent="0.25"/>
  <cols>
    <col min="1" max="1" width="2.7109375" style="99" customWidth="1"/>
    <col min="2" max="2" width="4.42578125" style="99" customWidth="1"/>
    <col min="3" max="8" width="18.85546875" style="99" customWidth="1"/>
    <col min="9" max="9" width="4.42578125" style="99" customWidth="1"/>
    <col min="10" max="10" width="2.7109375" style="99" customWidth="1"/>
    <col min="11" max="11" width="4.5703125" style="99" customWidth="1"/>
    <col min="12" max="12" width="20.85546875" style="99" customWidth="1"/>
    <col min="13" max="13" width="20.7109375" style="99" customWidth="1"/>
    <col min="14" max="16" width="20.85546875" style="99" customWidth="1"/>
    <col min="17" max="17" width="2.7109375" style="99" customWidth="1"/>
    <col min="18" max="18" width="4.5703125" style="99" customWidth="1"/>
    <col min="19" max="27" width="14.85546875" style="99" customWidth="1"/>
    <col min="28" max="28" width="4.5703125" style="99" customWidth="1"/>
    <col min="29" max="29" width="2.7109375" style="99" customWidth="1"/>
    <col min="30" max="30" width="4.5703125" style="99" customWidth="1"/>
    <col min="31" max="38" width="13.85546875" style="99" customWidth="1"/>
    <col min="39" max="39" width="13.42578125" style="99" customWidth="1"/>
    <col min="40" max="40" width="2.7109375" style="99" customWidth="1"/>
    <col min="41" max="41" width="4.5703125" style="99" customWidth="1"/>
    <col min="42" max="47" width="13.85546875" style="99" customWidth="1"/>
    <col min="48" max="48" width="4.5703125" style="99" customWidth="1"/>
    <col min="49" max="50" width="11.42578125" style="99" hidden="1" customWidth="1"/>
    <col min="51" max="16384" width="11.42578125" style="99"/>
  </cols>
  <sheetData>
    <row r="1" spans="1:50" ht="19.7" customHeight="1" x14ac:dyDescent="0.25">
      <c r="A1" s="97"/>
      <c r="B1" s="98"/>
      <c r="C1" s="205" t="s">
        <v>1492</v>
      </c>
      <c r="D1" s="205"/>
      <c r="E1" s="205"/>
      <c r="F1" s="205"/>
      <c r="G1" s="205"/>
      <c r="H1" s="205"/>
      <c r="J1" s="97"/>
      <c r="Q1" s="97"/>
      <c r="AC1" s="97"/>
      <c r="AN1" s="97"/>
    </row>
    <row r="2" spans="1:50" s="101" customFormat="1" ht="12.4" customHeight="1" x14ac:dyDescent="0.25">
      <c r="I2" s="102"/>
      <c r="S2" s="102"/>
      <c r="T2" s="102"/>
    </row>
    <row r="3" spans="1:50" s="101" customFormat="1" ht="14.85" customHeight="1" x14ac:dyDescent="0.25">
      <c r="I3" s="99"/>
      <c r="L3" s="99"/>
      <c r="M3" s="99"/>
      <c r="N3" s="99"/>
      <c r="O3" s="99"/>
      <c r="P3" s="99"/>
      <c r="S3" s="102"/>
      <c r="T3" s="102"/>
    </row>
    <row r="4" spans="1:50" s="103" customFormat="1" ht="14.25" customHeight="1" x14ac:dyDescent="0.25">
      <c r="C4" s="196" t="s">
        <v>1003</v>
      </c>
      <c r="D4" s="196"/>
      <c r="E4" s="196"/>
      <c r="F4" s="196"/>
      <c r="G4" s="196"/>
      <c r="H4" s="196"/>
      <c r="I4" s="99"/>
      <c r="L4" s="196" t="s">
        <v>1227</v>
      </c>
      <c r="M4" s="196"/>
      <c r="N4" s="196"/>
      <c r="O4" s="196"/>
      <c r="P4" s="196"/>
      <c r="T4" s="196" t="s">
        <v>978</v>
      </c>
      <c r="U4" s="196"/>
      <c r="V4" s="196"/>
      <c r="W4" s="196"/>
      <c r="X4" s="196"/>
      <c r="Y4" s="196"/>
      <c r="Z4" s="196"/>
      <c r="AA4" s="196"/>
      <c r="AE4" s="196" t="s">
        <v>1493</v>
      </c>
      <c r="AF4" s="196"/>
      <c r="AG4" s="196"/>
      <c r="AH4" s="196"/>
      <c r="AI4" s="196"/>
      <c r="AJ4" s="196"/>
      <c r="AK4" s="196"/>
      <c r="AL4" s="196"/>
      <c r="AP4" s="196" t="s">
        <v>1357</v>
      </c>
      <c r="AQ4" s="196"/>
      <c r="AR4" s="196"/>
      <c r="AS4" s="196"/>
      <c r="AT4" s="196"/>
      <c r="AU4" s="196"/>
    </row>
    <row r="5" spans="1:50" s="103" customFormat="1" ht="14.25" customHeight="1" x14ac:dyDescent="0.25">
      <c r="I5" s="99"/>
      <c r="AC5" s="101"/>
      <c r="AN5" s="101"/>
    </row>
    <row r="6" spans="1:50" s="103" customFormat="1" ht="14.25" customHeight="1" x14ac:dyDescent="0.25">
      <c r="I6" s="99"/>
      <c r="L6" s="206" t="s">
        <v>82</v>
      </c>
      <c r="M6" s="207" t="s">
        <v>1494</v>
      </c>
      <c r="N6" s="207" t="s">
        <v>1495</v>
      </c>
      <c r="O6" s="208" t="s">
        <v>1000</v>
      </c>
      <c r="P6" s="208"/>
      <c r="AC6" s="101"/>
      <c r="AN6" s="101"/>
    </row>
    <row r="7" spans="1:50" s="103" customFormat="1" ht="20.85" customHeight="1" x14ac:dyDescent="0.25">
      <c r="C7" s="204" t="s">
        <v>245</v>
      </c>
      <c r="D7" s="110" t="s">
        <v>20</v>
      </c>
      <c r="E7" s="106" t="s">
        <v>1004</v>
      </c>
      <c r="F7" s="106" t="s">
        <v>1005</v>
      </c>
      <c r="G7" s="113" t="s">
        <v>1006</v>
      </c>
      <c r="H7" s="113" t="s">
        <v>1007</v>
      </c>
      <c r="I7" s="99"/>
      <c r="L7" s="206"/>
      <c r="M7" s="207"/>
      <c r="N7" s="207"/>
      <c r="O7" s="111" t="s">
        <v>1001</v>
      </c>
      <c r="P7" s="113" t="s">
        <v>1002</v>
      </c>
      <c r="S7" s="138" t="s">
        <v>979</v>
      </c>
      <c r="T7" s="105" t="s">
        <v>980</v>
      </c>
      <c r="U7" s="105" t="s">
        <v>1496</v>
      </c>
      <c r="V7" s="105" t="s">
        <v>986</v>
      </c>
      <c r="W7" s="105" t="s">
        <v>987</v>
      </c>
      <c r="X7" s="105" t="s">
        <v>988</v>
      </c>
      <c r="Y7" s="105" t="s">
        <v>1497</v>
      </c>
      <c r="Z7" s="105" t="s">
        <v>989</v>
      </c>
      <c r="AA7" s="138" t="s">
        <v>977</v>
      </c>
      <c r="AE7" s="104" t="s">
        <v>960</v>
      </c>
      <c r="AF7" s="105" t="s">
        <v>334</v>
      </c>
      <c r="AG7" s="105" t="s">
        <v>961</v>
      </c>
      <c r="AH7" s="105" t="s">
        <v>962</v>
      </c>
      <c r="AI7" s="105" t="s">
        <v>963</v>
      </c>
      <c r="AJ7" s="138" t="s">
        <v>964</v>
      </c>
      <c r="AK7" s="105" t="s">
        <v>965</v>
      </c>
      <c r="AL7" s="105" t="s">
        <v>518</v>
      </c>
      <c r="AM7" s="138" t="s">
        <v>966</v>
      </c>
      <c r="AP7" s="104" t="s">
        <v>1358</v>
      </c>
      <c r="AQ7" s="105" t="s">
        <v>1359</v>
      </c>
      <c r="AR7" s="105" t="s">
        <v>1360</v>
      </c>
      <c r="AS7" s="105" t="s">
        <v>1361</v>
      </c>
      <c r="AT7" s="105" t="s">
        <v>1021</v>
      </c>
      <c r="AU7" s="138" t="s">
        <v>1362</v>
      </c>
      <c r="AW7" s="139" t="s">
        <v>1358</v>
      </c>
      <c r="AX7" s="140">
        <f>DatosMenores!C69</f>
        <v>152</v>
      </c>
    </row>
    <row r="8" spans="1:50" s="118" customFormat="1" ht="14.85" customHeight="1" x14ac:dyDescent="0.25">
      <c r="C8" s="204"/>
      <c r="D8" s="120">
        <f>DatosMenores!C56</f>
        <v>884</v>
      </c>
      <c r="E8" s="120">
        <f>DatosMenores!C57</f>
        <v>124</v>
      </c>
      <c r="F8" s="120">
        <f>DatosMenores!C58</f>
        <v>85</v>
      </c>
      <c r="G8" s="120">
        <f>DatosMenores!C59</f>
        <v>113</v>
      </c>
      <c r="H8" s="119">
        <f>DatosMenores!C60</f>
        <v>32</v>
      </c>
      <c r="I8" s="99"/>
      <c r="L8" s="119">
        <f>DatosMenores!C48</f>
        <v>28</v>
      </c>
      <c r="M8" s="120">
        <f>DatosMenores!C49</f>
        <v>113</v>
      </c>
      <c r="N8" s="120">
        <f>DatosMenores!C50</f>
        <v>123</v>
      </c>
      <c r="O8" s="120">
        <f>DatosMenores!C51</f>
        <v>0</v>
      </c>
      <c r="P8" s="119">
        <f>DatosMenores!C52</f>
        <v>0</v>
      </c>
      <c r="S8" s="119">
        <f>DatosMenores!C28</f>
        <v>274</v>
      </c>
      <c r="T8" s="120">
        <f>SUM(DatosMenores!C29:C32)</f>
        <v>51</v>
      </c>
      <c r="U8" s="120">
        <f>DatosMenores!C33</f>
        <v>0</v>
      </c>
      <c r="V8" s="120">
        <f>DatosMenores!C34</f>
        <v>129</v>
      </c>
      <c r="W8" s="120">
        <f>DatosMenores!C35</f>
        <v>9</v>
      </c>
      <c r="X8" s="120">
        <f>DatosMenores!C36</f>
        <v>0</v>
      </c>
      <c r="Y8" s="120">
        <f>DatosMenores!C38</f>
        <v>1</v>
      </c>
      <c r="Z8" s="120">
        <f>DatosMenores!C37</f>
        <v>17</v>
      </c>
      <c r="AA8" s="119">
        <f>DatosMenores!C39</f>
        <v>61</v>
      </c>
      <c r="AC8" s="101"/>
      <c r="AE8" s="121">
        <f>DatosMenores!C5</f>
        <v>2</v>
      </c>
      <c r="AF8" s="120">
        <f>DatosMenores!C6</f>
        <v>349</v>
      </c>
      <c r="AG8" s="120">
        <f>DatosMenores!C7</f>
        <v>77</v>
      </c>
      <c r="AH8" s="120">
        <f>DatosMenores!C8</f>
        <v>0</v>
      </c>
      <c r="AI8" s="120">
        <f>DatosMenores!C9</f>
        <v>45</v>
      </c>
      <c r="AJ8" s="119">
        <f>DatosMenores!C10</f>
        <v>35</v>
      </c>
      <c r="AK8" s="120">
        <f>DatosMenores!C11</f>
        <v>175</v>
      </c>
      <c r="AL8" s="120">
        <f>DatosMenores!C12</f>
        <v>62</v>
      </c>
      <c r="AM8" s="119">
        <f>DatosMenores!C13</f>
        <v>14</v>
      </c>
      <c r="AN8" s="101"/>
      <c r="AP8" s="121">
        <f>DatosMenores!C69</f>
        <v>152</v>
      </c>
      <c r="AQ8" s="121">
        <f>DatosMenores!C70</f>
        <v>128</v>
      </c>
      <c r="AR8" s="120">
        <f>DatosMenores!C71</f>
        <v>694</v>
      </c>
      <c r="AS8" s="120">
        <f>DatosMenores!C74</f>
        <v>0</v>
      </c>
      <c r="AT8" s="120">
        <f>DatosMenores!C75</f>
        <v>11</v>
      </c>
      <c r="AU8" s="119">
        <f>DatosMenores!C76</f>
        <v>0</v>
      </c>
      <c r="AW8" s="139" t="s">
        <v>1359</v>
      </c>
      <c r="AX8" s="140">
        <f>DatosMenores!C70</f>
        <v>128</v>
      </c>
    </row>
    <row r="9" spans="1:50" ht="14.85" customHeight="1" x14ac:dyDescent="0.25">
      <c r="B9" s="124"/>
      <c r="C9" s="204" t="s">
        <v>1008</v>
      </c>
      <c r="D9" s="110" t="s">
        <v>1009</v>
      </c>
      <c r="E9" s="111" t="s">
        <v>1010</v>
      </c>
      <c r="F9" s="113" t="s">
        <v>1011</v>
      </c>
      <c r="G9" s="113" t="s">
        <v>1012</v>
      </c>
      <c r="H9" s="113" t="s">
        <v>1007</v>
      </c>
      <c r="AC9" s="103"/>
      <c r="AE9" s="141"/>
      <c r="AN9" s="103"/>
      <c r="AQ9" s="142"/>
      <c r="AR9" s="143"/>
      <c r="AW9" s="139" t="s">
        <v>1360</v>
      </c>
      <c r="AX9" s="140">
        <f>DatosMenores!C71</f>
        <v>694</v>
      </c>
    </row>
    <row r="10" spans="1:50" ht="29.85" customHeight="1" x14ac:dyDescent="0.25">
      <c r="C10" s="204"/>
      <c r="D10" s="119">
        <f>DatosMenores!C61</f>
        <v>342</v>
      </c>
      <c r="E10" s="120">
        <f>DatosMenores!C62</f>
        <v>26</v>
      </c>
      <c r="F10" s="123">
        <f>DatosMenores!C63</f>
        <v>10</v>
      </c>
      <c r="G10" s="123">
        <f>DatosMenores!C64</f>
        <v>285</v>
      </c>
      <c r="H10" s="123">
        <f>DatosMenores!C65</f>
        <v>87</v>
      </c>
      <c r="AE10" s="104" t="s">
        <v>967</v>
      </c>
      <c r="AF10" s="105" t="s">
        <v>651</v>
      </c>
      <c r="AG10" s="105" t="s">
        <v>968</v>
      </c>
      <c r="AH10" s="105" t="s">
        <v>1498</v>
      </c>
      <c r="AI10" s="105" t="s">
        <v>970</v>
      </c>
      <c r="AJ10" s="105" t="s">
        <v>972</v>
      </c>
      <c r="AK10" s="105" t="s">
        <v>973</v>
      </c>
      <c r="AL10" s="138" t="s">
        <v>111</v>
      </c>
      <c r="AP10" s="104" t="s">
        <v>265</v>
      </c>
      <c r="AQ10" s="105" t="s">
        <v>1363</v>
      </c>
      <c r="AR10" s="105" t="s">
        <v>1364</v>
      </c>
      <c r="AS10" s="104" t="s">
        <v>1499</v>
      </c>
      <c r="AT10" s="138" t="s">
        <v>1500</v>
      </c>
      <c r="AW10" s="139" t="s">
        <v>1499</v>
      </c>
      <c r="AX10" s="140">
        <f>DatosMenores!C72</f>
        <v>0</v>
      </c>
    </row>
    <row r="11" spans="1:50" ht="14.85" customHeight="1" x14ac:dyDescent="0.25">
      <c r="AE11" s="121">
        <f>DatosMenores!C14</f>
        <v>0</v>
      </c>
      <c r="AF11" s="120">
        <f>DatosMenores!C15</f>
        <v>0</v>
      </c>
      <c r="AG11" s="120">
        <f>DatosMenores!C16</f>
        <v>16</v>
      </c>
      <c r="AH11" s="120">
        <f>DatosMenores!C17</f>
        <v>111</v>
      </c>
      <c r="AI11" s="120">
        <f>DatosMenores!C18</f>
        <v>21</v>
      </c>
      <c r="AJ11" s="120">
        <f>DatosMenores!C20</f>
        <v>21</v>
      </c>
      <c r="AK11" s="120">
        <f>DatosMenores!C21</f>
        <v>2</v>
      </c>
      <c r="AL11" s="119">
        <f>DatosMenores!C19</f>
        <v>60</v>
      </c>
      <c r="AP11" s="121">
        <f>DatosMenores!C78</f>
        <v>1</v>
      </c>
      <c r="AQ11" s="120">
        <f>DatosMenores!C77</f>
        <v>26</v>
      </c>
      <c r="AR11" s="120">
        <f>DatosMenores!C79</f>
        <v>0</v>
      </c>
      <c r="AS11" s="121">
        <f>DatosMenores!C72</f>
        <v>0</v>
      </c>
      <c r="AT11" s="119">
        <f>DatosMenores!C73</f>
        <v>13</v>
      </c>
      <c r="AW11" s="139" t="s">
        <v>1500</v>
      </c>
      <c r="AX11" s="140">
        <f>DatosMenores!C73</f>
        <v>13</v>
      </c>
    </row>
    <row r="12" spans="1:50" ht="12.75" customHeight="1" x14ac:dyDescent="0.25">
      <c r="AW12" s="139" t="s">
        <v>1361</v>
      </c>
      <c r="AX12" s="140">
        <f>DatosMenores!C74</f>
        <v>0</v>
      </c>
    </row>
    <row r="13" spans="1:50" ht="12.75" customHeight="1" x14ac:dyDescent="0.25">
      <c r="AW13" s="139" t="s">
        <v>1021</v>
      </c>
      <c r="AX13" s="140">
        <f>DatosMenores!C75</f>
        <v>11</v>
      </c>
    </row>
    <row r="14" spans="1:50" ht="12.75" customHeight="1" x14ac:dyDescent="0.25">
      <c r="AW14" s="139" t="s">
        <v>1362</v>
      </c>
      <c r="AX14" s="140">
        <f>DatosMenores!C76</f>
        <v>0</v>
      </c>
    </row>
    <row r="15" spans="1:50" ht="12.75" customHeight="1" x14ac:dyDescent="0.25">
      <c r="AW15" s="139" t="s">
        <v>1363</v>
      </c>
      <c r="AX15" s="140">
        <f>DatosMenores!C77</f>
        <v>26</v>
      </c>
    </row>
    <row r="16" spans="1:50" ht="12.75" customHeight="1" x14ac:dyDescent="0.25">
      <c r="AW16" s="139" t="s">
        <v>265</v>
      </c>
      <c r="AX16" s="140">
        <f>DatosMenores!C78</f>
        <v>1</v>
      </c>
    </row>
    <row r="17" spans="49:50" ht="12.75" customHeight="1" x14ac:dyDescent="0.25">
      <c r="AW17" s="139" t="s">
        <v>1364</v>
      </c>
      <c r="AX17" s="140">
        <f>DatosMenores!C79</f>
        <v>0</v>
      </c>
    </row>
  </sheetData>
  <sheetProtection algorithmName="SHA-512" hashValue="RXgCfLSJgbeaIiMnCeU8czWRC1FHda4LkV3+dTDmOX7WBokBk38ko4NPKsMN1GsfX8rKqvI9joTcFv9LqmbIxw==" saltValue="XcAPjMQUIrRw4BAfyxrxKw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78C40-7FC9-4F17-B8B6-0F441292C3AC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customWidth="1"/>
    <col min="20" max="20" width="7.85546875" style="148" customWidth="1"/>
    <col min="21" max="22" width="11.42578125" style="148"/>
    <col min="23" max="23" width="51.28515625" style="148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1501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1507</v>
      </c>
      <c r="D4" s="154">
        <f>DatosViolenciaDoméstica!C5</f>
        <v>11</v>
      </c>
      <c r="F4" s="153" t="s">
        <v>1508</v>
      </c>
      <c r="G4" s="155">
        <f>DatosViolenciaDoméstica!E67</f>
        <v>43</v>
      </c>
      <c r="H4" s="156"/>
    </row>
    <row r="5" spans="1:30" x14ac:dyDescent="0.2">
      <c r="C5" s="153" t="s">
        <v>13</v>
      </c>
      <c r="D5" s="154">
        <f>DatosViolenciaDoméstica!C6</f>
        <v>194</v>
      </c>
      <c r="F5" s="153" t="s">
        <v>1509</v>
      </c>
      <c r="G5" s="157">
        <f>DatosViolenciaDoméstica!F67</f>
        <v>160</v>
      </c>
      <c r="H5" s="156"/>
    </row>
    <row r="6" spans="1:30" x14ac:dyDescent="0.2">
      <c r="C6" s="153" t="s">
        <v>1510</v>
      </c>
      <c r="D6" s="154">
        <f>DatosViolenciaDoméstica!C7</f>
        <v>69</v>
      </c>
    </row>
    <row r="7" spans="1:30" x14ac:dyDescent="0.2">
      <c r="C7" s="153" t="s">
        <v>60</v>
      </c>
      <c r="D7" s="154">
        <f>DatosViolenciaDoméstica!C8</f>
        <v>1</v>
      </c>
    </row>
    <row r="8" spans="1:30" x14ac:dyDescent="0.2">
      <c r="C8" s="153" t="s">
        <v>1511</v>
      </c>
      <c r="D8" s="154">
        <f>DatosViolenciaDoméstica!C9</f>
        <v>0</v>
      </c>
    </row>
    <row r="9" spans="1:30" x14ac:dyDescent="0.2">
      <c r="C9" s="153" t="s">
        <v>1512</v>
      </c>
      <c r="D9" s="154">
        <f>SUM(DatosViolenciaDoméstica!C10:C11)</f>
        <v>3</v>
      </c>
    </row>
    <row r="21" spans="6:32" x14ac:dyDescent="0.2">
      <c r="F21" s="158"/>
      <c r="G21" s="158"/>
    </row>
    <row r="22" spans="6:32" s="158" customFormat="1" ht="12.75" customHeight="1" x14ac:dyDescent="0.2">
      <c r="F22" s="159"/>
      <c r="G22" s="159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6:32" s="159" customFormat="1" x14ac:dyDescent="0.2">
      <c r="F23" s="146"/>
      <c r="G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6:32" x14ac:dyDescent="0.2">
      <c r="AB24" s="146"/>
    </row>
    <row r="25" spans="6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Odsrck4YW/dKG0uRrjOY+vkg9lqIjEyYyKOgxABZPQzTWD8wb/NC1E5eURPuVhV4fvlhV8UC6zhoc512SP7w3A==" saltValue="hKJRpE3zyV/qhMilBR3fMA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71E83-9280-4694-A45C-D27A810E527B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6" customWidth="1"/>
    <col min="2" max="2" width="4.42578125" style="146" customWidth="1"/>
    <col min="3" max="3" width="26.85546875" style="146" customWidth="1"/>
    <col min="4" max="4" width="17" style="146" customWidth="1"/>
    <col min="5" max="5" width="6.140625" style="146" customWidth="1"/>
    <col min="6" max="6" width="30.85546875" style="146" customWidth="1"/>
    <col min="7" max="7" width="10" style="146" customWidth="1"/>
    <col min="8" max="8" width="3.85546875" style="146" customWidth="1"/>
    <col min="9" max="9" width="2.7109375" style="148" customWidth="1"/>
    <col min="10" max="10" width="7.85546875" style="148" customWidth="1"/>
    <col min="11" max="12" width="11.42578125" style="148"/>
    <col min="13" max="13" width="51.28515625" style="148" customWidth="1"/>
    <col min="14" max="14" width="2.7109375" style="148" customWidth="1"/>
    <col min="15" max="15" width="7.85546875" style="148" customWidth="1"/>
    <col min="16" max="17" width="11.42578125" style="148"/>
    <col min="18" max="18" width="51.28515625" style="148" customWidth="1"/>
    <col min="19" max="19" width="2.7109375" style="148" hidden="1" customWidth="1"/>
    <col min="20" max="20" width="7.85546875" style="148" hidden="1" customWidth="1"/>
    <col min="21" max="22" width="0" style="148" hidden="1" customWidth="1"/>
    <col min="23" max="23" width="51.28515625" style="148" hidden="1" customWidth="1"/>
    <col min="24" max="24" width="2.7109375" style="148" customWidth="1"/>
    <col min="25" max="25" width="7.85546875" style="148" customWidth="1"/>
    <col min="26" max="27" width="11.42578125" style="148"/>
    <col min="28" max="28" width="51.28515625" style="148" customWidth="1"/>
    <col min="29" max="29" width="2.7109375" style="148" customWidth="1"/>
    <col min="30" max="16384" width="11.42578125" style="146"/>
  </cols>
  <sheetData>
    <row r="1" spans="1:30" ht="18.75" x14ac:dyDescent="0.2">
      <c r="A1" s="144"/>
      <c r="B1" s="145"/>
      <c r="C1" s="209" t="s">
        <v>1513</v>
      </c>
      <c r="D1" s="209"/>
      <c r="E1" s="209"/>
      <c r="F1" s="209"/>
      <c r="I1" s="147"/>
      <c r="N1" s="147"/>
      <c r="S1" s="147"/>
      <c r="X1" s="147"/>
      <c r="AC1" s="147"/>
    </row>
    <row r="2" spans="1:30" s="149" customFormat="1" ht="12" x14ac:dyDescent="0.2">
      <c r="F2" s="150"/>
      <c r="G2" s="150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8"/>
      <c r="V2" s="148"/>
      <c r="W2" s="148"/>
      <c r="X2" s="148"/>
      <c r="Y2" s="148"/>
      <c r="Z2" s="148"/>
      <c r="AA2" s="148"/>
      <c r="AB2" s="148"/>
      <c r="AC2" s="148"/>
    </row>
    <row r="3" spans="1:30" ht="12.95" customHeight="1" x14ac:dyDescent="0.2">
      <c r="C3" s="210" t="s">
        <v>1502</v>
      </c>
      <c r="D3" s="210"/>
      <c r="F3" s="210" t="s">
        <v>1227</v>
      </c>
      <c r="G3" s="210"/>
      <c r="H3" s="151"/>
      <c r="I3" s="152"/>
      <c r="J3" s="152"/>
      <c r="K3" s="152" t="s">
        <v>1503</v>
      </c>
      <c r="L3" s="152"/>
      <c r="M3" s="152"/>
      <c r="N3" s="152"/>
      <c r="O3" s="152"/>
      <c r="P3" s="152" t="s">
        <v>1504</v>
      </c>
      <c r="Q3" s="152"/>
      <c r="R3" s="152"/>
      <c r="S3" s="152"/>
      <c r="T3" s="152"/>
      <c r="U3" s="152" t="s">
        <v>1505</v>
      </c>
      <c r="V3" s="152"/>
      <c r="W3" s="152"/>
      <c r="X3" s="152"/>
      <c r="Y3" s="152"/>
      <c r="Z3" s="152" t="s">
        <v>205</v>
      </c>
      <c r="AA3" s="152"/>
      <c r="AB3" s="152"/>
      <c r="AC3" s="152"/>
      <c r="AD3" s="152" t="s">
        <v>1506</v>
      </c>
    </row>
    <row r="4" spans="1:30" x14ac:dyDescent="0.2">
      <c r="C4" s="153" t="s">
        <v>13</v>
      </c>
      <c r="D4" s="154">
        <f>DatosViolenciaGénero!C7</f>
        <v>1293</v>
      </c>
      <c r="F4" s="153" t="s">
        <v>1508</v>
      </c>
      <c r="G4" s="155">
        <f>DatosViolenciaGénero!E82</f>
        <v>268</v>
      </c>
      <c r="H4" s="156"/>
    </row>
    <row r="5" spans="1:30" x14ac:dyDescent="0.2">
      <c r="C5" s="153" t="s">
        <v>40</v>
      </c>
      <c r="D5" s="154">
        <f>DatosViolenciaGénero!C5</f>
        <v>1213</v>
      </c>
      <c r="F5" s="153" t="s">
        <v>1509</v>
      </c>
      <c r="G5" s="155">
        <f>DatosViolenciaGénero!F82</f>
        <v>800</v>
      </c>
      <c r="H5" s="156"/>
    </row>
    <row r="6" spans="1:30" x14ac:dyDescent="0.2">
      <c r="C6" s="153" t="s">
        <v>1510</v>
      </c>
      <c r="D6" s="163">
        <f>DatosViolenciaGénero!C8</f>
        <v>446</v>
      </c>
    </row>
    <row r="7" spans="1:30" x14ac:dyDescent="0.2">
      <c r="C7" s="153" t="s">
        <v>60</v>
      </c>
      <c r="D7" s="163">
        <f>DatosViolenciaGénero!C9</f>
        <v>8</v>
      </c>
    </row>
    <row r="8" spans="1:30" x14ac:dyDescent="0.2">
      <c r="C8" s="153" t="s">
        <v>1514</v>
      </c>
      <c r="D8" s="154">
        <f>DatosViolenciaGénero!C11</f>
        <v>2</v>
      </c>
    </row>
    <row r="9" spans="1:30" x14ac:dyDescent="0.2">
      <c r="C9" s="153" t="s">
        <v>1515</v>
      </c>
      <c r="D9" s="154">
        <f>DatosViolenciaGénero!C12</f>
        <v>3</v>
      </c>
    </row>
    <row r="10" spans="1:30" x14ac:dyDescent="0.2">
      <c r="C10" s="153" t="s">
        <v>1507</v>
      </c>
      <c r="D10" s="163">
        <f>DatosViolenciaGénero!C6</f>
        <v>244</v>
      </c>
    </row>
    <row r="11" spans="1:30" x14ac:dyDescent="0.2">
      <c r="C11" s="153" t="s">
        <v>1511</v>
      </c>
      <c r="D11" s="163">
        <f>DatosViolenciaGénero!C10</f>
        <v>10</v>
      </c>
    </row>
    <row r="20" spans="3:32" x14ac:dyDescent="0.2">
      <c r="C20" s="158"/>
      <c r="D20" s="158"/>
    </row>
    <row r="21" spans="3:32" x14ac:dyDescent="0.2">
      <c r="C21" s="159"/>
      <c r="D21" s="159"/>
    </row>
    <row r="22" spans="3:32" s="158" customFormat="1" ht="12.75" customHeight="1" x14ac:dyDescent="0.2">
      <c r="C22" s="146"/>
      <c r="D22" s="146"/>
      <c r="I22" s="148"/>
      <c r="J22" s="148"/>
      <c r="K22" s="148"/>
      <c r="L22" s="148"/>
      <c r="M22" s="148"/>
      <c r="N22" s="148"/>
      <c r="O22" s="148"/>
      <c r="P22" s="148"/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C22" s="148"/>
    </row>
    <row r="23" spans="3:32" s="159" customFormat="1" x14ac:dyDescent="0.2">
      <c r="C23" s="146"/>
      <c r="D23" s="146"/>
      <c r="I23" s="148"/>
      <c r="J23" s="148"/>
      <c r="K23" s="148"/>
      <c r="L23" s="148"/>
      <c r="M23" s="148"/>
      <c r="N23" s="148"/>
      <c r="O23" s="148"/>
      <c r="P23" s="148"/>
      <c r="Q23" s="148"/>
      <c r="R23" s="148"/>
      <c r="S23" s="148"/>
      <c r="T23" s="148"/>
      <c r="U23" s="148"/>
      <c r="V23" s="148"/>
      <c r="W23" s="148"/>
      <c r="X23" s="148"/>
      <c r="Y23" s="148"/>
      <c r="Z23" s="148"/>
      <c r="AA23" s="148"/>
      <c r="AC23" s="148"/>
    </row>
    <row r="24" spans="3:32" x14ac:dyDescent="0.2">
      <c r="AB24" s="146"/>
    </row>
    <row r="25" spans="3:32" ht="15.75" x14ac:dyDescent="0.25">
      <c r="I25" s="160"/>
      <c r="J25" s="160"/>
      <c r="K25" s="161" t="s">
        <v>1470</v>
      </c>
      <c r="L25" s="162">
        <v>0</v>
      </c>
      <c r="M25" s="160"/>
      <c r="N25" s="160"/>
      <c r="O25" s="160"/>
      <c r="P25" s="161" t="s">
        <v>1470</v>
      </c>
      <c r="Q25" s="162">
        <v>0</v>
      </c>
      <c r="R25" s="160"/>
      <c r="S25" s="160"/>
      <c r="T25" s="160"/>
      <c r="U25" s="161" t="s">
        <v>1470</v>
      </c>
      <c r="V25" s="162">
        <v>0</v>
      </c>
      <c r="W25" s="160"/>
      <c r="X25" s="160"/>
      <c r="Y25" s="160"/>
      <c r="Z25" s="160"/>
      <c r="AA25" s="160"/>
      <c r="AB25" s="146"/>
      <c r="AC25" s="160"/>
      <c r="AE25" s="161" t="s">
        <v>1470</v>
      </c>
      <c r="AF25" s="162">
        <v>0</v>
      </c>
    </row>
  </sheetData>
  <sheetProtection algorithmName="SHA-512" hashValue="2dFBSiKMxaeqb+3lAjjsI33jvY5kKOobGb37RoOmMRVdmXt3HNtMQeaZSFazb0Y6dqqKC3Qu+xhBnyNTVTv3zg==" saltValue="VvF0BKGB3L2pnwMPJdbRH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377"/>
  <sheetViews>
    <sheetView showGridLines="0" workbookViewId="0"/>
  </sheetViews>
  <sheetFormatPr baseColWidth="10" defaultColWidth="9.140625" defaultRowHeight="15" x14ac:dyDescent="0.25"/>
  <cols>
    <col min="1" max="1" width="67.7109375" bestFit="1" customWidth="1"/>
    <col min="2" max="2" width="64.7109375" bestFit="1" customWidth="1"/>
    <col min="3" max="3" width="10.140625" bestFit="1" customWidth="1"/>
    <col min="4" max="4" width="8.85546875" bestFit="1" customWidth="1"/>
    <col min="5" max="5" width="10.7109375" bestFit="1" customWidth="1"/>
    <col min="6" max="8" width="4" customWidth="1"/>
  </cols>
  <sheetData>
    <row r="3" spans="1:5" x14ac:dyDescent="0.25">
      <c r="A3" s="7" t="s">
        <v>12</v>
      </c>
    </row>
    <row r="5" spans="1:5" x14ac:dyDescent="0.25">
      <c r="A5" s="8" t="s">
        <v>13</v>
      </c>
    </row>
    <row r="6" spans="1:5" x14ac:dyDescent="0.25">
      <c r="A6" s="9" t="s">
        <v>14</v>
      </c>
      <c r="B6" s="9" t="s">
        <v>15</v>
      </c>
      <c r="C6" s="10" t="s">
        <v>3</v>
      </c>
      <c r="D6" s="10" t="s">
        <v>16</v>
      </c>
      <c r="E6" s="11" t="s">
        <v>17</v>
      </c>
    </row>
    <row r="7" spans="1:5" x14ac:dyDescent="0.25">
      <c r="A7" s="174" t="s">
        <v>18</v>
      </c>
      <c r="B7" s="13" t="s">
        <v>19</v>
      </c>
      <c r="C7" s="14">
        <v>43728</v>
      </c>
      <c r="D7" s="14">
        <v>40867</v>
      </c>
      <c r="E7" s="15">
        <v>7.0007585582499296E-2</v>
      </c>
    </row>
    <row r="8" spans="1:5" x14ac:dyDescent="0.25">
      <c r="A8" s="176"/>
      <c r="B8" s="13" t="s">
        <v>20</v>
      </c>
      <c r="C8" s="14">
        <v>26942</v>
      </c>
      <c r="D8" s="14">
        <v>25775</v>
      </c>
      <c r="E8" s="15">
        <v>4.5276430649854503E-2</v>
      </c>
    </row>
    <row r="9" spans="1:5" x14ac:dyDescent="0.25">
      <c r="A9" s="176"/>
      <c r="B9" s="13" t="s">
        <v>21</v>
      </c>
      <c r="C9" s="14">
        <v>21189</v>
      </c>
      <c r="D9" s="14">
        <v>20736</v>
      </c>
      <c r="E9" s="15">
        <v>2.1846064814814801E-2</v>
      </c>
    </row>
    <row r="10" spans="1:5" x14ac:dyDescent="0.25">
      <c r="A10" s="176"/>
      <c r="B10" s="13" t="s">
        <v>22</v>
      </c>
      <c r="C10" s="14">
        <v>337</v>
      </c>
      <c r="D10" s="14">
        <v>398</v>
      </c>
      <c r="E10" s="15">
        <v>-0.15326633165829101</v>
      </c>
    </row>
    <row r="11" spans="1:5" x14ac:dyDescent="0.25">
      <c r="A11" s="175"/>
      <c r="B11" s="13" t="s">
        <v>23</v>
      </c>
      <c r="C11" s="14">
        <v>53109</v>
      </c>
      <c r="D11" s="14">
        <v>43728</v>
      </c>
      <c r="E11" s="15">
        <v>0.21453073545554299</v>
      </c>
    </row>
    <row r="12" spans="1:5" x14ac:dyDescent="0.25">
      <c r="A12" s="174" t="s">
        <v>24</v>
      </c>
      <c r="B12" s="13" t="s">
        <v>25</v>
      </c>
      <c r="C12" s="14">
        <v>3966</v>
      </c>
      <c r="D12" s="14">
        <v>4448</v>
      </c>
      <c r="E12" s="15">
        <v>-0.10836330935251801</v>
      </c>
    </row>
    <row r="13" spans="1:5" x14ac:dyDescent="0.25">
      <c r="A13" s="176"/>
      <c r="B13" s="13" t="s">
        <v>26</v>
      </c>
      <c r="C13" s="14">
        <v>725</v>
      </c>
      <c r="D13" s="14">
        <v>904</v>
      </c>
      <c r="E13" s="15">
        <v>-0.19800884955752199</v>
      </c>
    </row>
    <row r="14" spans="1:5" x14ac:dyDescent="0.25">
      <c r="A14" s="175"/>
      <c r="B14" s="13" t="s">
        <v>27</v>
      </c>
      <c r="C14" s="14">
        <v>8063</v>
      </c>
      <c r="D14" s="14">
        <v>9364</v>
      </c>
      <c r="E14" s="15">
        <v>-0.138936351986331</v>
      </c>
    </row>
    <row r="15" spans="1:5" x14ac:dyDescent="0.25">
      <c r="A15" s="174" t="s">
        <v>28</v>
      </c>
      <c r="B15" s="13" t="s">
        <v>29</v>
      </c>
      <c r="C15" s="14">
        <v>1316</v>
      </c>
      <c r="D15" s="14">
        <v>1477</v>
      </c>
      <c r="E15" s="15">
        <v>-0.109004739336493</v>
      </c>
    </row>
    <row r="16" spans="1:5" x14ac:dyDescent="0.25">
      <c r="A16" s="176"/>
      <c r="B16" s="13" t="s">
        <v>30</v>
      </c>
      <c r="C16" s="14">
        <v>3404</v>
      </c>
      <c r="D16" s="14">
        <v>3405</v>
      </c>
      <c r="E16" s="15">
        <v>-2.9368575624082199E-4</v>
      </c>
    </row>
    <row r="17" spans="1:5" x14ac:dyDescent="0.25">
      <c r="A17" s="176"/>
      <c r="B17" s="13" t="s">
        <v>31</v>
      </c>
      <c r="C17" s="14">
        <v>31</v>
      </c>
      <c r="D17" s="14">
        <v>34</v>
      </c>
      <c r="E17" s="15">
        <v>-8.8235294117647106E-2</v>
      </c>
    </row>
    <row r="18" spans="1:5" x14ac:dyDescent="0.25">
      <c r="A18" s="176"/>
      <c r="B18" s="13" t="s">
        <v>32</v>
      </c>
      <c r="C18" s="14">
        <v>9</v>
      </c>
      <c r="D18" s="14">
        <v>11</v>
      </c>
      <c r="E18" s="15">
        <v>-0.18181818181818199</v>
      </c>
    </row>
    <row r="19" spans="1:5" x14ac:dyDescent="0.25">
      <c r="A19" s="175"/>
      <c r="B19" s="13" t="s">
        <v>33</v>
      </c>
      <c r="C19" s="14">
        <v>384</v>
      </c>
      <c r="D19" s="14">
        <v>430</v>
      </c>
      <c r="E19" s="15">
        <v>-0.106976744186046</v>
      </c>
    </row>
    <row r="20" spans="1:5" x14ac:dyDescent="0.25">
      <c r="A20" s="3"/>
    </row>
    <row r="21" spans="1:5" x14ac:dyDescent="0.25">
      <c r="A21" s="8" t="s">
        <v>34</v>
      </c>
    </row>
    <row r="22" spans="1:5" x14ac:dyDescent="0.25">
      <c r="A22" s="9" t="s">
        <v>14</v>
      </c>
      <c r="B22" s="9" t="s">
        <v>15</v>
      </c>
      <c r="C22" s="10" t="s">
        <v>3</v>
      </c>
      <c r="D22" s="10" t="s">
        <v>16</v>
      </c>
      <c r="E22" s="11" t="s">
        <v>17</v>
      </c>
    </row>
    <row r="23" spans="1:5" x14ac:dyDescent="0.25">
      <c r="A23" s="12" t="s">
        <v>35</v>
      </c>
      <c r="B23" s="16"/>
      <c r="C23" s="14">
        <v>0</v>
      </c>
      <c r="D23" s="14">
        <v>0</v>
      </c>
      <c r="E23" s="15">
        <v>0</v>
      </c>
    </row>
    <row r="24" spans="1:5" x14ac:dyDescent="0.25">
      <c r="A24" s="12" t="s">
        <v>36</v>
      </c>
      <c r="B24" s="16"/>
      <c r="C24" s="14">
        <v>0</v>
      </c>
      <c r="D24" s="14">
        <v>0</v>
      </c>
      <c r="E24" s="15">
        <v>0</v>
      </c>
    </row>
    <row r="25" spans="1:5" x14ac:dyDescent="0.25">
      <c r="A25" s="12" t="s">
        <v>37</v>
      </c>
      <c r="B25" s="16"/>
      <c r="C25" s="14">
        <v>1219</v>
      </c>
      <c r="D25" s="14">
        <v>675</v>
      </c>
      <c r="E25" s="15">
        <v>0.80592592592592605</v>
      </c>
    </row>
    <row r="26" spans="1:5" x14ac:dyDescent="0.25">
      <c r="A26" s="12" t="s">
        <v>38</v>
      </c>
      <c r="B26" s="16"/>
      <c r="C26" s="14">
        <v>1353</v>
      </c>
      <c r="D26" s="14">
        <v>688</v>
      </c>
      <c r="E26" s="15">
        <v>0.96656976744185996</v>
      </c>
    </row>
    <row r="27" spans="1:5" x14ac:dyDescent="0.25">
      <c r="A27" s="12" t="s">
        <v>39</v>
      </c>
      <c r="B27" s="16"/>
      <c r="C27" s="14">
        <v>143</v>
      </c>
      <c r="D27" s="14">
        <v>116</v>
      </c>
      <c r="E27" s="15">
        <v>0.232758620689655</v>
      </c>
    </row>
    <row r="28" spans="1:5" x14ac:dyDescent="0.25">
      <c r="A28" s="3"/>
    </row>
    <row r="29" spans="1:5" x14ac:dyDescent="0.25">
      <c r="A29" s="8" t="s">
        <v>40</v>
      </c>
    </row>
    <row r="30" spans="1:5" x14ac:dyDescent="0.25">
      <c r="A30" s="9" t="s">
        <v>14</v>
      </c>
      <c r="B30" s="9" t="s">
        <v>15</v>
      </c>
      <c r="C30" s="10" t="s">
        <v>3</v>
      </c>
      <c r="D30" s="10" t="s">
        <v>16</v>
      </c>
      <c r="E30" s="11" t="s">
        <v>17</v>
      </c>
    </row>
    <row r="31" spans="1:5" x14ac:dyDescent="0.25">
      <c r="A31" s="12" t="s">
        <v>18</v>
      </c>
      <c r="B31" s="13" t="s">
        <v>41</v>
      </c>
      <c r="C31" s="14">
        <v>4160</v>
      </c>
      <c r="D31" s="14">
        <v>3829</v>
      </c>
      <c r="E31" s="15">
        <v>8.6445547140245493E-2</v>
      </c>
    </row>
    <row r="32" spans="1:5" x14ac:dyDescent="0.25">
      <c r="A32" s="174" t="s">
        <v>42</v>
      </c>
      <c r="B32" s="13" t="s">
        <v>43</v>
      </c>
      <c r="C32" s="14">
        <v>151</v>
      </c>
      <c r="D32" s="14">
        <v>285</v>
      </c>
      <c r="E32" s="15">
        <v>-0.47017543859649102</v>
      </c>
    </row>
    <row r="33" spans="1:5" x14ac:dyDescent="0.25">
      <c r="A33" s="176"/>
      <c r="B33" s="13" t="s">
        <v>44</v>
      </c>
      <c r="C33" s="14">
        <v>185</v>
      </c>
      <c r="D33" s="14">
        <v>256</v>
      </c>
      <c r="E33" s="15">
        <v>-0.27734375</v>
      </c>
    </row>
    <row r="34" spans="1:5" x14ac:dyDescent="0.25">
      <c r="A34" s="176"/>
      <c r="B34" s="13" t="s">
        <v>45</v>
      </c>
      <c r="C34" s="14">
        <v>8</v>
      </c>
      <c r="D34" s="14">
        <v>10</v>
      </c>
      <c r="E34" s="15">
        <v>-0.2</v>
      </c>
    </row>
    <row r="35" spans="1:5" x14ac:dyDescent="0.25">
      <c r="A35" s="176"/>
      <c r="B35" s="13" t="s">
        <v>46</v>
      </c>
      <c r="C35" s="14">
        <v>79</v>
      </c>
      <c r="D35" s="14">
        <v>68</v>
      </c>
      <c r="E35" s="15">
        <v>0.161764705882353</v>
      </c>
    </row>
    <row r="36" spans="1:5" x14ac:dyDescent="0.25">
      <c r="A36" s="175"/>
      <c r="B36" s="13" t="s">
        <v>47</v>
      </c>
      <c r="C36" s="14">
        <v>2601</v>
      </c>
      <c r="D36" s="14">
        <v>2845</v>
      </c>
      <c r="E36" s="15">
        <v>-8.5764499121265395E-2</v>
      </c>
    </row>
    <row r="37" spans="1:5" x14ac:dyDescent="0.25">
      <c r="A37" s="3"/>
    </row>
    <row r="38" spans="1:5" x14ac:dyDescent="0.25">
      <c r="A38" s="8" t="s">
        <v>48</v>
      </c>
    </row>
    <row r="39" spans="1:5" x14ac:dyDescent="0.25">
      <c r="A39" s="9" t="s">
        <v>14</v>
      </c>
      <c r="B39" s="9" t="s">
        <v>15</v>
      </c>
      <c r="C39" s="10" t="s">
        <v>3</v>
      </c>
      <c r="D39" s="10" t="s">
        <v>16</v>
      </c>
      <c r="E39" s="11" t="s">
        <v>17</v>
      </c>
    </row>
    <row r="40" spans="1:5" x14ac:dyDescent="0.25">
      <c r="A40" s="12" t="s">
        <v>49</v>
      </c>
      <c r="B40" s="16"/>
      <c r="C40" s="14">
        <v>5632</v>
      </c>
      <c r="D40" s="14">
        <v>5408</v>
      </c>
      <c r="E40" s="15">
        <v>4.1420118343195297E-2</v>
      </c>
    </row>
    <row r="41" spans="1:5" x14ac:dyDescent="0.25">
      <c r="A41" s="12" t="s">
        <v>50</v>
      </c>
      <c r="B41" s="16"/>
      <c r="C41" s="14">
        <v>2785</v>
      </c>
      <c r="D41" s="14">
        <v>2914</v>
      </c>
      <c r="E41" s="15">
        <v>-4.4269045984900501E-2</v>
      </c>
    </row>
    <row r="42" spans="1:5" x14ac:dyDescent="0.25">
      <c r="A42" s="3"/>
    </row>
    <row r="43" spans="1:5" x14ac:dyDescent="0.25">
      <c r="A43" s="8" t="s">
        <v>51</v>
      </c>
    </row>
    <row r="44" spans="1:5" x14ac:dyDescent="0.25">
      <c r="A44" s="9" t="s">
        <v>14</v>
      </c>
      <c r="B44" s="9" t="s">
        <v>15</v>
      </c>
      <c r="C44" s="10" t="s">
        <v>3</v>
      </c>
      <c r="D44" s="10" t="s">
        <v>16</v>
      </c>
      <c r="E44" s="11" t="s">
        <v>17</v>
      </c>
    </row>
    <row r="45" spans="1:5" x14ac:dyDescent="0.25">
      <c r="A45" s="174" t="s">
        <v>52</v>
      </c>
      <c r="B45" s="13" t="s">
        <v>19</v>
      </c>
      <c r="C45" s="14">
        <v>2987</v>
      </c>
      <c r="D45" s="14">
        <v>2586</v>
      </c>
      <c r="E45" s="15">
        <v>0.15506573859242101</v>
      </c>
    </row>
    <row r="46" spans="1:5" x14ac:dyDescent="0.25">
      <c r="A46" s="176"/>
      <c r="B46" s="13" t="s">
        <v>53</v>
      </c>
      <c r="C46" s="14">
        <v>66</v>
      </c>
      <c r="D46" s="14">
        <v>88</v>
      </c>
      <c r="E46" s="15">
        <v>-0.25</v>
      </c>
    </row>
    <row r="47" spans="1:5" x14ac:dyDescent="0.25">
      <c r="A47" s="176"/>
      <c r="B47" s="13" t="s">
        <v>54</v>
      </c>
      <c r="C47" s="14">
        <v>3287</v>
      </c>
      <c r="D47" s="14">
        <v>3405</v>
      </c>
      <c r="E47" s="15">
        <v>-3.4654919236417003E-2</v>
      </c>
    </row>
    <row r="48" spans="1:5" x14ac:dyDescent="0.25">
      <c r="A48" s="175"/>
      <c r="B48" s="13" t="s">
        <v>23</v>
      </c>
      <c r="C48" s="14">
        <v>2561</v>
      </c>
      <c r="D48" s="14">
        <v>2107</v>
      </c>
      <c r="E48" s="15">
        <v>0.21547223540579</v>
      </c>
    </row>
    <row r="49" spans="1:5" x14ac:dyDescent="0.25">
      <c r="A49" s="174" t="s">
        <v>55</v>
      </c>
      <c r="B49" s="13" t="s">
        <v>56</v>
      </c>
      <c r="C49" s="14">
        <v>2557</v>
      </c>
      <c r="D49" s="14">
        <v>2703</v>
      </c>
      <c r="E49" s="15">
        <v>-5.4014058453570102E-2</v>
      </c>
    </row>
    <row r="50" spans="1:5" x14ac:dyDescent="0.25">
      <c r="A50" s="176"/>
      <c r="B50" s="13" t="s">
        <v>57</v>
      </c>
      <c r="C50" s="14">
        <v>132</v>
      </c>
      <c r="D50" s="14">
        <v>118</v>
      </c>
      <c r="E50" s="15">
        <v>0.11864406779661001</v>
      </c>
    </row>
    <row r="51" spans="1:5" x14ac:dyDescent="0.25">
      <c r="A51" s="176"/>
      <c r="B51" s="13" t="s">
        <v>58</v>
      </c>
      <c r="C51" s="14">
        <v>231</v>
      </c>
      <c r="D51" s="14">
        <v>259</v>
      </c>
      <c r="E51" s="15">
        <v>-0.108108108108108</v>
      </c>
    </row>
    <row r="52" spans="1:5" x14ac:dyDescent="0.25">
      <c r="A52" s="175"/>
      <c r="B52" s="13" t="s">
        <v>59</v>
      </c>
      <c r="C52" s="14">
        <v>56</v>
      </c>
      <c r="D52" s="14">
        <v>85</v>
      </c>
      <c r="E52" s="15">
        <v>-0.34117647058823503</v>
      </c>
    </row>
    <row r="53" spans="1:5" x14ac:dyDescent="0.25">
      <c r="A53" s="3"/>
    </row>
    <row r="54" spans="1:5" x14ac:dyDescent="0.25">
      <c r="A54" s="8" t="s">
        <v>60</v>
      </c>
    </row>
    <row r="55" spans="1:5" x14ac:dyDescent="0.25">
      <c r="A55" s="9" t="s">
        <v>14</v>
      </c>
      <c r="B55" s="9" t="s">
        <v>15</v>
      </c>
      <c r="C55" s="10" t="s">
        <v>3</v>
      </c>
      <c r="D55" s="10" t="s">
        <v>16</v>
      </c>
      <c r="E55" s="11" t="s">
        <v>17</v>
      </c>
    </row>
    <row r="56" spans="1:5" x14ac:dyDescent="0.25">
      <c r="A56" s="174" t="s">
        <v>61</v>
      </c>
      <c r="B56" s="13" t="s">
        <v>54</v>
      </c>
      <c r="C56" s="14">
        <v>64</v>
      </c>
      <c r="D56" s="14">
        <v>46</v>
      </c>
      <c r="E56" s="15">
        <v>0.39130434782608697</v>
      </c>
    </row>
    <row r="57" spans="1:5" x14ac:dyDescent="0.25">
      <c r="A57" s="176"/>
      <c r="B57" s="13" t="s">
        <v>53</v>
      </c>
      <c r="C57" s="14">
        <v>0</v>
      </c>
      <c r="D57" s="14">
        <v>1</v>
      </c>
      <c r="E57" s="15">
        <v>-1</v>
      </c>
    </row>
    <row r="58" spans="1:5" x14ac:dyDescent="0.25">
      <c r="A58" s="176"/>
      <c r="B58" s="13" t="s">
        <v>19</v>
      </c>
      <c r="C58" s="14">
        <v>116</v>
      </c>
      <c r="D58" s="14">
        <v>94</v>
      </c>
      <c r="E58" s="15">
        <v>0.23404255319148901</v>
      </c>
    </row>
    <row r="59" spans="1:5" x14ac:dyDescent="0.25">
      <c r="A59" s="176"/>
      <c r="B59" s="13" t="s">
        <v>23</v>
      </c>
      <c r="C59" s="14">
        <v>122</v>
      </c>
      <c r="D59" s="14">
        <v>110</v>
      </c>
      <c r="E59" s="15">
        <v>0.109090909090909</v>
      </c>
    </row>
    <row r="60" spans="1:5" x14ac:dyDescent="0.25">
      <c r="A60" s="176"/>
      <c r="B60" s="13" t="s">
        <v>62</v>
      </c>
      <c r="C60" s="14">
        <v>18</v>
      </c>
      <c r="D60" s="14">
        <v>16</v>
      </c>
      <c r="E60" s="15">
        <v>0.125</v>
      </c>
    </row>
    <row r="61" spans="1:5" x14ac:dyDescent="0.25">
      <c r="A61" s="175"/>
      <c r="B61" s="13" t="s">
        <v>63</v>
      </c>
      <c r="C61" s="14">
        <v>1</v>
      </c>
      <c r="D61" s="14">
        <v>3</v>
      </c>
      <c r="E61" s="15">
        <v>-0.66666666666666696</v>
      </c>
    </row>
    <row r="62" spans="1:5" x14ac:dyDescent="0.25">
      <c r="A62" s="174" t="s">
        <v>64</v>
      </c>
      <c r="B62" s="13" t="s">
        <v>65</v>
      </c>
      <c r="C62" s="14">
        <v>46</v>
      </c>
      <c r="D62" s="14">
        <v>37</v>
      </c>
      <c r="E62" s="15">
        <v>0.24324324324324301</v>
      </c>
    </row>
    <row r="63" spans="1:5" x14ac:dyDescent="0.25">
      <c r="A63" s="176"/>
      <c r="B63" s="13" t="s">
        <v>58</v>
      </c>
      <c r="C63" s="14">
        <v>3</v>
      </c>
      <c r="D63" s="14">
        <v>4</v>
      </c>
      <c r="E63" s="15">
        <v>-0.25</v>
      </c>
    </row>
    <row r="64" spans="1:5" x14ac:dyDescent="0.25">
      <c r="A64" s="175"/>
      <c r="B64" s="13" t="s">
        <v>66</v>
      </c>
      <c r="C64" s="14">
        <v>1</v>
      </c>
      <c r="D64" s="14">
        <v>3</v>
      </c>
      <c r="E64" s="15">
        <v>-0.66666666666666696</v>
      </c>
    </row>
    <row r="65" spans="1:5" x14ac:dyDescent="0.25">
      <c r="A65" s="3"/>
    </row>
    <row r="66" spans="1:5" x14ac:dyDescent="0.25">
      <c r="A66" s="8" t="s">
        <v>67</v>
      </c>
    </row>
    <row r="67" spans="1:5" x14ac:dyDescent="0.25">
      <c r="A67" s="9" t="s">
        <v>14</v>
      </c>
      <c r="B67" s="9" t="s">
        <v>15</v>
      </c>
      <c r="C67" s="10" t="s">
        <v>3</v>
      </c>
      <c r="D67" s="10" t="s">
        <v>16</v>
      </c>
      <c r="E67" s="11" t="s">
        <v>17</v>
      </c>
    </row>
    <row r="68" spans="1:5" x14ac:dyDescent="0.25">
      <c r="A68" s="12" t="s">
        <v>35</v>
      </c>
      <c r="B68" s="16"/>
      <c r="C68" s="14">
        <v>0</v>
      </c>
      <c r="D68" s="14">
        <v>0</v>
      </c>
      <c r="E68" s="15">
        <v>0</v>
      </c>
    </row>
    <row r="69" spans="1:5" x14ac:dyDescent="0.25">
      <c r="A69" s="12" t="s">
        <v>36</v>
      </c>
      <c r="B69" s="16"/>
      <c r="C69" s="14">
        <v>0</v>
      </c>
      <c r="D69" s="14">
        <v>0</v>
      </c>
      <c r="E69" s="15">
        <v>0</v>
      </c>
    </row>
    <row r="70" spans="1:5" x14ac:dyDescent="0.25">
      <c r="A70" s="12" t="s">
        <v>37</v>
      </c>
      <c r="B70" s="16"/>
      <c r="C70" s="14">
        <v>7</v>
      </c>
      <c r="D70" s="14">
        <v>3</v>
      </c>
      <c r="E70" s="15">
        <v>1.3333333333333299</v>
      </c>
    </row>
    <row r="71" spans="1:5" x14ac:dyDescent="0.25">
      <c r="A71" s="12" t="s">
        <v>38</v>
      </c>
      <c r="B71" s="16"/>
      <c r="C71" s="14">
        <v>6</v>
      </c>
      <c r="D71" s="14">
        <v>4</v>
      </c>
      <c r="E71" s="15">
        <v>0.5</v>
      </c>
    </row>
    <row r="72" spans="1:5" x14ac:dyDescent="0.25">
      <c r="A72" s="12" t="s">
        <v>39</v>
      </c>
      <c r="B72" s="16"/>
      <c r="C72" s="14">
        <v>2</v>
      </c>
      <c r="D72" s="14">
        <v>0</v>
      </c>
      <c r="E72" s="15">
        <v>0</v>
      </c>
    </row>
    <row r="73" spans="1:5" x14ac:dyDescent="0.25">
      <c r="A73" s="3"/>
    </row>
    <row r="74" spans="1:5" x14ac:dyDescent="0.25">
      <c r="A74" s="8" t="s">
        <v>68</v>
      </c>
    </row>
    <row r="75" spans="1:5" x14ac:dyDescent="0.25">
      <c r="A75" s="9" t="s">
        <v>14</v>
      </c>
      <c r="B75" s="9" t="s">
        <v>15</v>
      </c>
      <c r="C75" s="10" t="s">
        <v>3</v>
      </c>
      <c r="D75" s="10" t="s">
        <v>16</v>
      </c>
      <c r="E75" s="11" t="s">
        <v>17</v>
      </c>
    </row>
    <row r="76" spans="1:5" x14ac:dyDescent="0.25">
      <c r="A76" s="177"/>
      <c r="B76" s="13" t="s">
        <v>49</v>
      </c>
      <c r="C76" s="14">
        <v>12</v>
      </c>
      <c r="D76" s="14">
        <v>14</v>
      </c>
      <c r="E76" s="15">
        <v>-0.14285714285714299</v>
      </c>
    </row>
    <row r="77" spans="1:5" x14ac:dyDescent="0.25">
      <c r="A77" s="178"/>
      <c r="B77" s="13" t="s">
        <v>58</v>
      </c>
      <c r="C77" s="14">
        <v>1</v>
      </c>
      <c r="D77" s="14">
        <v>1</v>
      </c>
      <c r="E77" s="15">
        <v>0</v>
      </c>
    </row>
    <row r="78" spans="1:5" x14ac:dyDescent="0.25">
      <c r="A78" s="178"/>
      <c r="B78" s="13" t="s">
        <v>65</v>
      </c>
      <c r="C78" s="14">
        <v>10</v>
      </c>
      <c r="D78" s="14">
        <v>15</v>
      </c>
      <c r="E78" s="15">
        <v>-0.33333333333333298</v>
      </c>
    </row>
    <row r="79" spans="1:5" x14ac:dyDescent="0.25">
      <c r="A79" s="178"/>
      <c r="B79" s="13" t="s">
        <v>69</v>
      </c>
      <c r="C79" s="14">
        <v>11</v>
      </c>
      <c r="D79" s="14">
        <v>10</v>
      </c>
      <c r="E79" s="15">
        <v>0.1</v>
      </c>
    </row>
    <row r="80" spans="1:5" x14ac:dyDescent="0.25">
      <c r="A80" s="179"/>
      <c r="B80" s="13" t="s">
        <v>70</v>
      </c>
      <c r="C80" s="14">
        <v>2</v>
      </c>
      <c r="D80" s="14">
        <v>2</v>
      </c>
      <c r="E80" s="15">
        <v>0</v>
      </c>
    </row>
    <row r="81" spans="1:5" x14ac:dyDescent="0.25">
      <c r="A81" s="3"/>
    </row>
    <row r="82" spans="1:5" x14ac:dyDescent="0.25">
      <c r="A82" s="8" t="s">
        <v>71</v>
      </c>
    </row>
    <row r="83" spans="1:5" x14ac:dyDescent="0.25">
      <c r="A83" s="9" t="s">
        <v>14</v>
      </c>
      <c r="B83" s="9" t="s">
        <v>15</v>
      </c>
      <c r="C83" s="10" t="s">
        <v>3</v>
      </c>
      <c r="D83" s="10" t="s">
        <v>16</v>
      </c>
      <c r="E83" s="11" t="s">
        <v>17</v>
      </c>
    </row>
    <row r="84" spans="1:5" x14ac:dyDescent="0.25">
      <c r="A84" s="174" t="s">
        <v>72</v>
      </c>
      <c r="B84" s="13" t="s">
        <v>73</v>
      </c>
      <c r="C84" s="14">
        <v>2785</v>
      </c>
      <c r="D84" s="14">
        <v>2355</v>
      </c>
      <c r="E84" s="15">
        <v>0.18259023354564699</v>
      </c>
    </row>
    <row r="85" spans="1:5" x14ac:dyDescent="0.25">
      <c r="A85" s="175"/>
      <c r="B85" s="13" t="s">
        <v>74</v>
      </c>
      <c r="C85" s="14">
        <v>891</v>
      </c>
      <c r="D85" s="14">
        <v>374</v>
      </c>
      <c r="E85" s="15">
        <v>1.3823529411764699</v>
      </c>
    </row>
    <row r="86" spans="1:5" x14ac:dyDescent="0.25">
      <c r="A86" s="174" t="s">
        <v>75</v>
      </c>
      <c r="B86" s="13" t="s">
        <v>73</v>
      </c>
      <c r="C86" s="14">
        <v>2665</v>
      </c>
      <c r="D86" s="14">
        <v>2992</v>
      </c>
      <c r="E86" s="15">
        <v>-0.109291443850267</v>
      </c>
    </row>
    <row r="87" spans="1:5" x14ac:dyDescent="0.25">
      <c r="A87" s="175"/>
      <c r="B87" s="13" t="s">
        <v>74</v>
      </c>
      <c r="C87" s="14">
        <v>2391</v>
      </c>
      <c r="D87" s="14">
        <v>1965</v>
      </c>
      <c r="E87" s="15">
        <v>0.21679389312977099</v>
      </c>
    </row>
    <row r="88" spans="1:5" x14ac:dyDescent="0.25">
      <c r="A88" s="174" t="s">
        <v>76</v>
      </c>
      <c r="B88" s="13" t="s">
        <v>73</v>
      </c>
      <c r="C88" s="14">
        <v>164</v>
      </c>
      <c r="D88" s="14">
        <v>265</v>
      </c>
      <c r="E88" s="15">
        <v>-0.38113207547169797</v>
      </c>
    </row>
    <row r="89" spans="1:5" x14ac:dyDescent="0.25">
      <c r="A89" s="175"/>
      <c r="B89" s="13" t="s">
        <v>74</v>
      </c>
      <c r="C89" s="14">
        <v>153</v>
      </c>
      <c r="D89" s="14">
        <v>152</v>
      </c>
      <c r="E89" s="15">
        <v>6.5789473684210497E-3</v>
      </c>
    </row>
    <row r="90" spans="1:5" x14ac:dyDescent="0.25">
      <c r="A90" s="174" t="s">
        <v>77</v>
      </c>
      <c r="B90" s="13" t="s">
        <v>73</v>
      </c>
      <c r="C90" s="18"/>
      <c r="D90" s="14">
        <v>0</v>
      </c>
      <c r="E90" s="15">
        <v>0</v>
      </c>
    </row>
    <row r="91" spans="1:5" x14ac:dyDescent="0.25">
      <c r="A91" s="175"/>
      <c r="B91" s="13" t="s">
        <v>74</v>
      </c>
      <c r="C91" s="18"/>
      <c r="D91" s="14">
        <v>0</v>
      </c>
      <c r="E91" s="15">
        <v>0</v>
      </c>
    </row>
    <row r="92" spans="1:5" x14ac:dyDescent="0.25">
      <c r="A92" s="3"/>
    </row>
    <row r="93" spans="1:5" x14ac:dyDescent="0.25">
      <c r="A93" s="8" t="s">
        <v>78</v>
      </c>
    </row>
    <row r="94" spans="1:5" x14ac:dyDescent="0.25">
      <c r="A94" s="9" t="s">
        <v>14</v>
      </c>
      <c r="B94" s="9" t="s">
        <v>15</v>
      </c>
      <c r="C94" s="10" t="s">
        <v>3</v>
      </c>
      <c r="D94" s="10" t="s">
        <v>16</v>
      </c>
      <c r="E94" s="11" t="s">
        <v>17</v>
      </c>
    </row>
    <row r="95" spans="1:5" x14ac:dyDescent="0.25">
      <c r="A95" s="17"/>
      <c r="B95" s="16"/>
      <c r="C95" s="14">
        <v>2088</v>
      </c>
      <c r="D95" s="14">
        <v>2190</v>
      </c>
      <c r="E95" s="15">
        <v>-4.65753424657534E-2</v>
      </c>
    </row>
    <row r="96" spans="1:5" x14ac:dyDescent="0.25">
      <c r="A96" s="12" t="s">
        <v>79</v>
      </c>
      <c r="B96" s="16"/>
      <c r="C96" s="14">
        <v>0</v>
      </c>
      <c r="D96" s="14">
        <v>0</v>
      </c>
      <c r="E96" s="15">
        <v>0</v>
      </c>
    </row>
    <row r="97" spans="1:5" x14ac:dyDescent="0.25">
      <c r="A97" s="3"/>
    </row>
    <row r="98" spans="1:5" x14ac:dyDescent="0.25">
      <c r="A98" s="8" t="s">
        <v>80</v>
      </c>
    </row>
    <row r="99" spans="1:5" x14ac:dyDescent="0.25">
      <c r="A99" s="9" t="s">
        <v>14</v>
      </c>
      <c r="B99" s="9" t="s">
        <v>15</v>
      </c>
      <c r="C99" s="10" t="s">
        <v>3</v>
      </c>
      <c r="D99" s="10" t="s">
        <v>16</v>
      </c>
      <c r="E99" s="11" t="s">
        <v>17</v>
      </c>
    </row>
    <row r="100" spans="1:5" x14ac:dyDescent="0.25">
      <c r="A100" s="12" t="s">
        <v>81</v>
      </c>
      <c r="B100" s="16"/>
      <c r="C100" s="14">
        <v>1605</v>
      </c>
      <c r="D100" s="14">
        <v>1316</v>
      </c>
      <c r="E100" s="15">
        <v>0.21960486322188399</v>
      </c>
    </row>
    <row r="101" spans="1:5" x14ac:dyDescent="0.25">
      <c r="A101" s="12" t="s">
        <v>82</v>
      </c>
      <c r="B101" s="16"/>
      <c r="C101" s="14">
        <v>940</v>
      </c>
      <c r="D101" s="14">
        <v>786</v>
      </c>
      <c r="E101" s="15">
        <v>0.195928753180661</v>
      </c>
    </row>
    <row r="102" spans="1:5" x14ac:dyDescent="0.25">
      <c r="A102" s="12" t="s">
        <v>79</v>
      </c>
      <c r="B102" s="16"/>
      <c r="C102" s="14">
        <v>10</v>
      </c>
      <c r="D102" s="14">
        <v>9</v>
      </c>
      <c r="E102" s="15">
        <v>0.11111111111111099</v>
      </c>
    </row>
    <row r="103" spans="1:5" x14ac:dyDescent="0.25">
      <c r="A103" s="3"/>
    </row>
    <row r="104" spans="1:5" x14ac:dyDescent="0.25">
      <c r="A104" s="8" t="s">
        <v>83</v>
      </c>
    </row>
    <row r="105" spans="1:5" x14ac:dyDescent="0.25">
      <c r="A105" s="9" t="s">
        <v>14</v>
      </c>
      <c r="B105" s="9" t="s">
        <v>15</v>
      </c>
      <c r="C105" s="10" t="s">
        <v>3</v>
      </c>
      <c r="D105" s="10" t="s">
        <v>16</v>
      </c>
      <c r="E105" s="11" t="s">
        <v>17</v>
      </c>
    </row>
    <row r="106" spans="1:5" x14ac:dyDescent="0.25">
      <c r="A106" s="174" t="s">
        <v>81</v>
      </c>
      <c r="B106" s="13" t="s">
        <v>84</v>
      </c>
      <c r="C106" s="14">
        <v>1385</v>
      </c>
      <c r="D106" s="14">
        <v>1568</v>
      </c>
      <c r="E106" s="15">
        <v>-0.116709183673469</v>
      </c>
    </row>
    <row r="107" spans="1:5" x14ac:dyDescent="0.25">
      <c r="A107" s="176"/>
      <c r="B107" s="13" t="s">
        <v>85</v>
      </c>
      <c r="C107" s="14">
        <v>289</v>
      </c>
      <c r="D107" s="14">
        <v>399</v>
      </c>
      <c r="E107" s="15">
        <v>-0.27568922305764398</v>
      </c>
    </row>
    <row r="108" spans="1:5" x14ac:dyDescent="0.25">
      <c r="A108" s="175"/>
      <c r="B108" s="13" t="s">
        <v>86</v>
      </c>
      <c r="C108" s="14">
        <v>566</v>
      </c>
      <c r="D108" s="14">
        <v>543</v>
      </c>
      <c r="E108" s="15">
        <v>4.2357274401473299E-2</v>
      </c>
    </row>
    <row r="109" spans="1:5" x14ac:dyDescent="0.25">
      <c r="A109" s="174" t="s">
        <v>82</v>
      </c>
      <c r="B109" s="13" t="s">
        <v>87</v>
      </c>
      <c r="C109" s="14">
        <v>86</v>
      </c>
      <c r="D109" s="14">
        <v>131</v>
      </c>
      <c r="E109" s="15">
        <v>-0.34351145038167902</v>
      </c>
    </row>
    <row r="110" spans="1:5" x14ac:dyDescent="0.25">
      <c r="A110" s="175"/>
      <c r="B110" s="13" t="s">
        <v>86</v>
      </c>
      <c r="C110" s="14">
        <v>295</v>
      </c>
      <c r="D110" s="14">
        <v>291</v>
      </c>
      <c r="E110" s="15">
        <v>1.3745704467354E-2</v>
      </c>
    </row>
    <row r="111" spans="1:5" x14ac:dyDescent="0.25">
      <c r="A111" s="12" t="s">
        <v>79</v>
      </c>
      <c r="B111" s="16"/>
      <c r="C111" s="14">
        <v>72</v>
      </c>
      <c r="D111" s="14">
        <v>81</v>
      </c>
      <c r="E111" s="15">
        <v>-0.11111111111111099</v>
      </c>
    </row>
    <row r="112" spans="1:5" x14ac:dyDescent="0.25">
      <c r="A112" s="3"/>
    </row>
    <row r="113" spans="1:5" x14ac:dyDescent="0.25">
      <c r="A113" s="8" t="s">
        <v>88</v>
      </c>
    </row>
    <row r="114" spans="1:5" x14ac:dyDescent="0.25">
      <c r="A114" s="9" t="s">
        <v>14</v>
      </c>
      <c r="B114" s="9" t="s">
        <v>15</v>
      </c>
      <c r="C114" s="10" t="s">
        <v>3</v>
      </c>
      <c r="D114" s="10" t="s">
        <v>16</v>
      </c>
      <c r="E114" s="11" t="s">
        <v>17</v>
      </c>
    </row>
    <row r="115" spans="1:5" x14ac:dyDescent="0.25">
      <c r="A115" s="174" t="s">
        <v>81</v>
      </c>
      <c r="B115" s="13" t="s">
        <v>84</v>
      </c>
      <c r="C115" s="14">
        <v>93</v>
      </c>
      <c r="D115" s="14">
        <v>101</v>
      </c>
      <c r="E115" s="15">
        <v>-7.9207920792079195E-2</v>
      </c>
    </row>
    <row r="116" spans="1:5" x14ac:dyDescent="0.25">
      <c r="A116" s="176"/>
      <c r="B116" s="13" t="s">
        <v>85</v>
      </c>
      <c r="C116" s="14">
        <v>12</v>
      </c>
      <c r="D116" s="14">
        <v>51</v>
      </c>
      <c r="E116" s="15">
        <v>-0.76470588235294101</v>
      </c>
    </row>
    <row r="117" spans="1:5" x14ac:dyDescent="0.25">
      <c r="A117" s="175"/>
      <c r="B117" s="13" t="s">
        <v>86</v>
      </c>
      <c r="C117" s="14">
        <v>42</v>
      </c>
      <c r="D117" s="14">
        <v>49</v>
      </c>
      <c r="E117" s="15">
        <v>-0.14285714285714299</v>
      </c>
    </row>
    <row r="118" spans="1:5" x14ac:dyDescent="0.25">
      <c r="A118" s="174" t="s">
        <v>82</v>
      </c>
      <c r="B118" s="13" t="s">
        <v>87</v>
      </c>
      <c r="C118" s="14">
        <v>1</v>
      </c>
      <c r="D118" s="14">
        <v>8</v>
      </c>
      <c r="E118" s="15">
        <v>-0.875</v>
      </c>
    </row>
    <row r="119" spans="1:5" x14ac:dyDescent="0.25">
      <c r="A119" s="175"/>
      <c r="B119" s="13" t="s">
        <v>86</v>
      </c>
      <c r="C119" s="14">
        <v>19</v>
      </c>
      <c r="D119" s="14">
        <v>40</v>
      </c>
      <c r="E119" s="15">
        <v>-0.52500000000000002</v>
      </c>
    </row>
    <row r="120" spans="1:5" x14ac:dyDescent="0.25">
      <c r="A120" s="12" t="s">
        <v>79</v>
      </c>
      <c r="B120" s="16"/>
      <c r="C120" s="14">
        <v>8</v>
      </c>
      <c r="D120" s="14">
        <v>12</v>
      </c>
      <c r="E120" s="15">
        <v>-0.33333333333333298</v>
      </c>
    </row>
    <row r="121" spans="1:5" x14ac:dyDescent="0.25">
      <c r="A121" s="3"/>
    </row>
    <row r="122" spans="1:5" x14ac:dyDescent="0.25">
      <c r="A122" s="8" t="s">
        <v>89</v>
      </c>
    </row>
    <row r="123" spans="1:5" x14ac:dyDescent="0.25">
      <c r="A123" s="9" t="s">
        <v>14</v>
      </c>
      <c r="B123" s="9" t="s">
        <v>15</v>
      </c>
      <c r="C123" s="10" t="s">
        <v>3</v>
      </c>
      <c r="D123" s="10" t="s">
        <v>16</v>
      </c>
      <c r="E123" s="11" t="s">
        <v>17</v>
      </c>
    </row>
    <row r="124" spans="1:5" x14ac:dyDescent="0.25">
      <c r="A124" s="174" t="s">
        <v>90</v>
      </c>
      <c r="B124" s="13" t="s">
        <v>91</v>
      </c>
      <c r="C124" s="18"/>
      <c r="D124" s="14">
        <v>0</v>
      </c>
      <c r="E124" s="15">
        <v>0</v>
      </c>
    </row>
    <row r="125" spans="1:5" x14ac:dyDescent="0.25">
      <c r="A125" s="175"/>
      <c r="B125" s="13" t="s">
        <v>92</v>
      </c>
      <c r="C125" s="18"/>
      <c r="D125" s="14">
        <v>0</v>
      </c>
      <c r="E125" s="15">
        <v>0</v>
      </c>
    </row>
    <row r="126" spans="1:5" x14ac:dyDescent="0.25">
      <c r="A126" s="174" t="s">
        <v>93</v>
      </c>
      <c r="B126" s="13" t="s">
        <v>91</v>
      </c>
      <c r="C126" s="14">
        <v>1053</v>
      </c>
      <c r="D126" s="14">
        <v>444</v>
      </c>
      <c r="E126" s="15">
        <v>1.3716216216216199</v>
      </c>
    </row>
    <row r="127" spans="1:5" x14ac:dyDescent="0.25">
      <c r="A127" s="175"/>
      <c r="B127" s="13" t="s">
        <v>92</v>
      </c>
      <c r="C127" s="14">
        <v>1462</v>
      </c>
      <c r="D127" s="14">
        <v>839</v>
      </c>
      <c r="E127" s="15">
        <v>0.74255065554231203</v>
      </c>
    </row>
    <row r="128" spans="1:5" x14ac:dyDescent="0.25">
      <c r="A128" s="174" t="s">
        <v>94</v>
      </c>
      <c r="B128" s="13" t="s">
        <v>91</v>
      </c>
      <c r="C128" s="14">
        <v>7894</v>
      </c>
      <c r="D128" s="14">
        <v>6832</v>
      </c>
      <c r="E128" s="15">
        <v>0.155444964871194</v>
      </c>
    </row>
    <row r="129" spans="1:5" x14ac:dyDescent="0.25">
      <c r="A129" s="175"/>
      <c r="B129" s="13" t="s">
        <v>92</v>
      </c>
      <c r="C129" s="14">
        <v>15212</v>
      </c>
      <c r="D129" s="14">
        <v>12254</v>
      </c>
      <c r="E129" s="15">
        <v>0.24139056634568301</v>
      </c>
    </row>
    <row r="130" spans="1:5" x14ac:dyDescent="0.25">
      <c r="A130" s="174" t="s">
        <v>95</v>
      </c>
      <c r="B130" s="13" t="s">
        <v>91</v>
      </c>
      <c r="C130" s="14">
        <v>1053</v>
      </c>
      <c r="D130" s="14">
        <v>599</v>
      </c>
      <c r="E130" s="15">
        <v>0.75792988313856402</v>
      </c>
    </row>
    <row r="131" spans="1:5" x14ac:dyDescent="0.25">
      <c r="A131" s="175"/>
      <c r="B131" s="13" t="s">
        <v>92</v>
      </c>
      <c r="C131" s="14">
        <v>1462</v>
      </c>
      <c r="D131" s="14">
        <v>945</v>
      </c>
      <c r="E131" s="15">
        <v>0.54708994708994696</v>
      </c>
    </row>
    <row r="132" spans="1:5" x14ac:dyDescent="0.25">
      <c r="A132" s="3"/>
    </row>
    <row r="133" spans="1:5" x14ac:dyDescent="0.25">
      <c r="A133" s="8" t="s">
        <v>96</v>
      </c>
    </row>
    <row r="134" spans="1:5" x14ac:dyDescent="0.25">
      <c r="A134" s="9" t="s">
        <v>14</v>
      </c>
      <c r="B134" s="9" t="s">
        <v>15</v>
      </c>
      <c r="C134" s="10" t="s">
        <v>3</v>
      </c>
      <c r="D134" s="10" t="s">
        <v>16</v>
      </c>
      <c r="E134" s="11" t="s">
        <v>17</v>
      </c>
    </row>
    <row r="135" spans="1:5" x14ac:dyDescent="0.25">
      <c r="A135" s="174" t="s">
        <v>97</v>
      </c>
      <c r="B135" s="13" t="s">
        <v>98</v>
      </c>
      <c r="C135" s="14">
        <v>238</v>
      </c>
      <c r="D135" s="14">
        <v>227</v>
      </c>
      <c r="E135" s="15">
        <v>4.8458149779735699E-2</v>
      </c>
    </row>
    <row r="136" spans="1:5" x14ac:dyDescent="0.25">
      <c r="A136" s="175"/>
      <c r="B136" s="13" t="s">
        <v>99</v>
      </c>
      <c r="C136" s="14">
        <v>15</v>
      </c>
      <c r="D136" s="14">
        <v>20</v>
      </c>
      <c r="E136" s="15">
        <v>-0.25</v>
      </c>
    </row>
    <row r="137" spans="1:5" x14ac:dyDescent="0.25">
      <c r="A137" s="174" t="s">
        <v>100</v>
      </c>
      <c r="B137" s="13" t="s">
        <v>98</v>
      </c>
      <c r="C137" s="14">
        <v>0</v>
      </c>
      <c r="D137" s="14">
        <v>6</v>
      </c>
      <c r="E137" s="15">
        <v>-1</v>
      </c>
    </row>
    <row r="138" spans="1:5" x14ac:dyDescent="0.25">
      <c r="A138" s="175"/>
      <c r="B138" s="13" t="s">
        <v>99</v>
      </c>
      <c r="C138" s="14">
        <v>0</v>
      </c>
      <c r="D138" s="14">
        <v>0</v>
      </c>
      <c r="E138" s="15">
        <v>0</v>
      </c>
    </row>
    <row r="139" spans="1:5" x14ac:dyDescent="0.25">
      <c r="A139" s="174" t="s">
        <v>101</v>
      </c>
      <c r="B139" s="13" t="s">
        <v>98</v>
      </c>
      <c r="C139" s="14">
        <v>238</v>
      </c>
      <c r="D139" s="14">
        <v>180</v>
      </c>
      <c r="E139" s="15">
        <v>0.32222222222222202</v>
      </c>
    </row>
    <row r="140" spans="1:5" x14ac:dyDescent="0.25">
      <c r="A140" s="175"/>
      <c r="B140" s="13" t="s">
        <v>102</v>
      </c>
      <c r="C140" s="14">
        <v>18</v>
      </c>
      <c r="D140" s="14">
        <v>11</v>
      </c>
      <c r="E140" s="15">
        <v>0.63636363636363602</v>
      </c>
    </row>
    <row r="141" spans="1:5" x14ac:dyDescent="0.25">
      <c r="A141" s="3"/>
    </row>
    <row r="142" spans="1:5" x14ac:dyDescent="0.25">
      <c r="A142" s="8" t="s">
        <v>103</v>
      </c>
    </row>
    <row r="143" spans="1:5" x14ac:dyDescent="0.25">
      <c r="A143" s="9" t="s">
        <v>14</v>
      </c>
      <c r="B143" s="9" t="s">
        <v>15</v>
      </c>
      <c r="C143" s="10" t="s">
        <v>3</v>
      </c>
      <c r="D143" s="10" t="s">
        <v>16</v>
      </c>
      <c r="E143" s="11" t="s">
        <v>17</v>
      </c>
    </row>
    <row r="144" spans="1:5" x14ac:dyDescent="0.25">
      <c r="A144" s="12" t="s">
        <v>104</v>
      </c>
      <c r="B144" s="16"/>
      <c r="C144" s="14">
        <v>288</v>
      </c>
      <c r="D144" s="14">
        <v>272</v>
      </c>
      <c r="E144" s="15">
        <v>5.8823529411764698E-2</v>
      </c>
    </row>
    <row r="145" spans="1:5" x14ac:dyDescent="0.25">
      <c r="A145" s="174" t="s">
        <v>105</v>
      </c>
      <c r="B145" s="13" t="s">
        <v>106</v>
      </c>
      <c r="C145" s="14">
        <v>12</v>
      </c>
      <c r="D145" s="14">
        <v>17</v>
      </c>
      <c r="E145" s="15">
        <v>-0.29411764705882298</v>
      </c>
    </row>
    <row r="146" spans="1:5" x14ac:dyDescent="0.25">
      <c r="A146" s="176"/>
      <c r="B146" s="13" t="s">
        <v>107</v>
      </c>
      <c r="C146" s="14">
        <v>79</v>
      </c>
      <c r="D146" s="14">
        <v>68</v>
      </c>
      <c r="E146" s="15">
        <v>0.161764705882353</v>
      </c>
    </row>
    <row r="147" spans="1:5" x14ac:dyDescent="0.25">
      <c r="A147" s="176"/>
      <c r="B147" s="13" t="s">
        <v>108</v>
      </c>
      <c r="C147" s="14">
        <v>15</v>
      </c>
      <c r="D147" s="14">
        <v>5</v>
      </c>
      <c r="E147" s="15">
        <v>2</v>
      </c>
    </row>
    <row r="148" spans="1:5" x14ac:dyDescent="0.25">
      <c r="A148" s="176"/>
      <c r="B148" s="13" t="s">
        <v>109</v>
      </c>
      <c r="C148" s="14">
        <v>7</v>
      </c>
      <c r="D148" s="14">
        <v>7</v>
      </c>
      <c r="E148" s="15">
        <v>0</v>
      </c>
    </row>
    <row r="149" spans="1:5" x14ac:dyDescent="0.25">
      <c r="A149" s="176"/>
      <c r="B149" s="13" t="s">
        <v>110</v>
      </c>
      <c r="C149" s="14">
        <v>173</v>
      </c>
      <c r="D149" s="14">
        <v>171</v>
      </c>
      <c r="E149" s="15">
        <v>1.1695906432748499E-2</v>
      </c>
    </row>
    <row r="150" spans="1:5" x14ac:dyDescent="0.25">
      <c r="A150" s="175"/>
      <c r="B150" s="13" t="s">
        <v>111</v>
      </c>
      <c r="C150" s="14">
        <v>2</v>
      </c>
      <c r="D150" s="14">
        <v>4</v>
      </c>
      <c r="E150" s="15">
        <v>-0.5</v>
      </c>
    </row>
    <row r="151" spans="1:5" x14ac:dyDescent="0.25">
      <c r="A151" s="174" t="s">
        <v>112</v>
      </c>
      <c r="B151" s="13" t="s">
        <v>113</v>
      </c>
      <c r="C151" s="14">
        <v>97</v>
      </c>
      <c r="D151" s="14">
        <v>60</v>
      </c>
      <c r="E151" s="15">
        <v>0.61666666666666703</v>
      </c>
    </row>
    <row r="152" spans="1:5" x14ac:dyDescent="0.25">
      <c r="A152" s="175"/>
      <c r="B152" s="13" t="s">
        <v>114</v>
      </c>
      <c r="C152" s="14">
        <v>209</v>
      </c>
      <c r="D152" s="14">
        <v>204</v>
      </c>
      <c r="E152" s="15">
        <v>2.4509803921568599E-2</v>
      </c>
    </row>
    <row r="153" spans="1:5" x14ac:dyDescent="0.25">
      <c r="A153" s="174" t="s">
        <v>115</v>
      </c>
      <c r="B153" s="13" t="s">
        <v>19</v>
      </c>
      <c r="C153" s="14">
        <v>34</v>
      </c>
      <c r="D153" s="14">
        <v>55</v>
      </c>
      <c r="E153" s="15">
        <v>-0.381818181818182</v>
      </c>
    </row>
    <row r="154" spans="1:5" x14ac:dyDescent="0.25">
      <c r="A154" s="175"/>
      <c r="B154" s="13" t="s">
        <v>23</v>
      </c>
      <c r="C154" s="14">
        <v>39</v>
      </c>
      <c r="D154" s="14">
        <v>64</v>
      </c>
      <c r="E154" s="15">
        <v>-0.390625</v>
      </c>
    </row>
    <row r="155" spans="1:5" x14ac:dyDescent="0.25">
      <c r="A155" s="12" t="s">
        <v>116</v>
      </c>
      <c r="B155" s="16"/>
      <c r="C155" s="14">
        <v>0</v>
      </c>
      <c r="D155" s="14">
        <v>0</v>
      </c>
      <c r="E155" s="15">
        <v>0</v>
      </c>
    </row>
    <row r="156" spans="1:5" x14ac:dyDescent="0.25">
      <c r="A156" s="3"/>
    </row>
    <row r="157" spans="1:5" x14ac:dyDescent="0.25">
      <c r="A157" s="8" t="s">
        <v>117</v>
      </c>
    </row>
    <row r="158" spans="1:5" x14ac:dyDescent="0.25">
      <c r="A158" s="9" t="s">
        <v>14</v>
      </c>
      <c r="B158" s="9" t="s">
        <v>15</v>
      </c>
      <c r="C158" s="10" t="s">
        <v>3</v>
      </c>
      <c r="D158" s="10" t="s">
        <v>16</v>
      </c>
      <c r="E158" s="11" t="s">
        <v>17</v>
      </c>
    </row>
    <row r="159" spans="1:5" x14ac:dyDescent="0.25">
      <c r="A159" s="174" t="s">
        <v>118</v>
      </c>
      <c r="B159" s="13" t="s">
        <v>119</v>
      </c>
      <c r="C159" s="14">
        <v>579</v>
      </c>
      <c r="D159" s="14">
        <v>679</v>
      </c>
      <c r="E159" s="15">
        <v>-0.147275405007364</v>
      </c>
    </row>
    <row r="160" spans="1:5" x14ac:dyDescent="0.25">
      <c r="A160" s="176"/>
      <c r="B160" s="13" t="s">
        <v>120</v>
      </c>
      <c r="C160" s="14">
        <v>141</v>
      </c>
      <c r="D160" s="14">
        <v>134</v>
      </c>
      <c r="E160" s="15">
        <v>5.22388059701493E-2</v>
      </c>
    </row>
    <row r="161" spans="1:5" x14ac:dyDescent="0.25">
      <c r="A161" s="176"/>
      <c r="B161" s="13" t="s">
        <v>121</v>
      </c>
      <c r="C161" s="14">
        <v>292</v>
      </c>
      <c r="D161" s="14">
        <v>99</v>
      </c>
      <c r="E161" s="15">
        <v>1.9494949494949501</v>
      </c>
    </row>
    <row r="162" spans="1:5" x14ac:dyDescent="0.25">
      <c r="A162" s="176"/>
      <c r="B162" s="13" t="s">
        <v>122</v>
      </c>
      <c r="C162" s="14">
        <v>60</v>
      </c>
      <c r="D162" s="14">
        <v>85</v>
      </c>
      <c r="E162" s="15">
        <v>-0.29411764705882298</v>
      </c>
    </row>
    <row r="163" spans="1:5" x14ac:dyDescent="0.25">
      <c r="A163" s="176"/>
      <c r="B163" s="13" t="s">
        <v>123</v>
      </c>
      <c r="C163" s="18"/>
      <c r="D163" s="14">
        <v>0</v>
      </c>
      <c r="E163" s="15">
        <v>0</v>
      </c>
    </row>
    <row r="164" spans="1:5" x14ac:dyDescent="0.25">
      <c r="A164" s="176"/>
      <c r="B164" s="13" t="s">
        <v>124</v>
      </c>
      <c r="C164" s="18"/>
      <c r="D164" s="14">
        <v>0</v>
      </c>
      <c r="E164" s="15">
        <v>0</v>
      </c>
    </row>
    <row r="165" spans="1:5" x14ac:dyDescent="0.25">
      <c r="A165" s="176"/>
      <c r="B165" s="13" t="s">
        <v>125</v>
      </c>
      <c r="C165" s="14">
        <v>4</v>
      </c>
      <c r="D165" s="14">
        <v>3</v>
      </c>
      <c r="E165" s="15">
        <v>0.33333333333333298</v>
      </c>
    </row>
    <row r="166" spans="1:5" x14ac:dyDescent="0.25">
      <c r="A166" s="176"/>
      <c r="B166" s="13" t="s">
        <v>126</v>
      </c>
      <c r="C166" s="14">
        <v>1</v>
      </c>
      <c r="D166" s="14">
        <v>0</v>
      </c>
      <c r="E166" s="15">
        <v>0</v>
      </c>
    </row>
    <row r="167" spans="1:5" x14ac:dyDescent="0.25">
      <c r="A167" s="176"/>
      <c r="B167" s="13" t="s">
        <v>127</v>
      </c>
      <c r="C167" s="14">
        <v>1</v>
      </c>
      <c r="D167" s="14">
        <v>1</v>
      </c>
      <c r="E167" s="15">
        <v>0</v>
      </c>
    </row>
    <row r="168" spans="1:5" x14ac:dyDescent="0.25">
      <c r="A168" s="176"/>
      <c r="B168" s="13" t="s">
        <v>128</v>
      </c>
      <c r="C168" s="14">
        <v>128</v>
      </c>
      <c r="D168" s="14">
        <v>110</v>
      </c>
      <c r="E168" s="15">
        <v>0.163636363636364</v>
      </c>
    </row>
    <row r="169" spans="1:5" x14ac:dyDescent="0.25">
      <c r="A169" s="176"/>
      <c r="B169" s="13" t="s">
        <v>129</v>
      </c>
      <c r="C169" s="14">
        <v>10</v>
      </c>
      <c r="D169" s="14">
        <v>7</v>
      </c>
      <c r="E169" s="15">
        <v>0.42857142857142799</v>
      </c>
    </row>
    <row r="170" spans="1:5" x14ac:dyDescent="0.25">
      <c r="A170" s="176"/>
      <c r="B170" s="13" t="s">
        <v>130</v>
      </c>
      <c r="C170" s="18"/>
      <c r="D170" s="14">
        <v>0</v>
      </c>
      <c r="E170" s="15">
        <v>0</v>
      </c>
    </row>
    <row r="171" spans="1:5" x14ac:dyDescent="0.25">
      <c r="A171" s="176"/>
      <c r="B171" s="13" t="s">
        <v>131</v>
      </c>
      <c r="C171" s="14">
        <v>2</v>
      </c>
      <c r="D171" s="14">
        <v>0</v>
      </c>
      <c r="E171" s="15">
        <v>0</v>
      </c>
    </row>
    <row r="172" spans="1:5" x14ac:dyDescent="0.25">
      <c r="A172" s="176"/>
      <c r="B172" s="13" t="s">
        <v>132</v>
      </c>
      <c r="C172" s="18"/>
      <c r="D172" s="14">
        <v>3</v>
      </c>
      <c r="E172" s="15">
        <v>0</v>
      </c>
    </row>
    <row r="173" spans="1:5" x14ac:dyDescent="0.25">
      <c r="A173" s="176"/>
      <c r="B173" s="13" t="s">
        <v>133</v>
      </c>
      <c r="C173" s="14">
        <v>4</v>
      </c>
      <c r="D173" s="14">
        <v>5</v>
      </c>
      <c r="E173" s="15">
        <v>-0.2</v>
      </c>
    </row>
    <row r="174" spans="1:5" x14ac:dyDescent="0.25">
      <c r="A174" s="176"/>
      <c r="B174" s="13" t="s">
        <v>134</v>
      </c>
      <c r="C174" s="14">
        <v>2</v>
      </c>
      <c r="D174" s="14">
        <v>0</v>
      </c>
      <c r="E174" s="15">
        <v>0</v>
      </c>
    </row>
    <row r="175" spans="1:5" x14ac:dyDescent="0.25">
      <c r="A175" s="176"/>
      <c r="B175" s="13" t="s">
        <v>135</v>
      </c>
      <c r="C175" s="14">
        <v>6</v>
      </c>
      <c r="D175" s="14">
        <v>8</v>
      </c>
      <c r="E175" s="15">
        <v>-0.25</v>
      </c>
    </row>
    <row r="176" spans="1:5" x14ac:dyDescent="0.25">
      <c r="A176" s="176"/>
      <c r="B176" s="13" t="s">
        <v>136</v>
      </c>
      <c r="C176" s="18"/>
      <c r="D176" s="14">
        <v>0</v>
      </c>
      <c r="E176" s="15">
        <v>0</v>
      </c>
    </row>
    <row r="177" spans="1:5" x14ac:dyDescent="0.25">
      <c r="A177" s="176"/>
      <c r="B177" s="13" t="s">
        <v>137</v>
      </c>
      <c r="C177" s="14">
        <v>2</v>
      </c>
      <c r="D177" s="14">
        <v>1</v>
      </c>
      <c r="E177" s="15">
        <v>1</v>
      </c>
    </row>
    <row r="178" spans="1:5" x14ac:dyDescent="0.25">
      <c r="A178" s="176"/>
      <c r="B178" s="13" t="s">
        <v>138</v>
      </c>
      <c r="C178" s="14">
        <v>18</v>
      </c>
      <c r="D178" s="14">
        <v>8</v>
      </c>
      <c r="E178" s="15">
        <v>1.25</v>
      </c>
    </row>
    <row r="179" spans="1:5" x14ac:dyDescent="0.25">
      <c r="A179" s="176"/>
      <c r="B179" s="13" t="s">
        <v>139</v>
      </c>
      <c r="C179" s="14">
        <v>336</v>
      </c>
      <c r="D179" s="14">
        <v>309</v>
      </c>
      <c r="E179" s="15">
        <v>8.7378640776699004E-2</v>
      </c>
    </row>
    <row r="180" spans="1:5" x14ac:dyDescent="0.25">
      <c r="A180" s="176"/>
      <c r="B180" s="13" t="s">
        <v>140</v>
      </c>
      <c r="C180" s="14">
        <v>292</v>
      </c>
      <c r="D180" s="14">
        <v>244</v>
      </c>
      <c r="E180" s="15">
        <v>0.19672131147541</v>
      </c>
    </row>
    <row r="181" spans="1:5" x14ac:dyDescent="0.25">
      <c r="A181" s="176"/>
      <c r="B181" s="13" t="s">
        <v>141</v>
      </c>
      <c r="C181" s="14">
        <v>4</v>
      </c>
      <c r="D181" s="14">
        <v>14</v>
      </c>
      <c r="E181" s="15">
        <v>-0.71428571428571397</v>
      </c>
    </row>
    <row r="182" spans="1:5" x14ac:dyDescent="0.25">
      <c r="A182" s="176"/>
      <c r="B182" s="13" t="s">
        <v>142</v>
      </c>
      <c r="C182" s="14">
        <v>1</v>
      </c>
      <c r="D182" s="14">
        <v>0</v>
      </c>
      <c r="E182" s="15">
        <v>0</v>
      </c>
    </row>
    <row r="183" spans="1:5" x14ac:dyDescent="0.25">
      <c r="A183" s="176"/>
      <c r="B183" s="13" t="s">
        <v>143</v>
      </c>
      <c r="C183" s="14">
        <v>9</v>
      </c>
      <c r="D183" s="14">
        <v>9</v>
      </c>
      <c r="E183" s="15">
        <v>0</v>
      </c>
    </row>
    <row r="184" spans="1:5" x14ac:dyDescent="0.25">
      <c r="A184" s="176"/>
      <c r="B184" s="13" t="s">
        <v>144</v>
      </c>
      <c r="C184" s="18"/>
      <c r="D184" s="14">
        <v>0</v>
      </c>
      <c r="E184" s="15">
        <v>0</v>
      </c>
    </row>
    <row r="185" spans="1:5" x14ac:dyDescent="0.25">
      <c r="A185" s="176"/>
      <c r="B185" s="13" t="s">
        <v>145</v>
      </c>
      <c r="C185" s="18"/>
      <c r="D185" s="14">
        <v>0</v>
      </c>
      <c r="E185" s="15">
        <v>0</v>
      </c>
    </row>
    <row r="186" spans="1:5" x14ac:dyDescent="0.25">
      <c r="A186" s="176"/>
      <c r="B186" s="13" t="s">
        <v>146</v>
      </c>
      <c r="C186" s="14">
        <v>1</v>
      </c>
      <c r="D186" s="14">
        <v>2</v>
      </c>
      <c r="E186" s="15">
        <v>-0.5</v>
      </c>
    </row>
    <row r="187" spans="1:5" x14ac:dyDescent="0.25">
      <c r="A187" s="176"/>
      <c r="B187" s="13" t="s">
        <v>147</v>
      </c>
      <c r="C187" s="14">
        <v>25</v>
      </c>
      <c r="D187" s="14">
        <v>0</v>
      </c>
      <c r="E187" s="15">
        <v>0</v>
      </c>
    </row>
    <row r="188" spans="1:5" x14ac:dyDescent="0.25">
      <c r="A188" s="176"/>
      <c r="B188" s="13" t="s">
        <v>148</v>
      </c>
      <c r="C188" s="14">
        <v>0</v>
      </c>
      <c r="D188" s="14">
        <v>3</v>
      </c>
      <c r="E188" s="15">
        <v>-1</v>
      </c>
    </row>
    <row r="189" spans="1:5" x14ac:dyDescent="0.25">
      <c r="A189" s="176"/>
      <c r="B189" s="13" t="s">
        <v>149</v>
      </c>
      <c r="C189" s="14">
        <v>0</v>
      </c>
      <c r="D189" s="14">
        <v>8</v>
      </c>
      <c r="E189" s="15">
        <v>-1</v>
      </c>
    </row>
    <row r="190" spans="1:5" x14ac:dyDescent="0.25">
      <c r="A190" s="176"/>
      <c r="B190" s="13" t="s">
        <v>150</v>
      </c>
      <c r="C190" s="14">
        <v>38</v>
      </c>
      <c r="D190" s="14">
        <v>47</v>
      </c>
      <c r="E190" s="15">
        <v>-0.19148936170212799</v>
      </c>
    </row>
    <row r="191" spans="1:5" x14ac:dyDescent="0.25">
      <c r="A191" s="176"/>
      <c r="B191" s="13" t="s">
        <v>151</v>
      </c>
      <c r="C191" s="14">
        <v>99</v>
      </c>
      <c r="D191" s="14">
        <v>49</v>
      </c>
      <c r="E191" s="15">
        <v>1.0204081632653099</v>
      </c>
    </row>
    <row r="192" spans="1:5" x14ac:dyDescent="0.25">
      <c r="A192" s="176"/>
      <c r="B192" s="13" t="s">
        <v>152</v>
      </c>
      <c r="C192" s="18"/>
      <c r="D192" s="14">
        <v>0</v>
      </c>
      <c r="E192" s="15">
        <v>0</v>
      </c>
    </row>
    <row r="193" spans="1:5" x14ac:dyDescent="0.25">
      <c r="A193" s="176"/>
      <c r="B193" s="13" t="s">
        <v>153</v>
      </c>
      <c r="C193" s="14">
        <v>296</v>
      </c>
      <c r="D193" s="14">
        <v>315</v>
      </c>
      <c r="E193" s="15">
        <v>-6.0317460317460297E-2</v>
      </c>
    </row>
    <row r="194" spans="1:5" x14ac:dyDescent="0.25">
      <c r="A194" s="176"/>
      <c r="B194" s="13" t="s">
        <v>154</v>
      </c>
      <c r="C194" s="14">
        <v>0</v>
      </c>
      <c r="D194" s="14">
        <v>0</v>
      </c>
      <c r="E194" s="15">
        <v>0</v>
      </c>
    </row>
    <row r="195" spans="1:5" x14ac:dyDescent="0.25">
      <c r="A195" s="176"/>
      <c r="B195" s="13" t="s">
        <v>155</v>
      </c>
      <c r="C195" s="14">
        <v>25</v>
      </c>
      <c r="D195" s="14">
        <v>36</v>
      </c>
      <c r="E195" s="15">
        <v>-0.30555555555555503</v>
      </c>
    </row>
    <row r="196" spans="1:5" x14ac:dyDescent="0.25">
      <c r="A196" s="176"/>
      <c r="B196" s="13" t="s">
        <v>156</v>
      </c>
      <c r="C196" s="14">
        <v>2</v>
      </c>
      <c r="D196" s="14">
        <v>1</v>
      </c>
      <c r="E196" s="15">
        <v>1</v>
      </c>
    </row>
    <row r="197" spans="1:5" x14ac:dyDescent="0.25">
      <c r="A197" s="176"/>
      <c r="B197" s="13" t="s">
        <v>157</v>
      </c>
      <c r="C197" s="14">
        <v>0</v>
      </c>
      <c r="D197" s="14">
        <v>71</v>
      </c>
      <c r="E197" s="15">
        <v>-1</v>
      </c>
    </row>
    <row r="198" spans="1:5" x14ac:dyDescent="0.25">
      <c r="A198" s="176"/>
      <c r="B198" s="13" t="s">
        <v>158</v>
      </c>
      <c r="C198" s="14">
        <v>0</v>
      </c>
      <c r="D198" s="14">
        <v>0</v>
      </c>
      <c r="E198" s="15">
        <v>0</v>
      </c>
    </row>
    <row r="199" spans="1:5" x14ac:dyDescent="0.25">
      <c r="A199" s="176"/>
      <c r="B199" s="13" t="s">
        <v>159</v>
      </c>
      <c r="C199" s="14">
        <v>0</v>
      </c>
      <c r="D199" s="14">
        <v>1</v>
      </c>
      <c r="E199" s="15">
        <v>-1</v>
      </c>
    </row>
    <row r="200" spans="1:5" x14ac:dyDescent="0.25">
      <c r="A200" s="175"/>
      <c r="B200" s="13" t="s">
        <v>160</v>
      </c>
      <c r="C200" s="14">
        <v>0</v>
      </c>
      <c r="D200" s="14">
        <v>0</v>
      </c>
      <c r="E200" s="15">
        <v>0</v>
      </c>
    </row>
    <row r="201" spans="1:5" x14ac:dyDescent="0.25">
      <c r="A201" s="174" t="s">
        <v>161</v>
      </c>
      <c r="B201" s="13" t="s">
        <v>162</v>
      </c>
      <c r="C201" s="14">
        <v>776</v>
      </c>
      <c r="D201" s="14">
        <v>897</v>
      </c>
      <c r="E201" s="15">
        <v>-0.134894091415831</v>
      </c>
    </row>
    <row r="202" spans="1:5" x14ac:dyDescent="0.25">
      <c r="A202" s="176"/>
      <c r="B202" s="13" t="s">
        <v>120</v>
      </c>
      <c r="C202" s="14">
        <v>291</v>
      </c>
      <c r="D202" s="14">
        <v>181</v>
      </c>
      <c r="E202" s="15">
        <v>0.60773480662983403</v>
      </c>
    </row>
    <row r="203" spans="1:5" x14ac:dyDescent="0.25">
      <c r="A203" s="176"/>
      <c r="B203" s="13" t="s">
        <v>163</v>
      </c>
      <c r="C203" s="14">
        <v>339</v>
      </c>
      <c r="D203" s="14">
        <v>258</v>
      </c>
      <c r="E203" s="15">
        <v>0.31395348837209303</v>
      </c>
    </row>
    <row r="204" spans="1:5" x14ac:dyDescent="0.25">
      <c r="A204" s="176"/>
      <c r="B204" s="13" t="s">
        <v>122</v>
      </c>
      <c r="C204" s="14">
        <v>85</v>
      </c>
      <c r="D204" s="14">
        <v>126</v>
      </c>
      <c r="E204" s="15">
        <v>-0.32539682539682502</v>
      </c>
    </row>
    <row r="205" spans="1:5" x14ac:dyDescent="0.25">
      <c r="A205" s="176"/>
      <c r="B205" s="13" t="s">
        <v>123</v>
      </c>
      <c r="C205" s="18"/>
      <c r="D205" s="14">
        <v>0</v>
      </c>
      <c r="E205" s="15">
        <v>0</v>
      </c>
    </row>
    <row r="206" spans="1:5" x14ac:dyDescent="0.25">
      <c r="A206" s="176"/>
      <c r="B206" s="13" t="s">
        <v>124</v>
      </c>
      <c r="C206" s="18"/>
      <c r="D206" s="14">
        <v>0</v>
      </c>
      <c r="E206" s="15">
        <v>0</v>
      </c>
    </row>
    <row r="207" spans="1:5" x14ac:dyDescent="0.25">
      <c r="A207" s="176"/>
      <c r="B207" s="13" t="s">
        <v>125</v>
      </c>
      <c r="C207" s="14">
        <v>4</v>
      </c>
      <c r="D207" s="14">
        <v>3</v>
      </c>
      <c r="E207" s="15">
        <v>0.33333333333333298</v>
      </c>
    </row>
    <row r="208" spans="1:5" x14ac:dyDescent="0.25">
      <c r="A208" s="176"/>
      <c r="B208" s="13" t="s">
        <v>164</v>
      </c>
      <c r="C208" s="14">
        <v>1</v>
      </c>
      <c r="D208" s="14">
        <v>0</v>
      </c>
      <c r="E208" s="15">
        <v>0</v>
      </c>
    </row>
    <row r="209" spans="1:5" x14ac:dyDescent="0.25">
      <c r="A209" s="176"/>
      <c r="B209" s="13" t="s">
        <v>127</v>
      </c>
      <c r="C209" s="14">
        <v>1</v>
      </c>
      <c r="D209" s="14">
        <v>1</v>
      </c>
      <c r="E209" s="15">
        <v>0</v>
      </c>
    </row>
    <row r="210" spans="1:5" x14ac:dyDescent="0.25">
      <c r="A210" s="176"/>
      <c r="B210" s="13" t="s">
        <v>165</v>
      </c>
      <c r="C210" s="14">
        <v>143</v>
      </c>
      <c r="D210" s="14">
        <v>122</v>
      </c>
      <c r="E210" s="15">
        <v>0.17213114754098399</v>
      </c>
    </row>
    <row r="211" spans="1:5" x14ac:dyDescent="0.25">
      <c r="A211" s="176"/>
      <c r="B211" s="13" t="s">
        <v>129</v>
      </c>
      <c r="C211" s="14">
        <v>16</v>
      </c>
      <c r="D211" s="14">
        <v>8</v>
      </c>
      <c r="E211" s="15">
        <v>1</v>
      </c>
    </row>
    <row r="212" spans="1:5" x14ac:dyDescent="0.25">
      <c r="A212" s="176"/>
      <c r="B212" s="13" t="s">
        <v>130</v>
      </c>
      <c r="C212" s="18"/>
      <c r="D212" s="14">
        <v>2</v>
      </c>
      <c r="E212" s="15">
        <v>0</v>
      </c>
    </row>
    <row r="213" spans="1:5" x14ac:dyDescent="0.25">
      <c r="A213" s="176"/>
      <c r="B213" s="13" t="s">
        <v>131</v>
      </c>
      <c r="C213" s="14">
        <v>7</v>
      </c>
      <c r="D213" s="14">
        <v>0</v>
      </c>
      <c r="E213" s="15">
        <v>0</v>
      </c>
    </row>
    <row r="214" spans="1:5" x14ac:dyDescent="0.25">
      <c r="A214" s="176"/>
      <c r="B214" s="13" t="s">
        <v>132</v>
      </c>
      <c r="C214" s="14">
        <v>1</v>
      </c>
      <c r="D214" s="14">
        <v>3</v>
      </c>
      <c r="E214" s="15">
        <v>-0.66666666666666696</v>
      </c>
    </row>
    <row r="215" spans="1:5" x14ac:dyDescent="0.25">
      <c r="A215" s="176"/>
      <c r="B215" s="13" t="s">
        <v>133</v>
      </c>
      <c r="C215" s="14">
        <v>3</v>
      </c>
      <c r="D215" s="14">
        <v>5</v>
      </c>
      <c r="E215" s="15">
        <v>-0.4</v>
      </c>
    </row>
    <row r="216" spans="1:5" x14ac:dyDescent="0.25">
      <c r="A216" s="176"/>
      <c r="B216" s="13" t="s">
        <v>134</v>
      </c>
      <c r="C216" s="18"/>
      <c r="D216" s="14">
        <v>0</v>
      </c>
      <c r="E216" s="15">
        <v>0</v>
      </c>
    </row>
    <row r="217" spans="1:5" x14ac:dyDescent="0.25">
      <c r="A217" s="176"/>
      <c r="B217" s="13" t="s">
        <v>135</v>
      </c>
      <c r="C217" s="14">
        <v>6</v>
      </c>
      <c r="D217" s="14">
        <v>8</v>
      </c>
      <c r="E217" s="15">
        <v>-0.25</v>
      </c>
    </row>
    <row r="218" spans="1:5" x14ac:dyDescent="0.25">
      <c r="A218" s="176"/>
      <c r="B218" s="13" t="s">
        <v>136</v>
      </c>
      <c r="C218" s="18"/>
      <c r="D218" s="14">
        <v>1</v>
      </c>
      <c r="E218" s="15">
        <v>0</v>
      </c>
    </row>
    <row r="219" spans="1:5" x14ac:dyDescent="0.25">
      <c r="A219" s="176"/>
      <c r="B219" s="13" t="s">
        <v>137</v>
      </c>
      <c r="C219" s="14">
        <v>2</v>
      </c>
      <c r="D219" s="14">
        <v>1</v>
      </c>
      <c r="E219" s="15">
        <v>1</v>
      </c>
    </row>
    <row r="220" spans="1:5" x14ac:dyDescent="0.25">
      <c r="A220" s="176"/>
      <c r="B220" s="13" t="s">
        <v>138</v>
      </c>
      <c r="C220" s="14">
        <v>21</v>
      </c>
      <c r="D220" s="14">
        <v>8</v>
      </c>
      <c r="E220" s="15">
        <v>1.625</v>
      </c>
    </row>
    <row r="221" spans="1:5" x14ac:dyDescent="0.25">
      <c r="A221" s="176"/>
      <c r="B221" s="13" t="s">
        <v>139</v>
      </c>
      <c r="C221" s="14">
        <v>788</v>
      </c>
      <c r="D221" s="14">
        <v>437</v>
      </c>
      <c r="E221" s="15">
        <v>0.80320366132723098</v>
      </c>
    </row>
    <row r="222" spans="1:5" x14ac:dyDescent="0.25">
      <c r="A222" s="176"/>
      <c r="B222" s="13" t="s">
        <v>166</v>
      </c>
      <c r="C222" s="18"/>
      <c r="D222" s="14">
        <v>258</v>
      </c>
      <c r="E222" s="15">
        <v>0</v>
      </c>
    </row>
    <row r="223" spans="1:5" x14ac:dyDescent="0.25">
      <c r="A223" s="176"/>
      <c r="B223" s="13" t="s">
        <v>141</v>
      </c>
      <c r="C223" s="14">
        <v>6</v>
      </c>
      <c r="D223" s="14">
        <v>15</v>
      </c>
      <c r="E223" s="15">
        <v>-0.6</v>
      </c>
    </row>
    <row r="224" spans="1:5" x14ac:dyDescent="0.25">
      <c r="A224" s="176"/>
      <c r="B224" s="13" t="s">
        <v>142</v>
      </c>
      <c r="C224" s="14">
        <v>5</v>
      </c>
      <c r="D224" s="14">
        <v>0</v>
      </c>
      <c r="E224" s="15">
        <v>0</v>
      </c>
    </row>
    <row r="225" spans="1:5" x14ac:dyDescent="0.25">
      <c r="A225" s="176"/>
      <c r="B225" s="13" t="s">
        <v>143</v>
      </c>
      <c r="C225" s="14">
        <v>16</v>
      </c>
      <c r="D225" s="14">
        <v>9</v>
      </c>
      <c r="E225" s="15">
        <v>0.77777777777777801</v>
      </c>
    </row>
    <row r="226" spans="1:5" x14ac:dyDescent="0.25">
      <c r="A226" s="176"/>
      <c r="B226" s="13" t="s">
        <v>144</v>
      </c>
      <c r="C226" s="14">
        <v>1</v>
      </c>
      <c r="D226" s="14">
        <v>1</v>
      </c>
      <c r="E226" s="15">
        <v>0</v>
      </c>
    </row>
    <row r="227" spans="1:5" x14ac:dyDescent="0.25">
      <c r="A227" s="176"/>
      <c r="B227" s="13" t="s">
        <v>167</v>
      </c>
      <c r="C227" s="18"/>
      <c r="D227" s="14">
        <v>0</v>
      </c>
      <c r="E227" s="15">
        <v>0</v>
      </c>
    </row>
    <row r="228" spans="1:5" x14ac:dyDescent="0.25">
      <c r="A228" s="176"/>
      <c r="B228" s="13" t="s">
        <v>146</v>
      </c>
      <c r="C228" s="14">
        <v>1</v>
      </c>
      <c r="D228" s="14">
        <v>3</v>
      </c>
      <c r="E228" s="15">
        <v>-0.66666666666666696</v>
      </c>
    </row>
    <row r="229" spans="1:5" x14ac:dyDescent="0.25">
      <c r="A229" s="176"/>
      <c r="B229" s="13" t="s">
        <v>147</v>
      </c>
      <c r="C229" s="18"/>
      <c r="D229" s="14">
        <v>0</v>
      </c>
      <c r="E229" s="15">
        <v>0</v>
      </c>
    </row>
    <row r="230" spans="1:5" x14ac:dyDescent="0.25">
      <c r="A230" s="176"/>
      <c r="B230" s="13" t="s">
        <v>148</v>
      </c>
      <c r="C230" s="18"/>
      <c r="D230" s="14">
        <v>3</v>
      </c>
      <c r="E230" s="15">
        <v>0</v>
      </c>
    </row>
    <row r="231" spans="1:5" x14ac:dyDescent="0.25">
      <c r="A231" s="176"/>
      <c r="B231" s="13" t="s">
        <v>149</v>
      </c>
      <c r="C231" s="18"/>
      <c r="D231" s="14">
        <v>8</v>
      </c>
      <c r="E231" s="15">
        <v>0</v>
      </c>
    </row>
    <row r="232" spans="1:5" x14ac:dyDescent="0.25">
      <c r="A232" s="176"/>
      <c r="B232" s="13" t="s">
        <v>150</v>
      </c>
      <c r="C232" s="14">
        <v>38</v>
      </c>
      <c r="D232" s="14">
        <v>47</v>
      </c>
      <c r="E232" s="15">
        <v>-0.19148936170212799</v>
      </c>
    </row>
    <row r="233" spans="1:5" x14ac:dyDescent="0.25">
      <c r="A233" s="176"/>
      <c r="B233" s="13" t="s">
        <v>151</v>
      </c>
      <c r="C233" s="18"/>
      <c r="D233" s="14">
        <v>53</v>
      </c>
      <c r="E233" s="15">
        <v>0</v>
      </c>
    </row>
    <row r="234" spans="1:5" x14ac:dyDescent="0.25">
      <c r="A234" s="176"/>
      <c r="B234" s="13" t="s">
        <v>152</v>
      </c>
      <c r="C234" s="18"/>
      <c r="D234" s="14">
        <v>0</v>
      </c>
      <c r="E234" s="15">
        <v>0</v>
      </c>
    </row>
    <row r="235" spans="1:5" x14ac:dyDescent="0.25">
      <c r="A235" s="176"/>
      <c r="B235" s="13" t="s">
        <v>153</v>
      </c>
      <c r="C235" s="14">
        <v>1</v>
      </c>
      <c r="D235" s="14">
        <v>315</v>
      </c>
      <c r="E235" s="15">
        <v>-0.99682539682539695</v>
      </c>
    </row>
    <row r="236" spans="1:5" x14ac:dyDescent="0.25">
      <c r="A236" s="176"/>
      <c r="B236" s="13" t="s">
        <v>154</v>
      </c>
      <c r="C236" s="18"/>
      <c r="D236" s="14">
        <v>2</v>
      </c>
      <c r="E236" s="15">
        <v>0</v>
      </c>
    </row>
    <row r="237" spans="1:5" x14ac:dyDescent="0.25">
      <c r="A237" s="176"/>
      <c r="B237" s="13" t="s">
        <v>155</v>
      </c>
      <c r="C237" s="14">
        <v>48</v>
      </c>
      <c r="D237" s="14">
        <v>43</v>
      </c>
      <c r="E237" s="15">
        <v>0.116279069767442</v>
      </c>
    </row>
    <row r="238" spans="1:5" x14ac:dyDescent="0.25">
      <c r="A238" s="176"/>
      <c r="B238" s="13" t="s">
        <v>156</v>
      </c>
      <c r="C238" s="14">
        <v>3</v>
      </c>
      <c r="D238" s="14">
        <v>1</v>
      </c>
      <c r="E238" s="15">
        <v>2</v>
      </c>
    </row>
    <row r="239" spans="1:5" x14ac:dyDescent="0.25">
      <c r="A239" s="176"/>
      <c r="B239" s="13" t="s">
        <v>157</v>
      </c>
      <c r="C239" s="14">
        <v>0</v>
      </c>
      <c r="D239" s="14">
        <v>7</v>
      </c>
      <c r="E239" s="15">
        <v>-1</v>
      </c>
    </row>
    <row r="240" spans="1:5" x14ac:dyDescent="0.25">
      <c r="A240" s="176"/>
      <c r="B240" s="13" t="s">
        <v>158</v>
      </c>
      <c r="C240" s="14">
        <v>0</v>
      </c>
      <c r="D240" s="14">
        <v>0</v>
      </c>
      <c r="E240" s="15">
        <v>0</v>
      </c>
    </row>
    <row r="241" spans="1:5" x14ac:dyDescent="0.25">
      <c r="A241" s="176"/>
      <c r="B241" s="13" t="s">
        <v>159</v>
      </c>
      <c r="C241" s="18"/>
      <c r="D241" s="14">
        <v>1</v>
      </c>
      <c r="E241" s="15">
        <v>0</v>
      </c>
    </row>
    <row r="242" spans="1:5" x14ac:dyDescent="0.25">
      <c r="A242" s="175"/>
      <c r="B242" s="13" t="s">
        <v>160</v>
      </c>
      <c r="C242" s="18"/>
      <c r="D242" s="14">
        <v>0</v>
      </c>
      <c r="E242" s="15">
        <v>0</v>
      </c>
    </row>
    <row r="243" spans="1:5" x14ac:dyDescent="0.25">
      <c r="A243" s="3"/>
    </row>
    <row r="244" spans="1:5" x14ac:dyDescent="0.25">
      <c r="A244" s="8" t="s">
        <v>168</v>
      </c>
    </row>
    <row r="245" spans="1:5" x14ac:dyDescent="0.25">
      <c r="A245" s="9" t="s">
        <v>14</v>
      </c>
      <c r="B245" s="9" t="s">
        <v>15</v>
      </c>
      <c r="C245" s="10" t="s">
        <v>3</v>
      </c>
      <c r="D245" s="10" t="s">
        <v>16</v>
      </c>
      <c r="E245" s="11" t="s">
        <v>17</v>
      </c>
    </row>
    <row r="246" spans="1:5" x14ac:dyDescent="0.25">
      <c r="A246" s="12" t="s">
        <v>169</v>
      </c>
      <c r="B246" s="16"/>
      <c r="C246" s="14">
        <v>49</v>
      </c>
      <c r="D246" s="14">
        <v>197</v>
      </c>
      <c r="E246" s="15">
        <v>-0.75126903553299496</v>
      </c>
    </row>
    <row r="247" spans="1:5" x14ac:dyDescent="0.25">
      <c r="A247" s="12" t="s">
        <v>170</v>
      </c>
      <c r="B247" s="16"/>
      <c r="C247" s="14">
        <v>109</v>
      </c>
      <c r="D247" s="14">
        <v>127</v>
      </c>
      <c r="E247" s="15">
        <v>-0.14173228346456701</v>
      </c>
    </row>
    <row r="248" spans="1:5" x14ac:dyDescent="0.25">
      <c r="A248" s="12" t="s">
        <v>171</v>
      </c>
      <c r="B248" s="16"/>
      <c r="C248" s="14">
        <v>94</v>
      </c>
      <c r="D248" s="14">
        <v>231</v>
      </c>
      <c r="E248" s="15">
        <v>-0.59307359307359298</v>
      </c>
    </row>
    <row r="249" spans="1:5" x14ac:dyDescent="0.25">
      <c r="A249" s="3"/>
    </row>
    <row r="250" spans="1:5" x14ac:dyDescent="0.25">
      <c r="A250" s="8" t="s">
        <v>172</v>
      </c>
    </row>
    <row r="251" spans="1:5" x14ac:dyDescent="0.25">
      <c r="A251" s="9" t="s">
        <v>14</v>
      </c>
      <c r="B251" s="9" t="s">
        <v>15</v>
      </c>
      <c r="C251" s="10" t="s">
        <v>3</v>
      </c>
      <c r="D251" s="10" t="s">
        <v>16</v>
      </c>
      <c r="E251" s="11" t="s">
        <v>17</v>
      </c>
    </row>
    <row r="252" spans="1:5" x14ac:dyDescent="0.25">
      <c r="A252" s="12" t="s">
        <v>173</v>
      </c>
      <c r="B252" s="16"/>
      <c r="C252" s="14">
        <v>135</v>
      </c>
      <c r="D252" s="14">
        <v>167</v>
      </c>
      <c r="E252" s="15">
        <v>-0.19161676646706599</v>
      </c>
    </row>
    <row r="253" spans="1:5" x14ac:dyDescent="0.25">
      <c r="A253" s="174" t="s">
        <v>174</v>
      </c>
      <c r="B253" s="13" t="s">
        <v>175</v>
      </c>
      <c r="C253" s="14">
        <v>5</v>
      </c>
      <c r="D253" s="14">
        <v>84</v>
      </c>
      <c r="E253" s="15">
        <v>-0.94047619047619002</v>
      </c>
    </row>
    <row r="254" spans="1:5" x14ac:dyDescent="0.25">
      <c r="A254" s="176"/>
      <c r="B254" s="13" t="s">
        <v>176</v>
      </c>
      <c r="C254" s="14">
        <v>4</v>
      </c>
      <c r="D254" s="14">
        <v>0</v>
      </c>
      <c r="E254" s="15">
        <v>0</v>
      </c>
    </row>
    <row r="255" spans="1:5" x14ac:dyDescent="0.25">
      <c r="A255" s="175"/>
      <c r="B255" s="13" t="s">
        <v>177</v>
      </c>
      <c r="C255" s="14">
        <v>3</v>
      </c>
      <c r="D255" s="14">
        <v>9</v>
      </c>
      <c r="E255" s="15">
        <v>-0.66666666666666696</v>
      </c>
    </row>
    <row r="256" spans="1:5" x14ac:dyDescent="0.25">
      <c r="A256" s="12" t="s">
        <v>178</v>
      </c>
      <c r="B256" s="16"/>
      <c r="C256" s="14">
        <v>0</v>
      </c>
      <c r="D256" s="14">
        <v>0</v>
      </c>
      <c r="E256" s="15">
        <v>0</v>
      </c>
    </row>
    <row r="257" spans="1:5" x14ac:dyDescent="0.25">
      <c r="A257" s="12" t="s">
        <v>179</v>
      </c>
      <c r="B257" s="16"/>
      <c r="C257" s="14">
        <v>66</v>
      </c>
      <c r="D257" s="14">
        <v>40</v>
      </c>
      <c r="E257" s="15">
        <v>0.65</v>
      </c>
    </row>
    <row r="258" spans="1:5" x14ac:dyDescent="0.25">
      <c r="A258" s="12" t="s">
        <v>111</v>
      </c>
      <c r="B258" s="16"/>
      <c r="C258" s="14">
        <v>375</v>
      </c>
      <c r="D258" s="14">
        <v>450</v>
      </c>
      <c r="E258" s="15">
        <v>-0.16666666666666699</v>
      </c>
    </row>
    <row r="259" spans="1:5" x14ac:dyDescent="0.25">
      <c r="A259" s="3"/>
    </row>
    <row r="260" spans="1:5" x14ac:dyDescent="0.25">
      <c r="A260" s="8" t="s">
        <v>180</v>
      </c>
    </row>
    <row r="261" spans="1:5" x14ac:dyDescent="0.25">
      <c r="A261" s="9" t="s">
        <v>14</v>
      </c>
      <c r="B261" s="9" t="s">
        <v>15</v>
      </c>
      <c r="C261" s="10" t="s">
        <v>3</v>
      </c>
      <c r="D261" s="10" t="s">
        <v>16</v>
      </c>
      <c r="E261" s="11" t="s">
        <v>17</v>
      </c>
    </row>
    <row r="262" spans="1:5" x14ac:dyDescent="0.25">
      <c r="A262" s="12" t="s">
        <v>181</v>
      </c>
      <c r="B262" s="16"/>
      <c r="C262" s="14">
        <v>598</v>
      </c>
      <c r="D262" s="14">
        <v>315</v>
      </c>
      <c r="E262" s="15">
        <v>0.898412698412698</v>
      </c>
    </row>
    <row r="263" spans="1:5" x14ac:dyDescent="0.25">
      <c r="A263" s="174" t="s">
        <v>69</v>
      </c>
      <c r="B263" s="13" t="s">
        <v>182</v>
      </c>
      <c r="C263" s="14">
        <v>345</v>
      </c>
      <c r="D263" s="14">
        <v>146</v>
      </c>
      <c r="E263" s="15">
        <v>1.36301369863014</v>
      </c>
    </row>
    <row r="264" spans="1:5" x14ac:dyDescent="0.25">
      <c r="A264" s="175"/>
      <c r="B264" s="13" t="s">
        <v>111</v>
      </c>
      <c r="C264" s="14">
        <v>4</v>
      </c>
      <c r="D264" s="14">
        <v>0</v>
      </c>
      <c r="E264" s="15">
        <v>0</v>
      </c>
    </row>
    <row r="265" spans="1:5" x14ac:dyDescent="0.25">
      <c r="A265" s="12" t="s">
        <v>183</v>
      </c>
      <c r="B265" s="16"/>
      <c r="C265" s="14">
        <v>3</v>
      </c>
      <c r="D265" s="14">
        <v>2</v>
      </c>
      <c r="E265" s="15">
        <v>0.5</v>
      </c>
    </row>
    <row r="266" spans="1:5" x14ac:dyDescent="0.25">
      <c r="A266" s="12" t="s">
        <v>184</v>
      </c>
      <c r="B266" s="16"/>
      <c r="C266" s="14">
        <v>48</v>
      </c>
      <c r="D266" s="14">
        <v>46</v>
      </c>
      <c r="E266" s="15">
        <v>4.3478260869565202E-2</v>
      </c>
    </row>
    <row r="267" spans="1:5" x14ac:dyDescent="0.25">
      <c r="A267" s="12" t="s">
        <v>185</v>
      </c>
      <c r="B267" s="16"/>
      <c r="C267" s="14">
        <v>59</v>
      </c>
      <c r="D267" s="14">
        <v>11</v>
      </c>
      <c r="E267" s="15">
        <v>4.3636363636363598</v>
      </c>
    </row>
    <row r="268" spans="1:5" x14ac:dyDescent="0.25">
      <c r="A268" s="3"/>
    </row>
    <row r="269" spans="1:5" x14ac:dyDescent="0.25">
      <c r="A269" s="8" t="s">
        <v>186</v>
      </c>
    </row>
    <row r="270" spans="1:5" x14ac:dyDescent="0.25">
      <c r="A270" s="9" t="s">
        <v>14</v>
      </c>
      <c r="B270" s="9" t="s">
        <v>15</v>
      </c>
      <c r="C270" s="10" t="s">
        <v>3</v>
      </c>
      <c r="D270" s="10" t="s">
        <v>16</v>
      </c>
      <c r="E270" s="11" t="s">
        <v>17</v>
      </c>
    </row>
    <row r="271" spans="1:5" x14ac:dyDescent="0.25">
      <c r="A271" s="174" t="s">
        <v>187</v>
      </c>
      <c r="B271" s="13" t="s">
        <v>188</v>
      </c>
      <c r="C271" s="14">
        <v>11</v>
      </c>
      <c r="D271" s="14">
        <v>5</v>
      </c>
      <c r="E271" s="15">
        <v>1.2</v>
      </c>
    </row>
    <row r="272" spans="1:5" x14ac:dyDescent="0.25">
      <c r="A272" s="175"/>
      <c r="B272" s="13" t="s">
        <v>189</v>
      </c>
      <c r="C272" s="14">
        <v>44</v>
      </c>
      <c r="D272" s="14">
        <v>66</v>
      </c>
      <c r="E272" s="15">
        <v>-0.33333333333333298</v>
      </c>
    </row>
    <row r="273" spans="1:5" x14ac:dyDescent="0.25">
      <c r="A273" s="12" t="s">
        <v>190</v>
      </c>
      <c r="B273" s="16"/>
      <c r="C273" s="14">
        <v>75</v>
      </c>
      <c r="D273" s="14">
        <v>100</v>
      </c>
      <c r="E273" s="15">
        <v>-0.25</v>
      </c>
    </row>
    <row r="274" spans="1:5" x14ac:dyDescent="0.25">
      <c r="A274" s="12" t="s">
        <v>191</v>
      </c>
      <c r="B274" s="16"/>
      <c r="C274" s="14">
        <v>2</v>
      </c>
      <c r="D274" s="14">
        <v>2</v>
      </c>
      <c r="E274" s="15">
        <v>0</v>
      </c>
    </row>
    <row r="275" spans="1:5" x14ac:dyDescent="0.25">
      <c r="A275" s="3"/>
    </row>
    <row r="276" spans="1:5" x14ac:dyDescent="0.25">
      <c r="A276" s="8" t="s">
        <v>192</v>
      </c>
    </row>
    <row r="277" spans="1:5" x14ac:dyDescent="0.25">
      <c r="A277" s="9" t="s">
        <v>14</v>
      </c>
      <c r="B277" s="9" t="s">
        <v>15</v>
      </c>
      <c r="C277" s="10" t="s">
        <v>3</v>
      </c>
      <c r="D277" s="10" t="s">
        <v>16</v>
      </c>
      <c r="E277" s="11" t="s">
        <v>17</v>
      </c>
    </row>
    <row r="278" spans="1:5" x14ac:dyDescent="0.25">
      <c r="A278" s="12" t="s">
        <v>193</v>
      </c>
      <c r="B278" s="16"/>
      <c r="C278" s="14">
        <v>0</v>
      </c>
      <c r="D278" s="14">
        <v>0</v>
      </c>
      <c r="E278" s="15">
        <v>0</v>
      </c>
    </row>
    <row r="279" spans="1:5" x14ac:dyDescent="0.25">
      <c r="A279" s="12" t="s">
        <v>194</v>
      </c>
      <c r="B279" s="16"/>
      <c r="C279" s="14">
        <v>0</v>
      </c>
      <c r="D279" s="14">
        <v>0</v>
      </c>
      <c r="E279" s="15">
        <v>0</v>
      </c>
    </row>
    <row r="280" spans="1:5" x14ac:dyDescent="0.25">
      <c r="A280" s="12" t="s">
        <v>195</v>
      </c>
      <c r="B280" s="16"/>
      <c r="C280" s="14">
        <v>0</v>
      </c>
      <c r="D280" s="14">
        <v>0</v>
      </c>
      <c r="E280" s="15">
        <v>0</v>
      </c>
    </row>
    <row r="281" spans="1:5" x14ac:dyDescent="0.25">
      <c r="A281" s="8" t="s">
        <v>196</v>
      </c>
    </row>
    <row r="282" spans="1:5" ht="22.5" x14ac:dyDescent="0.25">
      <c r="A282" s="9" t="s">
        <v>14</v>
      </c>
      <c r="B282" s="9" t="s">
        <v>15</v>
      </c>
      <c r="C282" s="19" t="s">
        <v>118</v>
      </c>
      <c r="D282" s="19" t="s">
        <v>161</v>
      </c>
      <c r="E282" s="20" t="s">
        <v>197</v>
      </c>
    </row>
    <row r="283" spans="1:5" x14ac:dyDescent="0.25">
      <c r="A283" s="171" t="s">
        <v>198</v>
      </c>
      <c r="B283" s="13" t="s">
        <v>199</v>
      </c>
      <c r="C283" s="18"/>
      <c r="D283" s="18"/>
      <c r="E283" s="22"/>
    </row>
    <row r="284" spans="1:5" x14ac:dyDescent="0.25">
      <c r="A284" s="172"/>
      <c r="B284" s="13" t="s">
        <v>200</v>
      </c>
      <c r="C284" s="14">
        <v>1252</v>
      </c>
      <c r="D284" s="14">
        <v>1319</v>
      </c>
      <c r="E284" s="23">
        <v>0</v>
      </c>
    </row>
    <row r="285" spans="1:5" x14ac:dyDescent="0.25">
      <c r="A285" s="173"/>
      <c r="B285" s="13" t="s">
        <v>201</v>
      </c>
      <c r="C285" s="14">
        <v>10</v>
      </c>
      <c r="D285" s="14">
        <v>12</v>
      </c>
      <c r="E285" s="23">
        <v>0</v>
      </c>
    </row>
    <row r="286" spans="1:5" x14ac:dyDescent="0.25">
      <c r="A286" s="171" t="s">
        <v>202</v>
      </c>
      <c r="B286" s="13" t="s">
        <v>203</v>
      </c>
      <c r="C286" s="14">
        <v>2</v>
      </c>
      <c r="D286" s="14">
        <v>3</v>
      </c>
      <c r="E286" s="23">
        <v>0</v>
      </c>
    </row>
    <row r="287" spans="1:5" x14ac:dyDescent="0.25">
      <c r="A287" s="172"/>
      <c r="B287" s="13" t="s">
        <v>204</v>
      </c>
      <c r="C287" s="14">
        <v>7</v>
      </c>
      <c r="D287" s="14">
        <v>6</v>
      </c>
      <c r="E287" s="23">
        <v>0</v>
      </c>
    </row>
    <row r="288" spans="1:5" x14ac:dyDescent="0.25">
      <c r="A288" s="173"/>
      <c r="B288" s="13" t="s">
        <v>205</v>
      </c>
      <c r="C288" s="18"/>
      <c r="D288" s="18"/>
      <c r="E288" s="22"/>
    </row>
    <row r="289" spans="1:5" x14ac:dyDescent="0.25">
      <c r="A289" s="21" t="s">
        <v>206</v>
      </c>
      <c r="B289" s="13" t="s">
        <v>207</v>
      </c>
      <c r="C289" s="14">
        <v>62</v>
      </c>
      <c r="D289" s="14">
        <v>47</v>
      </c>
      <c r="E289" s="23">
        <v>16</v>
      </c>
    </row>
    <row r="290" spans="1:5" x14ac:dyDescent="0.25">
      <c r="A290" s="171" t="s">
        <v>208</v>
      </c>
      <c r="B290" s="13" t="s">
        <v>209</v>
      </c>
      <c r="C290" s="14">
        <v>69</v>
      </c>
      <c r="D290" s="14">
        <v>96</v>
      </c>
      <c r="E290" s="23">
        <v>25</v>
      </c>
    </row>
    <row r="291" spans="1:5" x14ac:dyDescent="0.25">
      <c r="A291" s="172"/>
      <c r="B291" s="13" t="s">
        <v>210</v>
      </c>
      <c r="C291" s="18"/>
      <c r="D291" s="18"/>
      <c r="E291" s="22"/>
    </row>
    <row r="292" spans="1:5" x14ac:dyDescent="0.25">
      <c r="A292" s="173"/>
      <c r="B292" s="13" t="s">
        <v>211</v>
      </c>
      <c r="C292" s="14">
        <v>73</v>
      </c>
      <c r="D292" s="14">
        <v>101</v>
      </c>
      <c r="E292" s="23">
        <v>0</v>
      </c>
    </row>
    <row r="293" spans="1:5" x14ac:dyDescent="0.25">
      <c r="A293" s="21" t="s">
        <v>212</v>
      </c>
      <c r="B293" s="13" t="s">
        <v>213</v>
      </c>
      <c r="C293" s="18"/>
      <c r="D293" s="18"/>
      <c r="E293" s="22"/>
    </row>
    <row r="294" spans="1:5" x14ac:dyDescent="0.25">
      <c r="A294" s="171" t="s">
        <v>214</v>
      </c>
      <c r="B294" s="13" t="s">
        <v>205</v>
      </c>
      <c r="C294" s="14">
        <v>1</v>
      </c>
      <c r="D294" s="14">
        <v>0</v>
      </c>
      <c r="E294" s="23">
        <v>0</v>
      </c>
    </row>
    <row r="295" spans="1:5" x14ac:dyDescent="0.25">
      <c r="A295" s="172"/>
      <c r="B295" s="13" t="s">
        <v>215</v>
      </c>
      <c r="C295" s="14">
        <v>26</v>
      </c>
      <c r="D295" s="14">
        <v>107</v>
      </c>
      <c r="E295" s="23">
        <v>15</v>
      </c>
    </row>
    <row r="296" spans="1:5" x14ac:dyDescent="0.25">
      <c r="A296" s="173"/>
      <c r="B296" s="13" t="s">
        <v>216</v>
      </c>
      <c r="C296" s="14">
        <v>7</v>
      </c>
      <c r="D296" s="14">
        <v>20</v>
      </c>
      <c r="E296" s="23">
        <v>3</v>
      </c>
    </row>
    <row r="297" spans="1:5" x14ac:dyDescent="0.25">
      <c r="A297" s="171" t="s">
        <v>217</v>
      </c>
      <c r="B297" s="13" t="s">
        <v>218</v>
      </c>
      <c r="C297" s="14">
        <v>7</v>
      </c>
      <c r="D297" s="14">
        <v>4</v>
      </c>
      <c r="E297" s="23">
        <v>2</v>
      </c>
    </row>
    <row r="298" spans="1:5" x14ac:dyDescent="0.25">
      <c r="A298" s="172"/>
      <c r="B298" s="13" t="s">
        <v>219</v>
      </c>
      <c r="C298" s="18"/>
      <c r="D298" s="18"/>
      <c r="E298" s="22"/>
    </row>
    <row r="299" spans="1:5" x14ac:dyDescent="0.25">
      <c r="A299" s="172"/>
      <c r="B299" s="13" t="s">
        <v>220</v>
      </c>
      <c r="C299" s="14">
        <v>473</v>
      </c>
      <c r="D299" s="14">
        <v>987</v>
      </c>
      <c r="E299" s="23">
        <v>278</v>
      </c>
    </row>
    <row r="300" spans="1:5" x14ac:dyDescent="0.25">
      <c r="A300" s="172"/>
      <c r="B300" s="13" t="s">
        <v>221</v>
      </c>
      <c r="C300" s="14">
        <v>659</v>
      </c>
      <c r="D300" s="14">
        <v>1059</v>
      </c>
      <c r="E300" s="23">
        <v>0</v>
      </c>
    </row>
    <row r="301" spans="1:5" x14ac:dyDescent="0.25">
      <c r="A301" s="172"/>
      <c r="B301" s="13" t="s">
        <v>222</v>
      </c>
      <c r="C301" s="14">
        <v>301</v>
      </c>
      <c r="D301" s="14">
        <v>215</v>
      </c>
      <c r="E301" s="23">
        <v>51</v>
      </c>
    </row>
    <row r="302" spans="1:5" x14ac:dyDescent="0.25">
      <c r="A302" s="172"/>
      <c r="B302" s="13" t="s">
        <v>223</v>
      </c>
      <c r="C302" s="14">
        <v>494</v>
      </c>
      <c r="D302" s="14">
        <v>1002</v>
      </c>
      <c r="E302" s="23">
        <v>327</v>
      </c>
    </row>
    <row r="303" spans="1:5" x14ac:dyDescent="0.25">
      <c r="A303" s="172"/>
      <c r="B303" s="13" t="s">
        <v>224</v>
      </c>
      <c r="C303" s="14">
        <v>127</v>
      </c>
      <c r="D303" s="14">
        <v>168</v>
      </c>
      <c r="E303" s="23">
        <v>0</v>
      </c>
    </row>
    <row r="304" spans="1:5" x14ac:dyDescent="0.25">
      <c r="A304" s="172"/>
      <c r="B304" s="13" t="s">
        <v>225</v>
      </c>
      <c r="C304" s="14">
        <v>4</v>
      </c>
      <c r="D304" s="14">
        <v>3</v>
      </c>
      <c r="E304" s="23">
        <v>0</v>
      </c>
    </row>
    <row r="305" spans="1:5" x14ac:dyDescent="0.25">
      <c r="A305" s="172"/>
      <c r="B305" s="13" t="s">
        <v>226</v>
      </c>
      <c r="C305" s="14">
        <v>490</v>
      </c>
      <c r="D305" s="14">
        <v>230</v>
      </c>
      <c r="E305" s="23">
        <v>208</v>
      </c>
    </row>
    <row r="306" spans="1:5" x14ac:dyDescent="0.25">
      <c r="A306" s="172"/>
      <c r="B306" s="13" t="s">
        <v>227</v>
      </c>
      <c r="C306" s="14">
        <v>0</v>
      </c>
      <c r="D306" s="14">
        <v>3</v>
      </c>
      <c r="E306" s="23">
        <v>1</v>
      </c>
    </row>
    <row r="307" spans="1:5" x14ac:dyDescent="0.25">
      <c r="A307" s="172"/>
      <c r="B307" s="13" t="s">
        <v>228</v>
      </c>
      <c r="C307" s="14">
        <v>1</v>
      </c>
      <c r="D307" s="14">
        <v>2</v>
      </c>
      <c r="E307" s="23">
        <v>0</v>
      </c>
    </row>
    <row r="308" spans="1:5" x14ac:dyDescent="0.25">
      <c r="A308" s="172"/>
      <c r="B308" s="13" t="s">
        <v>229</v>
      </c>
      <c r="C308" s="14">
        <v>481</v>
      </c>
      <c r="D308" s="14">
        <v>892</v>
      </c>
      <c r="E308" s="23">
        <v>263</v>
      </c>
    </row>
    <row r="309" spans="1:5" x14ac:dyDescent="0.25">
      <c r="A309" s="172"/>
      <c r="B309" s="13" t="s">
        <v>230</v>
      </c>
      <c r="C309" s="14">
        <v>374</v>
      </c>
      <c r="D309" s="14">
        <v>571</v>
      </c>
      <c r="E309" s="23">
        <v>0</v>
      </c>
    </row>
    <row r="310" spans="1:5" x14ac:dyDescent="0.25">
      <c r="A310" s="172"/>
      <c r="B310" s="13" t="s">
        <v>231</v>
      </c>
      <c r="C310" s="14">
        <v>3</v>
      </c>
      <c r="D310" s="14">
        <v>7</v>
      </c>
      <c r="E310" s="23">
        <v>3</v>
      </c>
    </row>
    <row r="311" spans="1:5" x14ac:dyDescent="0.25">
      <c r="A311" s="173"/>
      <c r="B311" s="13" t="s">
        <v>232</v>
      </c>
      <c r="C311" s="14">
        <v>16</v>
      </c>
      <c r="D311" s="14">
        <v>23</v>
      </c>
      <c r="E311" s="23">
        <v>0</v>
      </c>
    </row>
    <row r="312" spans="1:5" x14ac:dyDescent="0.25">
      <c r="A312" s="171" t="s">
        <v>233</v>
      </c>
      <c r="B312" s="13" t="s">
        <v>234</v>
      </c>
      <c r="C312" s="18"/>
      <c r="D312" s="18"/>
      <c r="E312" s="22"/>
    </row>
    <row r="313" spans="1:5" x14ac:dyDescent="0.25">
      <c r="A313" s="172"/>
      <c r="B313" s="13" t="s">
        <v>235</v>
      </c>
      <c r="C313" s="18"/>
      <c r="D313" s="18"/>
      <c r="E313" s="22"/>
    </row>
    <row r="314" spans="1:5" x14ac:dyDescent="0.25">
      <c r="A314" s="172"/>
      <c r="B314" s="13" t="s">
        <v>236</v>
      </c>
      <c r="C314" s="18"/>
      <c r="D314" s="18"/>
      <c r="E314" s="22"/>
    </row>
    <row r="315" spans="1:5" x14ac:dyDescent="0.25">
      <c r="A315" s="172"/>
      <c r="B315" s="13" t="s">
        <v>237</v>
      </c>
      <c r="C315" s="18"/>
      <c r="D315" s="18"/>
      <c r="E315" s="22"/>
    </row>
    <row r="316" spans="1:5" x14ac:dyDescent="0.25">
      <c r="A316" s="172"/>
      <c r="B316" s="13" t="s">
        <v>238</v>
      </c>
      <c r="C316" s="14">
        <v>55</v>
      </c>
      <c r="D316" s="14">
        <v>94</v>
      </c>
      <c r="E316" s="23">
        <v>6</v>
      </c>
    </row>
    <row r="317" spans="1:5" x14ac:dyDescent="0.25">
      <c r="A317" s="172"/>
      <c r="B317" s="13" t="s">
        <v>239</v>
      </c>
      <c r="C317" s="18"/>
      <c r="D317" s="18"/>
      <c r="E317" s="22"/>
    </row>
    <row r="318" spans="1:5" x14ac:dyDescent="0.25">
      <c r="A318" s="172"/>
      <c r="B318" s="13" t="s">
        <v>240</v>
      </c>
      <c r="C318" s="18"/>
      <c r="D318" s="18"/>
      <c r="E318" s="22"/>
    </row>
    <row r="319" spans="1:5" x14ac:dyDescent="0.25">
      <c r="A319" s="172"/>
      <c r="B319" s="13" t="s">
        <v>241</v>
      </c>
      <c r="C319" s="14">
        <v>41</v>
      </c>
      <c r="D319" s="14">
        <v>43</v>
      </c>
      <c r="E319" s="23">
        <v>13</v>
      </c>
    </row>
    <row r="320" spans="1:5" x14ac:dyDescent="0.25">
      <c r="A320" s="172"/>
      <c r="B320" s="13" t="s">
        <v>242</v>
      </c>
      <c r="C320" s="14">
        <v>74</v>
      </c>
      <c r="D320" s="14">
        <v>50</v>
      </c>
      <c r="E320" s="23">
        <v>38</v>
      </c>
    </row>
    <row r="321" spans="1:5" x14ac:dyDescent="0.25">
      <c r="A321" s="172"/>
      <c r="B321" s="13" t="s">
        <v>243</v>
      </c>
      <c r="C321" s="14">
        <v>7</v>
      </c>
      <c r="D321" s="14">
        <v>8</v>
      </c>
      <c r="E321" s="23">
        <v>3</v>
      </c>
    </row>
    <row r="322" spans="1:5" x14ac:dyDescent="0.25">
      <c r="A322" s="172"/>
      <c r="B322" s="13" t="s">
        <v>244</v>
      </c>
      <c r="C322" s="14">
        <v>35</v>
      </c>
      <c r="D322" s="14">
        <v>64</v>
      </c>
      <c r="E322" s="23">
        <v>21</v>
      </c>
    </row>
    <row r="323" spans="1:5" x14ac:dyDescent="0.25">
      <c r="A323" s="172"/>
      <c r="B323" s="13" t="s">
        <v>245</v>
      </c>
      <c r="C323" s="14">
        <v>4</v>
      </c>
      <c r="D323" s="14">
        <v>3</v>
      </c>
      <c r="E323" s="23">
        <v>0</v>
      </c>
    </row>
    <row r="324" spans="1:5" x14ac:dyDescent="0.25">
      <c r="A324" s="172"/>
      <c r="B324" s="13" t="s">
        <v>246</v>
      </c>
      <c r="C324" s="18"/>
      <c r="D324" s="18"/>
      <c r="E324" s="22"/>
    </row>
    <row r="325" spans="1:5" x14ac:dyDescent="0.25">
      <c r="A325" s="172"/>
      <c r="B325" s="13" t="s">
        <v>247</v>
      </c>
      <c r="C325" s="14">
        <v>1</v>
      </c>
      <c r="D325" s="14">
        <v>0</v>
      </c>
      <c r="E325" s="23">
        <v>0</v>
      </c>
    </row>
    <row r="326" spans="1:5" x14ac:dyDescent="0.25">
      <c r="A326" s="172"/>
      <c r="B326" s="13" t="s">
        <v>248</v>
      </c>
      <c r="C326" s="18"/>
      <c r="D326" s="18"/>
      <c r="E326" s="22"/>
    </row>
    <row r="327" spans="1:5" x14ac:dyDescent="0.25">
      <c r="A327" s="172"/>
      <c r="B327" s="13" t="s">
        <v>249</v>
      </c>
      <c r="C327" s="18"/>
      <c r="D327" s="18"/>
      <c r="E327" s="22"/>
    </row>
    <row r="328" spans="1:5" x14ac:dyDescent="0.25">
      <c r="A328" s="172"/>
      <c r="B328" s="13" t="s">
        <v>250</v>
      </c>
      <c r="C328" s="18"/>
      <c r="D328" s="18"/>
      <c r="E328" s="22"/>
    </row>
    <row r="329" spans="1:5" x14ac:dyDescent="0.25">
      <c r="A329" s="172"/>
      <c r="B329" s="13" t="s">
        <v>251</v>
      </c>
      <c r="C329" s="18"/>
      <c r="D329" s="18"/>
      <c r="E329" s="22"/>
    </row>
    <row r="330" spans="1:5" x14ac:dyDescent="0.25">
      <c r="A330" s="172"/>
      <c r="B330" s="13" t="s">
        <v>252</v>
      </c>
      <c r="C330" s="14">
        <v>33</v>
      </c>
      <c r="D330" s="14">
        <v>36</v>
      </c>
      <c r="E330" s="23">
        <v>12</v>
      </c>
    </row>
    <row r="331" spans="1:5" x14ac:dyDescent="0.25">
      <c r="A331" s="172"/>
      <c r="B331" s="13" t="s">
        <v>253</v>
      </c>
      <c r="C331" s="14">
        <v>60</v>
      </c>
      <c r="D331" s="14">
        <v>134</v>
      </c>
      <c r="E331" s="23">
        <v>2</v>
      </c>
    </row>
    <row r="332" spans="1:5" x14ac:dyDescent="0.25">
      <c r="A332" s="172"/>
      <c r="B332" s="13" t="s">
        <v>254</v>
      </c>
      <c r="C332" s="18"/>
      <c r="D332" s="18"/>
      <c r="E332" s="22"/>
    </row>
    <row r="333" spans="1:5" x14ac:dyDescent="0.25">
      <c r="A333" s="172"/>
      <c r="B333" s="13" t="s">
        <v>255</v>
      </c>
      <c r="C333" s="14">
        <v>0</v>
      </c>
      <c r="D333" s="14">
        <v>14</v>
      </c>
      <c r="E333" s="23">
        <v>3</v>
      </c>
    </row>
    <row r="334" spans="1:5" x14ac:dyDescent="0.25">
      <c r="A334" s="172"/>
      <c r="B334" s="13" t="s">
        <v>256</v>
      </c>
      <c r="C334" s="18"/>
      <c r="D334" s="18"/>
      <c r="E334" s="22"/>
    </row>
    <row r="335" spans="1:5" x14ac:dyDescent="0.25">
      <c r="A335" s="172"/>
      <c r="B335" s="13" t="s">
        <v>257</v>
      </c>
      <c r="C335" s="14">
        <v>54</v>
      </c>
      <c r="D335" s="14">
        <v>82</v>
      </c>
      <c r="E335" s="23">
        <v>15</v>
      </c>
    </row>
    <row r="336" spans="1:5" x14ac:dyDescent="0.25">
      <c r="A336" s="172"/>
      <c r="B336" s="13" t="s">
        <v>258</v>
      </c>
      <c r="C336" s="14">
        <v>206</v>
      </c>
      <c r="D336" s="14">
        <v>141</v>
      </c>
      <c r="E336" s="23">
        <v>128</v>
      </c>
    </row>
    <row r="337" spans="1:5" x14ac:dyDescent="0.25">
      <c r="A337" s="172"/>
      <c r="B337" s="13" t="s">
        <v>259</v>
      </c>
      <c r="C337" s="14">
        <v>0</v>
      </c>
      <c r="D337" s="14">
        <v>1</v>
      </c>
      <c r="E337" s="23">
        <v>0</v>
      </c>
    </row>
    <row r="338" spans="1:5" x14ac:dyDescent="0.25">
      <c r="A338" s="172"/>
      <c r="B338" s="13" t="s">
        <v>260</v>
      </c>
      <c r="C338" s="14">
        <v>3</v>
      </c>
      <c r="D338" s="14">
        <v>4</v>
      </c>
      <c r="E338" s="23">
        <v>0</v>
      </c>
    </row>
    <row r="339" spans="1:5" x14ac:dyDescent="0.25">
      <c r="A339" s="172"/>
      <c r="B339" s="13" t="s">
        <v>261</v>
      </c>
      <c r="C339" s="18"/>
      <c r="D339" s="18"/>
      <c r="E339" s="22"/>
    </row>
    <row r="340" spans="1:5" x14ac:dyDescent="0.25">
      <c r="A340" s="172"/>
      <c r="B340" s="13" t="s">
        <v>262</v>
      </c>
      <c r="C340" s="14">
        <v>2</v>
      </c>
      <c r="D340" s="14">
        <v>0</v>
      </c>
      <c r="E340" s="23">
        <v>0</v>
      </c>
    </row>
    <row r="341" spans="1:5" x14ac:dyDescent="0.25">
      <c r="A341" s="172"/>
      <c r="B341" s="13" t="s">
        <v>263</v>
      </c>
      <c r="C341" s="14">
        <v>2</v>
      </c>
      <c r="D341" s="14">
        <v>3</v>
      </c>
      <c r="E341" s="23">
        <v>0</v>
      </c>
    </row>
    <row r="342" spans="1:5" x14ac:dyDescent="0.25">
      <c r="A342" s="172"/>
      <c r="B342" s="13" t="s">
        <v>264</v>
      </c>
      <c r="C342" s="14">
        <v>2</v>
      </c>
      <c r="D342" s="14">
        <v>4</v>
      </c>
      <c r="E342" s="23">
        <v>3</v>
      </c>
    </row>
    <row r="343" spans="1:5" x14ac:dyDescent="0.25">
      <c r="A343" s="172"/>
      <c r="B343" s="13" t="s">
        <v>265</v>
      </c>
      <c r="C343" s="14">
        <v>1</v>
      </c>
      <c r="D343" s="14">
        <v>2</v>
      </c>
      <c r="E343" s="23">
        <v>0</v>
      </c>
    </row>
    <row r="344" spans="1:5" x14ac:dyDescent="0.25">
      <c r="A344" s="173"/>
      <c r="B344" s="13" t="s">
        <v>266</v>
      </c>
      <c r="C344" s="14">
        <v>6</v>
      </c>
      <c r="D344" s="14">
        <v>23</v>
      </c>
      <c r="E344" s="23">
        <v>2</v>
      </c>
    </row>
    <row r="345" spans="1:5" x14ac:dyDescent="0.25">
      <c r="A345" s="171" t="s">
        <v>267</v>
      </c>
      <c r="B345" s="13" t="s">
        <v>268</v>
      </c>
      <c r="C345" s="18"/>
      <c r="D345" s="18"/>
      <c r="E345" s="22"/>
    </row>
    <row r="346" spans="1:5" x14ac:dyDescent="0.25">
      <c r="A346" s="172"/>
      <c r="B346" s="13" t="s">
        <v>269</v>
      </c>
      <c r="C346" s="14">
        <v>5</v>
      </c>
      <c r="D346" s="14">
        <v>5</v>
      </c>
      <c r="E346" s="23">
        <v>0</v>
      </c>
    </row>
    <row r="347" spans="1:5" x14ac:dyDescent="0.25">
      <c r="A347" s="172"/>
      <c r="B347" s="13" t="s">
        <v>270</v>
      </c>
      <c r="C347" s="14">
        <v>1</v>
      </c>
      <c r="D347" s="14">
        <v>6</v>
      </c>
      <c r="E347" s="23">
        <v>1</v>
      </c>
    </row>
    <row r="348" spans="1:5" x14ac:dyDescent="0.25">
      <c r="A348" s="172"/>
      <c r="B348" s="13" t="s">
        <v>271</v>
      </c>
      <c r="C348" s="18"/>
      <c r="D348" s="18"/>
      <c r="E348" s="22"/>
    </row>
    <row r="349" spans="1:5" x14ac:dyDescent="0.25">
      <c r="A349" s="172"/>
      <c r="B349" s="13" t="s">
        <v>272</v>
      </c>
      <c r="C349" s="18"/>
      <c r="D349" s="18"/>
      <c r="E349" s="22"/>
    </row>
    <row r="350" spans="1:5" x14ac:dyDescent="0.25">
      <c r="A350" s="172"/>
      <c r="B350" s="13" t="s">
        <v>273</v>
      </c>
      <c r="C350" s="14">
        <v>14</v>
      </c>
      <c r="D350" s="14">
        <v>19</v>
      </c>
      <c r="E350" s="23">
        <v>2</v>
      </c>
    </row>
    <row r="351" spans="1:5" x14ac:dyDescent="0.25">
      <c r="A351" s="172"/>
      <c r="B351" s="13" t="s">
        <v>274</v>
      </c>
      <c r="C351" s="14">
        <v>1</v>
      </c>
      <c r="D351" s="14">
        <v>0</v>
      </c>
      <c r="E351" s="23">
        <v>0</v>
      </c>
    </row>
    <row r="352" spans="1:5" x14ac:dyDescent="0.25">
      <c r="A352" s="172"/>
      <c r="B352" s="13" t="s">
        <v>275</v>
      </c>
      <c r="C352" s="14">
        <v>1</v>
      </c>
      <c r="D352" s="14">
        <v>1</v>
      </c>
      <c r="E352" s="23">
        <v>0</v>
      </c>
    </row>
    <row r="353" spans="1:5" x14ac:dyDescent="0.25">
      <c r="A353" s="172"/>
      <c r="B353" s="13" t="s">
        <v>276</v>
      </c>
      <c r="C353" s="18"/>
      <c r="D353" s="18"/>
      <c r="E353" s="22"/>
    </row>
    <row r="354" spans="1:5" x14ac:dyDescent="0.25">
      <c r="A354" s="172"/>
      <c r="B354" s="13" t="s">
        <v>277</v>
      </c>
      <c r="C354" s="18"/>
      <c r="D354" s="18"/>
      <c r="E354" s="22"/>
    </row>
    <row r="355" spans="1:5" x14ac:dyDescent="0.25">
      <c r="A355" s="173"/>
      <c r="B355" s="13" t="s">
        <v>278</v>
      </c>
      <c r="C355" s="18"/>
      <c r="D355" s="18"/>
      <c r="E355" s="22"/>
    </row>
    <row r="356" spans="1:5" x14ac:dyDescent="0.25">
      <c r="A356" s="171" t="s">
        <v>279</v>
      </c>
      <c r="B356" s="13" t="s">
        <v>280</v>
      </c>
      <c r="C356" s="14">
        <v>70</v>
      </c>
      <c r="D356" s="14">
        <v>108</v>
      </c>
      <c r="E356" s="23">
        <v>20</v>
      </c>
    </row>
    <row r="357" spans="1:5" x14ac:dyDescent="0.25">
      <c r="A357" s="172"/>
      <c r="B357" s="13" t="s">
        <v>281</v>
      </c>
      <c r="C357" s="18"/>
      <c r="D357" s="18"/>
      <c r="E357" s="22"/>
    </row>
    <row r="358" spans="1:5" x14ac:dyDescent="0.25">
      <c r="A358" s="172"/>
      <c r="B358" s="13" t="s">
        <v>282</v>
      </c>
      <c r="C358" s="18"/>
      <c r="D358" s="18"/>
      <c r="E358" s="22"/>
    </row>
    <row r="359" spans="1:5" x14ac:dyDescent="0.25">
      <c r="A359" s="172"/>
      <c r="B359" s="13" t="s">
        <v>283</v>
      </c>
      <c r="C359" s="14">
        <v>13</v>
      </c>
      <c r="D359" s="14">
        <v>20</v>
      </c>
      <c r="E359" s="23">
        <v>1</v>
      </c>
    </row>
    <row r="360" spans="1:5" x14ac:dyDescent="0.25">
      <c r="A360" s="172"/>
      <c r="B360" s="13" t="s">
        <v>284</v>
      </c>
      <c r="C360" s="14">
        <v>1</v>
      </c>
      <c r="D360" s="14">
        <v>3</v>
      </c>
      <c r="E360" s="23">
        <v>0</v>
      </c>
    </row>
    <row r="361" spans="1:5" x14ac:dyDescent="0.25">
      <c r="A361" s="172"/>
      <c r="B361" s="13" t="s">
        <v>285</v>
      </c>
      <c r="C361" s="18"/>
      <c r="D361" s="18"/>
      <c r="E361" s="22"/>
    </row>
    <row r="362" spans="1:5" x14ac:dyDescent="0.25">
      <c r="A362" s="172"/>
      <c r="B362" s="13" t="s">
        <v>286</v>
      </c>
      <c r="C362" s="18"/>
      <c r="D362" s="18"/>
      <c r="E362" s="22"/>
    </row>
    <row r="363" spans="1:5" x14ac:dyDescent="0.25">
      <c r="A363" s="172"/>
      <c r="B363" s="13" t="s">
        <v>287</v>
      </c>
      <c r="C363" s="18"/>
      <c r="D363" s="18"/>
      <c r="E363" s="22"/>
    </row>
    <row r="364" spans="1:5" x14ac:dyDescent="0.25">
      <c r="A364" s="173"/>
      <c r="B364" s="13" t="s">
        <v>288</v>
      </c>
      <c r="C364" s="18"/>
      <c r="D364" s="18"/>
      <c r="E364" s="22"/>
    </row>
    <row r="365" spans="1:5" x14ac:dyDescent="0.25">
      <c r="A365" s="171" t="s">
        <v>289</v>
      </c>
      <c r="B365" s="13" t="s">
        <v>290</v>
      </c>
      <c r="C365" s="18"/>
      <c r="D365" s="18"/>
      <c r="E365" s="22"/>
    </row>
    <row r="366" spans="1:5" x14ac:dyDescent="0.25">
      <c r="A366" s="172"/>
      <c r="B366" s="13" t="s">
        <v>291</v>
      </c>
      <c r="C366" s="14">
        <v>15</v>
      </c>
      <c r="D366" s="14">
        <v>15</v>
      </c>
      <c r="E366" s="23">
        <v>0</v>
      </c>
    </row>
    <row r="367" spans="1:5" x14ac:dyDescent="0.25">
      <c r="A367" s="172"/>
      <c r="B367" s="13" t="s">
        <v>292</v>
      </c>
      <c r="C367" s="14">
        <v>3</v>
      </c>
      <c r="D367" s="14">
        <v>5</v>
      </c>
      <c r="E367" s="23">
        <v>0</v>
      </c>
    </row>
    <row r="368" spans="1:5" x14ac:dyDescent="0.25">
      <c r="A368" s="172"/>
      <c r="B368" s="13" t="s">
        <v>293</v>
      </c>
      <c r="C368" s="14">
        <v>8</v>
      </c>
      <c r="D368" s="14">
        <v>13</v>
      </c>
      <c r="E368" s="23">
        <v>0</v>
      </c>
    </row>
    <row r="369" spans="1:5" x14ac:dyDescent="0.25">
      <c r="A369" s="172"/>
      <c r="B369" s="13" t="s">
        <v>209</v>
      </c>
      <c r="C369" s="18"/>
      <c r="D369" s="18"/>
      <c r="E369" s="22"/>
    </row>
    <row r="370" spans="1:5" x14ac:dyDescent="0.25">
      <c r="A370" s="172"/>
      <c r="B370" s="13" t="s">
        <v>294</v>
      </c>
      <c r="C370" s="18"/>
      <c r="D370" s="18"/>
      <c r="E370" s="22"/>
    </row>
    <row r="371" spans="1:5" x14ac:dyDescent="0.25">
      <c r="A371" s="172"/>
      <c r="B371" s="13" t="s">
        <v>295</v>
      </c>
      <c r="C371" s="18"/>
      <c r="D371" s="18"/>
      <c r="E371" s="22"/>
    </row>
    <row r="372" spans="1:5" x14ac:dyDescent="0.25">
      <c r="A372" s="172"/>
      <c r="B372" s="13" t="s">
        <v>296</v>
      </c>
      <c r="C372" s="14">
        <v>6</v>
      </c>
      <c r="D372" s="14">
        <v>21</v>
      </c>
      <c r="E372" s="23">
        <v>0</v>
      </c>
    </row>
    <row r="373" spans="1:5" x14ac:dyDescent="0.25">
      <c r="A373" s="172"/>
      <c r="B373" s="13" t="s">
        <v>297</v>
      </c>
      <c r="C373" s="14">
        <v>218</v>
      </c>
      <c r="D373" s="14">
        <v>24</v>
      </c>
      <c r="E373" s="23">
        <v>20</v>
      </c>
    </row>
    <row r="374" spans="1:5" x14ac:dyDescent="0.25">
      <c r="A374" s="172"/>
      <c r="B374" s="13" t="s">
        <v>298</v>
      </c>
      <c r="C374" s="18"/>
      <c r="D374" s="18"/>
      <c r="E374" s="22"/>
    </row>
    <row r="375" spans="1:5" x14ac:dyDescent="0.25">
      <c r="A375" s="172"/>
      <c r="B375" s="13" t="s">
        <v>299</v>
      </c>
      <c r="C375" s="18"/>
      <c r="D375" s="18"/>
      <c r="E375" s="22"/>
    </row>
    <row r="376" spans="1:5" x14ac:dyDescent="0.25">
      <c r="A376" s="172"/>
      <c r="B376" s="13" t="s">
        <v>300</v>
      </c>
      <c r="C376" s="18"/>
      <c r="D376" s="18"/>
      <c r="E376" s="22"/>
    </row>
    <row r="377" spans="1:5" x14ac:dyDescent="0.25">
      <c r="A377" s="173"/>
      <c r="B377" s="13" t="s">
        <v>301</v>
      </c>
      <c r="C377" s="18"/>
      <c r="D377" s="18"/>
      <c r="E377" s="22"/>
    </row>
  </sheetData>
  <sheetProtection algorithmName="SHA-512" hashValue="oecUNYsi3/K6x1M8vOiDFqqDwl/+52Ow/WikzNU0cANvMv4Y1cFfHVzF4W3CdTvXATMDdypbz3yQLAVcnMs9aw==" saltValue="ejJTNxV9c5kVV+vCMkXakg==" spinCount="100000" sheet="1" objects="1" scenarios="1"/>
  <mergeCells count="41">
    <mergeCell ref="A7:A11"/>
    <mergeCell ref="A12:A14"/>
    <mergeCell ref="A15:A19"/>
    <mergeCell ref="A32:A36"/>
    <mergeCell ref="A45:A48"/>
    <mergeCell ref="A49:A52"/>
    <mergeCell ref="A56:A61"/>
    <mergeCell ref="A62:A64"/>
    <mergeCell ref="A76:A80"/>
    <mergeCell ref="A84:A85"/>
    <mergeCell ref="A86:A87"/>
    <mergeCell ref="A88:A89"/>
    <mergeCell ref="A90:A91"/>
    <mergeCell ref="A106:A108"/>
    <mergeCell ref="A109:A110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51:A152"/>
    <mergeCell ref="A153:A154"/>
    <mergeCell ref="A159:A200"/>
    <mergeCell ref="A201:A242"/>
    <mergeCell ref="A253:A255"/>
    <mergeCell ref="A312:A344"/>
    <mergeCell ref="A345:A355"/>
    <mergeCell ref="A356:A364"/>
    <mergeCell ref="A365:A377"/>
    <mergeCell ref="A263:A264"/>
    <mergeCell ref="A271:A272"/>
    <mergeCell ref="A283:A285"/>
    <mergeCell ref="A286:A288"/>
    <mergeCell ref="A290:A292"/>
    <mergeCell ref="A294:A296"/>
    <mergeCell ref="A297:A31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26279-5840-4BFB-A57C-8BB4F55D6332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425781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425781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42578125" style="135" customWidth="1"/>
    <col min="26" max="26" width="2.7109375" style="135" customWidth="1"/>
    <col min="27" max="16384" width="11.42578125" style="99"/>
  </cols>
  <sheetData>
    <row r="1" spans="1:26" x14ac:dyDescent="0.2">
      <c r="A1" s="134"/>
      <c r="C1" s="205" t="s">
        <v>1516</v>
      </c>
      <c r="D1" s="205"/>
      <c r="E1" s="205"/>
      <c r="F1" s="134"/>
      <c r="H1" s="164"/>
      <c r="I1" s="164"/>
      <c r="J1" s="164"/>
      <c r="K1" s="134"/>
      <c r="P1" s="134"/>
      <c r="U1" s="134"/>
      <c r="Z1" s="134"/>
    </row>
    <row r="2" spans="1:26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</row>
    <row r="3" spans="1:26" ht="12.95" customHeight="1" x14ac:dyDescent="0.2">
      <c r="A3" s="126"/>
      <c r="B3" s="126"/>
      <c r="C3" s="126" t="s">
        <v>1517</v>
      </c>
      <c r="D3" s="126"/>
      <c r="E3" s="126"/>
      <c r="F3" s="126"/>
      <c r="G3" s="126"/>
      <c r="H3" s="126" t="s">
        <v>1518</v>
      </c>
      <c r="I3" s="126"/>
      <c r="J3" s="126"/>
      <c r="K3" s="126"/>
      <c r="L3" s="126"/>
      <c r="M3" s="126" t="s">
        <v>1506</v>
      </c>
      <c r="N3" s="126"/>
      <c r="O3" s="126"/>
      <c r="P3" s="126"/>
      <c r="Q3" s="126"/>
      <c r="R3" s="126" t="s">
        <v>1519</v>
      </c>
      <c r="S3" s="126"/>
      <c r="T3" s="126"/>
      <c r="U3" s="126"/>
      <c r="V3" s="126"/>
      <c r="W3" s="126" t="s">
        <v>1520</v>
      </c>
      <c r="X3" s="126"/>
      <c r="Y3" s="126"/>
      <c r="Z3" s="126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</row>
    <row r="23" spans="1:26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</row>
    <row r="25" spans="1:26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</row>
  </sheetData>
  <sheetProtection algorithmName="SHA-512" hashValue="p3f4awSsn2rqypAwnFF1m9c9pE35tyQaI4/eAx8tRrwRo+FYUz+4g0lNuv/8OJFiO/j/VzRlLifkmzS7rQqk2Q==" saltValue="1iXfFsQ3LRjAvXZfD8hDsg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9318B-988C-48EA-9E82-7E713B8F43F5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4" width="11.42578125" style="135"/>
    <col min="15" max="15" width="54.28515625" style="135" customWidth="1"/>
    <col min="16" max="16" width="2.7109375" style="135" customWidth="1"/>
    <col min="17" max="17" width="7.85546875" style="135" customWidth="1"/>
    <col min="18" max="19" width="11.42578125" style="135"/>
    <col min="20" max="20" width="54.28515625" style="135" customWidth="1"/>
    <col min="21" max="21" width="2.7109375" style="135" customWidth="1"/>
    <col min="22" max="22" width="7.85546875" style="135" customWidth="1"/>
    <col min="23" max="24" width="11.42578125" style="135"/>
    <col min="25" max="25" width="54.28515625" style="135" customWidth="1"/>
    <col min="26" max="26" width="2.7109375" style="135" customWidth="1"/>
    <col min="27" max="27" width="7.85546875" style="135" customWidth="1"/>
    <col min="28" max="29" width="11.42578125" style="135"/>
    <col min="30" max="30" width="54.28515625" style="135" customWidth="1"/>
    <col min="31" max="31" width="2.7109375" style="135" customWidth="1"/>
    <col min="32" max="32" width="7.85546875" style="135" customWidth="1"/>
    <col min="33" max="34" width="11.42578125" style="135"/>
    <col min="35" max="35" width="54.28515625" style="135" customWidth="1"/>
    <col min="36" max="36" width="2.7109375" style="135" customWidth="1"/>
    <col min="37" max="37" width="7.85546875" style="135" customWidth="1"/>
    <col min="38" max="39" width="11.42578125" style="135"/>
    <col min="40" max="40" width="54.28515625" style="135" customWidth="1"/>
    <col min="41" max="41" width="2.7109375" style="135" customWidth="1"/>
    <col min="42" max="42" width="7.85546875" style="135" customWidth="1"/>
    <col min="43" max="44" width="11.42578125" style="135"/>
    <col min="45" max="45" width="54.28515625" style="135" customWidth="1"/>
    <col min="46" max="46" width="2.7109375" style="135" customWidth="1"/>
    <col min="47" max="47" width="7.85546875" style="135" customWidth="1"/>
    <col min="48" max="49" width="11.42578125" style="135"/>
    <col min="50" max="50" width="54.28515625" style="135" customWidth="1"/>
    <col min="51" max="51" width="2.7109375" style="135" customWidth="1"/>
    <col min="52" max="52" width="7.85546875" style="135" customWidth="1"/>
    <col min="53" max="54" width="11.42578125" style="135"/>
    <col min="55" max="55" width="54.28515625" style="135" customWidth="1"/>
    <col min="56" max="56" width="2.7109375" style="135" customWidth="1"/>
    <col min="57" max="57" width="7.85546875" style="135" customWidth="1"/>
    <col min="58" max="59" width="11.42578125" style="135"/>
    <col min="60" max="60" width="54.28515625" style="135" customWidth="1"/>
    <col min="61" max="61" width="2.7109375" style="135" customWidth="1"/>
    <col min="62" max="16384" width="11.42578125" style="99"/>
  </cols>
  <sheetData>
    <row r="1" spans="1:61" x14ac:dyDescent="0.2">
      <c r="A1" s="134"/>
      <c r="C1" s="205" t="s">
        <v>1521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34"/>
      <c r="R1" s="164"/>
      <c r="S1" s="164"/>
      <c r="T1" s="164"/>
      <c r="U1" s="134"/>
      <c r="W1" s="164"/>
      <c r="X1" s="164"/>
      <c r="Y1" s="164"/>
      <c r="Z1" s="134"/>
      <c r="AB1" s="164"/>
      <c r="AC1" s="164"/>
      <c r="AD1" s="164"/>
      <c r="AE1" s="134"/>
      <c r="AG1" s="164"/>
      <c r="AH1" s="164"/>
      <c r="AI1" s="164"/>
      <c r="AJ1" s="134"/>
      <c r="AL1" s="164"/>
      <c r="AM1" s="164"/>
      <c r="AN1" s="164"/>
      <c r="AO1" s="134"/>
      <c r="AQ1" s="164"/>
      <c r="AR1" s="164"/>
      <c r="AS1" s="164"/>
      <c r="AT1" s="134"/>
      <c r="AV1" s="164"/>
      <c r="AW1" s="164"/>
      <c r="AX1" s="164"/>
      <c r="AY1" s="134"/>
      <c r="BA1" s="164"/>
      <c r="BB1" s="164"/>
      <c r="BC1" s="164"/>
      <c r="BD1" s="134"/>
      <c r="BF1" s="164"/>
      <c r="BG1" s="164"/>
      <c r="BH1" s="164"/>
      <c r="BI1" s="134"/>
    </row>
    <row r="2" spans="1:61" s="101" customFormat="1" ht="12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  <c r="AH2" s="135"/>
      <c r="AI2" s="135"/>
      <c r="AJ2" s="135"/>
      <c r="AK2" s="135"/>
      <c r="AL2" s="135"/>
      <c r="AM2" s="135"/>
      <c r="AN2" s="135"/>
      <c r="AO2" s="135"/>
      <c r="AP2" s="135"/>
      <c r="AQ2" s="135"/>
      <c r="AR2" s="135"/>
      <c r="AS2" s="135"/>
      <c r="AT2" s="135"/>
      <c r="AU2" s="135"/>
      <c r="AV2" s="135"/>
      <c r="AW2" s="135"/>
      <c r="AX2" s="135"/>
      <c r="AY2" s="135"/>
      <c r="AZ2" s="135"/>
      <c r="BA2" s="135"/>
      <c r="BB2" s="135"/>
      <c r="BC2" s="135"/>
      <c r="BD2" s="135"/>
      <c r="BE2" s="135"/>
      <c r="BF2" s="135"/>
      <c r="BG2" s="135"/>
      <c r="BH2" s="135"/>
      <c r="BI2" s="135"/>
    </row>
    <row r="3" spans="1:61" ht="12.95" customHeight="1" x14ac:dyDescent="0.2">
      <c r="A3" s="126"/>
      <c r="B3" s="126"/>
      <c r="C3" s="126" t="s">
        <v>304</v>
      </c>
      <c r="D3" s="126"/>
      <c r="E3" s="126"/>
      <c r="F3" s="126"/>
      <c r="G3" s="126"/>
      <c r="H3" s="126" t="s">
        <v>1310</v>
      </c>
      <c r="I3" s="126"/>
      <c r="J3" s="126"/>
      <c r="K3" s="126"/>
      <c r="L3" s="126"/>
      <c r="M3" s="126" t="s">
        <v>1522</v>
      </c>
      <c r="N3" s="126"/>
      <c r="O3" s="126"/>
      <c r="P3" s="126"/>
      <c r="Q3" s="126"/>
      <c r="R3" s="126" t="s">
        <v>1523</v>
      </c>
      <c r="S3" s="126"/>
      <c r="T3" s="126"/>
      <c r="U3" s="126"/>
      <c r="V3" s="126"/>
      <c r="W3" s="126" t="s">
        <v>1524</v>
      </c>
      <c r="X3" s="126"/>
      <c r="Y3" s="126"/>
      <c r="Z3" s="126"/>
      <c r="AA3" s="126"/>
      <c r="AB3" s="126" t="s">
        <v>1314</v>
      </c>
      <c r="AC3" s="126"/>
      <c r="AD3" s="126"/>
      <c r="AE3" s="126"/>
      <c r="AF3" s="126"/>
      <c r="AG3" s="126" t="s">
        <v>1315</v>
      </c>
      <c r="AH3" s="126"/>
      <c r="AI3" s="126"/>
      <c r="AJ3" s="126"/>
      <c r="AK3" s="126"/>
      <c r="AL3" s="126" t="s">
        <v>1316</v>
      </c>
      <c r="AM3" s="126"/>
      <c r="AN3" s="126"/>
      <c r="AO3" s="126"/>
      <c r="AP3" s="126"/>
      <c r="AQ3" s="126" t="s">
        <v>1317</v>
      </c>
      <c r="AR3" s="126"/>
      <c r="AS3" s="126"/>
      <c r="AT3" s="126"/>
      <c r="AU3" s="126"/>
      <c r="AV3" s="126" t="s">
        <v>1506</v>
      </c>
      <c r="AW3" s="126"/>
      <c r="AX3" s="126"/>
      <c r="AY3" s="126"/>
      <c r="AZ3" s="126"/>
      <c r="BA3" s="126" t="s">
        <v>1318</v>
      </c>
      <c r="BB3" s="126"/>
      <c r="BC3" s="126"/>
      <c r="BD3" s="126"/>
      <c r="BE3" s="126"/>
      <c r="BF3" s="126" t="s">
        <v>317</v>
      </c>
      <c r="BG3" s="126"/>
      <c r="BH3" s="126"/>
      <c r="BI3" s="126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3" customFormat="1" ht="12.75" customHeight="1" x14ac:dyDescent="0.2">
      <c r="A22" s="135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</row>
    <row r="23" spans="1:61" s="118" customFormat="1" ht="12" x14ac:dyDescent="0.2">
      <c r="A23" s="135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</row>
    <row r="25" spans="1:6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2" t="s">
        <v>1470</v>
      </c>
      <c r="N25" s="133">
        <v>0</v>
      </c>
      <c r="O25" s="137"/>
      <c r="P25" s="137"/>
      <c r="Q25" s="137"/>
      <c r="R25" s="132" t="s">
        <v>1470</v>
      </c>
      <c r="S25" s="133">
        <v>0</v>
      </c>
      <c r="T25" s="137"/>
      <c r="U25" s="137"/>
      <c r="V25" s="137"/>
      <c r="W25" s="132" t="s">
        <v>1470</v>
      </c>
      <c r="X25" s="133">
        <v>0</v>
      </c>
      <c r="Y25" s="137"/>
      <c r="Z25" s="137"/>
      <c r="AA25" s="137"/>
      <c r="AB25" s="132" t="s">
        <v>1470</v>
      </c>
      <c r="AC25" s="133">
        <v>0</v>
      </c>
      <c r="AD25" s="137"/>
      <c r="AE25" s="137"/>
      <c r="AF25" s="137"/>
      <c r="AG25" s="132" t="s">
        <v>1470</v>
      </c>
      <c r="AH25" s="133">
        <v>0</v>
      </c>
      <c r="AI25" s="137"/>
      <c r="AJ25" s="137"/>
      <c r="AK25" s="137"/>
      <c r="AL25" s="132" t="s">
        <v>1470</v>
      </c>
      <c r="AM25" s="133">
        <v>0</v>
      </c>
      <c r="AN25" s="137"/>
      <c r="AO25" s="137"/>
      <c r="AP25" s="137"/>
      <c r="AQ25" s="132" t="s">
        <v>1470</v>
      </c>
      <c r="AR25" s="133">
        <v>0</v>
      </c>
      <c r="AS25" s="137"/>
      <c r="AT25" s="137"/>
      <c r="AU25" s="137"/>
      <c r="AV25" s="132" t="s">
        <v>1470</v>
      </c>
      <c r="AW25" s="133">
        <v>0</v>
      </c>
      <c r="AX25" s="137"/>
      <c r="AY25" s="137"/>
      <c r="AZ25" s="137"/>
      <c r="BA25" s="132" t="s">
        <v>1470</v>
      </c>
      <c r="BB25" s="133">
        <v>0</v>
      </c>
      <c r="BC25" s="137"/>
      <c r="BD25" s="137"/>
      <c r="BE25" s="137"/>
      <c r="BF25" s="132" t="s">
        <v>1470</v>
      </c>
      <c r="BG25" s="133">
        <v>0</v>
      </c>
      <c r="BH25" s="137"/>
      <c r="BI25" s="137"/>
    </row>
  </sheetData>
  <sheetProtection algorithmName="SHA-512" hashValue="ydSPeMiuk0fONarCjkEXUHJpjtdgj5Xo5QrSb+Fs0S2okMc2PhrSErl0PLEceHG3OQ97BwsZ0yMVB3nsY1T9hA==" saltValue="pp0zjROAiorsfwrcJ3gTO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83A1E-7BDD-442B-B5F7-D40BF2D5DEA3}">
  <dimension ref="A1:Z25"/>
  <sheetViews>
    <sheetView showGridLines="0" workbookViewId="0">
      <selection activeCell="K22" sqref="K22"/>
    </sheetView>
  </sheetViews>
  <sheetFormatPr baseColWidth="10" defaultColWidth="11.42578125" defaultRowHeight="12.75" x14ac:dyDescent="0.2"/>
  <cols>
    <col min="1" max="1" width="2.7109375" style="135" customWidth="1"/>
    <col min="2" max="2" width="4.42578125" style="135" customWidth="1"/>
    <col min="3" max="4" width="11.42578125" style="135"/>
    <col min="5" max="5" width="52.85546875" style="135" customWidth="1"/>
    <col min="6" max="6" width="2.7109375" style="135" customWidth="1"/>
    <col min="7" max="7" width="7.85546875" style="135" customWidth="1"/>
    <col min="8" max="9" width="11.42578125" style="135"/>
    <col min="10" max="10" width="54.28515625" style="135" customWidth="1"/>
    <col min="11" max="11" width="2.7109375" style="135" customWidth="1"/>
    <col min="12" max="12" width="7.85546875" style="135" customWidth="1"/>
    <col min="13" max="17" width="11.42578125" style="135"/>
    <col min="18" max="18" width="11.42578125" style="83"/>
    <col min="19" max="19" width="2.7109375" style="135" customWidth="1"/>
    <col min="20" max="20" width="7.85546875" style="135" customWidth="1"/>
    <col min="21" max="25" width="11.42578125" style="135"/>
    <col min="26" max="16384" width="11.42578125" style="83"/>
  </cols>
  <sheetData>
    <row r="1" spans="1:26" x14ac:dyDescent="0.2">
      <c r="A1" s="134"/>
      <c r="C1" s="205" t="s">
        <v>1525</v>
      </c>
      <c r="D1" s="205"/>
      <c r="E1" s="205"/>
      <c r="F1" s="134"/>
      <c r="H1" s="164"/>
      <c r="I1" s="164"/>
      <c r="J1" s="164"/>
      <c r="K1" s="134"/>
      <c r="M1" s="164"/>
      <c r="N1" s="164"/>
      <c r="O1" s="164"/>
      <c r="P1" s="164"/>
      <c r="Q1" s="164"/>
      <c r="S1" s="134"/>
      <c r="U1" s="164"/>
      <c r="V1" s="164"/>
      <c r="W1" s="164"/>
      <c r="X1" s="164"/>
      <c r="Y1" s="164"/>
    </row>
    <row r="3" spans="1:26" x14ac:dyDescent="0.2">
      <c r="A3" s="126"/>
      <c r="B3" s="126"/>
      <c r="C3" s="126" t="s">
        <v>1506</v>
      </c>
      <c r="D3" s="126"/>
      <c r="E3" s="126"/>
      <c r="F3" s="126"/>
      <c r="G3" s="126"/>
      <c r="H3" s="126" t="s">
        <v>1526</v>
      </c>
      <c r="I3" s="126"/>
      <c r="J3" s="126"/>
      <c r="K3" s="126"/>
      <c r="L3" s="126"/>
      <c r="M3" s="126" t="s">
        <v>1037</v>
      </c>
      <c r="N3" s="126"/>
      <c r="O3" s="126"/>
      <c r="P3" s="126"/>
      <c r="Q3" s="126"/>
      <c r="S3" s="126"/>
      <c r="T3" s="126"/>
      <c r="U3" s="126" t="s">
        <v>1038</v>
      </c>
      <c r="V3" s="126"/>
      <c r="W3" s="126"/>
      <c r="X3" s="126"/>
      <c r="Y3" s="126"/>
    </row>
    <row r="5" spans="1:26" ht="36" x14ac:dyDescent="0.2">
      <c r="M5" s="165" t="s">
        <v>1184</v>
      </c>
      <c r="N5" s="165" t="s">
        <v>1185</v>
      </c>
      <c r="O5" s="165" t="s">
        <v>1186</v>
      </c>
      <c r="P5" s="165" t="s">
        <v>1187</v>
      </c>
      <c r="Q5" s="165" t="s">
        <v>615</v>
      </c>
      <c r="R5" s="165" t="s">
        <v>1188</v>
      </c>
      <c r="S5" s="166"/>
      <c r="U5" s="167" t="s">
        <v>1184</v>
      </c>
      <c r="V5" s="167" t="s">
        <v>1185</v>
      </c>
      <c r="W5" s="167" t="s">
        <v>1186</v>
      </c>
      <c r="X5" s="167" t="s">
        <v>1187</v>
      </c>
      <c r="Y5" s="167" t="s">
        <v>615</v>
      </c>
      <c r="Z5" s="167" t="s">
        <v>1188</v>
      </c>
    </row>
    <row r="6" spans="1:26" x14ac:dyDescent="0.2">
      <c r="M6" s="168">
        <f>DatosMedioAmbiente!C53</f>
        <v>4</v>
      </c>
      <c r="N6" s="168">
        <f>DatosMedioAmbiente!C55</f>
        <v>3</v>
      </c>
      <c r="O6" s="168">
        <f>DatosMedioAmbiente!C57</f>
        <v>1</v>
      </c>
      <c r="P6" s="168">
        <f>DatosMedioAmbiente!C59</f>
        <v>3</v>
      </c>
      <c r="Q6" s="168">
        <f>DatosMedioAmbiente!C61</f>
        <v>3</v>
      </c>
      <c r="R6" s="168">
        <f>DatosMedioAmbiente!C63</f>
        <v>8</v>
      </c>
      <c r="S6" s="166"/>
      <c r="U6" s="169">
        <f>DatosMedioAmbiente!C54</f>
        <v>3</v>
      </c>
      <c r="V6" s="169">
        <f>DatosMedioAmbiente!C56</f>
        <v>0</v>
      </c>
      <c r="W6" s="169">
        <f>DatosMedioAmbiente!C58</f>
        <v>0</v>
      </c>
      <c r="X6" s="169">
        <f>DatosMedioAmbiente!C60</f>
        <v>1</v>
      </c>
      <c r="Y6" s="169">
        <f>DatosMedioAmbiente!C62</f>
        <v>0</v>
      </c>
      <c r="Z6" s="169">
        <f>DatosMedioAmbiente!C64</f>
        <v>1</v>
      </c>
    </row>
    <row r="25" spans="1:20" s="83" customFormat="1" ht="15.75" x14ac:dyDescent="0.25">
      <c r="A25" s="137"/>
      <c r="B25" s="137"/>
      <c r="C25" s="132" t="s">
        <v>1470</v>
      </c>
      <c r="D25" s="133">
        <v>0</v>
      </c>
      <c r="E25" s="137"/>
      <c r="F25" s="137"/>
      <c r="G25" s="137"/>
      <c r="H25" s="132" t="s">
        <v>1470</v>
      </c>
      <c r="I25" s="133">
        <v>0</v>
      </c>
      <c r="J25" s="137"/>
      <c r="K25" s="137"/>
      <c r="L25" s="137"/>
      <c r="M25" s="135"/>
      <c r="N25" s="135"/>
      <c r="O25" s="135"/>
      <c r="Q25" s="137"/>
      <c r="R25" s="135"/>
      <c r="S25" s="135"/>
      <c r="T25" s="135"/>
    </row>
  </sheetData>
  <sheetProtection algorithmName="SHA-512" hashValue="PoCPU0a5DFABMfr9dYsOL9y6ceGHeKVN+JarYL4ZZyEByT8CaGYi9nU9eW4hm4Nctud5VvQTrk44KOBjo+YKSg==" saltValue="a2PDO5ke+InHxeRK5qkbWA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2AE97-D90D-44B6-A15D-493C6F310E47}">
  <dimension ref="A1:BI16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83" customWidth="1"/>
    <col min="19" max="20" width="25.140625" style="83" customWidth="1"/>
    <col min="21" max="21" width="14.42578125" style="83" customWidth="1"/>
    <col min="22" max="22" width="20.42578125" style="83" customWidth="1"/>
    <col min="23" max="23" width="16.7109375" style="83" customWidth="1"/>
    <col min="24" max="24" width="5.28515625" style="83" customWidth="1"/>
    <col min="25" max="25" width="4" style="83" customWidth="1"/>
    <col min="26" max="26" width="13.7109375" style="83" customWidth="1"/>
    <col min="27" max="27" width="22.140625" style="83" customWidth="1"/>
    <col min="28" max="16384" width="11.5703125" style="83"/>
  </cols>
  <sheetData>
    <row r="1" spans="1:61" s="96" customFormat="1" ht="89.25" x14ac:dyDescent="0.25">
      <c r="A1" s="96" t="s">
        <v>1377</v>
      </c>
      <c r="B1" s="96" t="s">
        <v>1378</v>
      </c>
      <c r="C1" s="96" t="s">
        <v>1379</v>
      </c>
      <c r="D1" s="96" t="s">
        <v>1380</v>
      </c>
      <c r="E1" s="96" t="s">
        <v>1381</v>
      </c>
      <c r="F1" s="96" t="s">
        <v>1382</v>
      </c>
      <c r="G1" s="96" t="s">
        <v>1383</v>
      </c>
      <c r="H1" s="96" t="s">
        <v>1384</v>
      </c>
      <c r="I1" s="96" t="s">
        <v>1385</v>
      </c>
      <c r="J1" s="96" t="s">
        <v>1386</v>
      </c>
      <c r="K1" s="96" t="s">
        <v>1387</v>
      </c>
      <c r="L1" s="96" t="s">
        <v>1388</v>
      </c>
      <c r="M1" s="96" t="s">
        <v>1389</v>
      </c>
      <c r="N1" s="96" t="s">
        <v>1390</v>
      </c>
      <c r="O1" s="96" t="s">
        <v>1391</v>
      </c>
      <c r="P1" s="96" t="s">
        <v>1392</v>
      </c>
      <c r="Q1" s="96" t="s">
        <v>1393</v>
      </c>
      <c r="R1" s="96" t="s">
        <v>1394</v>
      </c>
      <c r="S1" s="96" t="s">
        <v>1395</v>
      </c>
      <c r="T1" s="96" t="s">
        <v>1396</v>
      </c>
      <c r="U1" s="96" t="s">
        <v>1397</v>
      </c>
      <c r="V1" s="96" t="s">
        <v>1398</v>
      </c>
      <c r="W1" s="96" t="s">
        <v>1399</v>
      </c>
      <c r="AA1" s="96" t="s">
        <v>1400</v>
      </c>
      <c r="AB1" s="96" t="s">
        <v>1401</v>
      </c>
      <c r="AC1" s="96" t="s">
        <v>1402</v>
      </c>
      <c r="AD1" s="96" t="s">
        <v>1403</v>
      </c>
      <c r="AE1" s="96" t="s">
        <v>1404</v>
      </c>
      <c r="AF1" s="96" t="s">
        <v>1405</v>
      </c>
      <c r="AI1" s="96" t="s">
        <v>1406</v>
      </c>
      <c r="AL1" s="96" t="s">
        <v>1407</v>
      </c>
      <c r="AM1" s="96" t="s">
        <v>1408</v>
      </c>
      <c r="AN1" s="96" t="s">
        <v>1409</v>
      </c>
      <c r="AO1" s="96" t="s">
        <v>1410</v>
      </c>
      <c r="AP1" s="96" t="s">
        <v>1411</v>
      </c>
      <c r="AQ1" s="96" t="s">
        <v>1412</v>
      </c>
      <c r="AR1" s="96" t="s">
        <v>1413</v>
      </c>
      <c r="AS1" s="96" t="s">
        <v>1414</v>
      </c>
      <c r="AT1" s="96" t="s">
        <v>1415</v>
      </c>
      <c r="AU1" s="96" t="s">
        <v>1416</v>
      </c>
      <c r="AV1" s="96" t="s">
        <v>1417</v>
      </c>
      <c r="AW1" s="96" t="s">
        <v>1418</v>
      </c>
      <c r="AX1" s="96" t="s">
        <v>1419</v>
      </c>
      <c r="AY1" s="96" t="s">
        <v>1420</v>
      </c>
      <c r="AZ1" s="96" t="s">
        <v>1421</v>
      </c>
      <c r="BA1" s="96" t="s">
        <v>1422</v>
      </c>
      <c r="BB1" s="96" t="s">
        <v>1423</v>
      </c>
      <c r="BC1" s="96" t="s">
        <v>1424</v>
      </c>
      <c r="BD1" s="96" t="s">
        <v>1425</v>
      </c>
      <c r="BE1" s="96" t="s">
        <v>1426</v>
      </c>
      <c r="BF1" s="96" t="s">
        <v>1427</v>
      </c>
      <c r="BG1" s="96" t="s">
        <v>1428</v>
      </c>
      <c r="BH1" s="96" t="s">
        <v>1429</v>
      </c>
      <c r="BI1" s="96" t="s">
        <v>1430</v>
      </c>
    </row>
    <row r="2" spans="1:61" x14ac:dyDescent="0.2">
      <c r="A2" s="83" t="s">
        <v>1260</v>
      </c>
      <c r="B2" s="83" t="s">
        <v>1448</v>
      </c>
      <c r="C2" s="83" t="s">
        <v>1437</v>
      </c>
      <c r="D2" s="83" t="s">
        <v>1320</v>
      </c>
      <c r="E2" s="83" t="s">
        <v>1320</v>
      </c>
      <c r="F2" s="83" t="s">
        <v>1354</v>
      </c>
      <c r="G2" s="83" t="s">
        <v>1321</v>
      </c>
      <c r="H2" s="83" t="s">
        <v>1349</v>
      </c>
      <c r="I2" s="83" t="s">
        <v>1320</v>
      </c>
      <c r="J2" s="83" t="s">
        <v>1320</v>
      </c>
      <c r="K2" s="83" t="s">
        <v>1320</v>
      </c>
      <c r="L2" s="83" t="s">
        <v>1320</v>
      </c>
      <c r="M2" s="83" t="s">
        <v>1320</v>
      </c>
      <c r="N2" s="83" t="s">
        <v>1320</v>
      </c>
      <c r="O2" s="83" t="s">
        <v>1320</v>
      </c>
      <c r="P2" s="83" t="s">
        <v>1367</v>
      </c>
      <c r="Q2" s="83" t="s">
        <v>1367</v>
      </c>
      <c r="R2" s="83" t="s">
        <v>1040</v>
      </c>
      <c r="S2" s="83" t="s">
        <v>1367</v>
      </c>
      <c r="T2" s="83" t="s">
        <v>1367</v>
      </c>
      <c r="V2" s="83" t="s">
        <v>29</v>
      </c>
      <c r="W2" s="83" t="s">
        <v>113</v>
      </c>
      <c r="AA2" s="83" t="s">
        <v>1132</v>
      </c>
      <c r="AB2" s="83" t="s">
        <v>1131</v>
      </c>
      <c r="AC2" s="83" t="s">
        <v>1138</v>
      </c>
      <c r="AD2" s="83" t="s">
        <v>647</v>
      </c>
      <c r="AE2" s="83" t="s">
        <v>1184</v>
      </c>
      <c r="AF2" s="83" t="s">
        <v>1087</v>
      </c>
      <c r="AI2" s="83" t="s">
        <v>229</v>
      </c>
      <c r="AL2" s="83" t="s">
        <v>647</v>
      </c>
      <c r="AM2" s="83" t="s">
        <v>647</v>
      </c>
      <c r="AN2" s="83" t="s">
        <v>647</v>
      </c>
      <c r="AO2" s="83" t="s">
        <v>647</v>
      </c>
      <c r="AQ2" s="83" t="s">
        <v>651</v>
      </c>
      <c r="AT2" s="83" t="s">
        <v>649</v>
      </c>
      <c r="AV2" s="83" t="s">
        <v>647</v>
      </c>
      <c r="AW2" s="83" t="s">
        <v>1184</v>
      </c>
      <c r="AX2" s="83" t="s">
        <v>1184</v>
      </c>
      <c r="AY2" s="83" t="s">
        <v>20</v>
      </c>
      <c r="AZ2" s="83" t="s">
        <v>1009</v>
      </c>
      <c r="BA2" s="83" t="s">
        <v>82</v>
      </c>
      <c r="BC2" s="83" t="s">
        <v>979</v>
      </c>
      <c r="BD2" s="83" t="s">
        <v>960</v>
      </c>
      <c r="BE2" s="83" t="s">
        <v>1358</v>
      </c>
      <c r="BF2" s="83" t="s">
        <v>104</v>
      </c>
      <c r="BG2" s="83" t="s">
        <v>104</v>
      </c>
      <c r="BH2" s="83" t="s">
        <v>1143</v>
      </c>
      <c r="BI2" s="83" t="s">
        <v>1148</v>
      </c>
    </row>
    <row r="3" spans="1:61" x14ac:dyDescent="0.2">
      <c r="A3" s="83" t="s">
        <v>1455</v>
      </c>
      <c r="B3" s="83" t="s">
        <v>1449</v>
      </c>
      <c r="C3" s="83" t="s">
        <v>1438</v>
      </c>
      <c r="D3" s="83" t="s">
        <v>1321</v>
      </c>
      <c r="E3" s="83" t="s">
        <v>1321</v>
      </c>
      <c r="F3" s="83" t="s">
        <v>1322</v>
      </c>
      <c r="G3" s="83" t="s">
        <v>1322</v>
      </c>
      <c r="H3" s="83" t="s">
        <v>1321</v>
      </c>
      <c r="I3" s="83" t="s">
        <v>1321</v>
      </c>
      <c r="J3" s="83" t="s">
        <v>1321</v>
      </c>
      <c r="K3" s="83" t="s">
        <v>1321</v>
      </c>
      <c r="L3" s="83" t="s">
        <v>1321</v>
      </c>
      <c r="M3" s="83" t="s">
        <v>1321</v>
      </c>
      <c r="N3" s="83" t="s">
        <v>1321</v>
      </c>
      <c r="O3" s="83" t="s">
        <v>1321</v>
      </c>
      <c r="P3" s="83" t="s">
        <v>1322</v>
      </c>
      <c r="Q3" s="83" t="s">
        <v>1322</v>
      </c>
      <c r="R3" s="83" t="s">
        <v>1041</v>
      </c>
      <c r="S3" s="83" t="s">
        <v>1322</v>
      </c>
      <c r="T3" s="83" t="s">
        <v>1322</v>
      </c>
      <c r="V3" s="83" t="s">
        <v>30</v>
      </c>
      <c r="W3" s="83" t="s">
        <v>114</v>
      </c>
      <c r="AA3" s="83" t="s">
        <v>1133</v>
      </c>
      <c r="AB3" s="83" t="s">
        <v>1132</v>
      </c>
      <c r="AC3" s="83" t="s">
        <v>1139</v>
      </c>
      <c r="AD3" s="83" t="s">
        <v>649</v>
      </c>
      <c r="AE3" s="83" t="s">
        <v>1187</v>
      </c>
      <c r="AF3" s="83" t="s">
        <v>1194</v>
      </c>
      <c r="AI3" s="83" t="s">
        <v>230</v>
      </c>
      <c r="AL3" s="83" t="s">
        <v>649</v>
      </c>
      <c r="AM3" s="83" t="s">
        <v>649</v>
      </c>
      <c r="AN3" s="83" t="s">
        <v>649</v>
      </c>
      <c r="AO3" s="83" t="s">
        <v>649</v>
      </c>
      <c r="AQ3" s="83" t="s">
        <v>657</v>
      </c>
      <c r="AT3" s="83" t="s">
        <v>657</v>
      </c>
      <c r="AV3" s="83" t="s">
        <v>649</v>
      </c>
      <c r="AW3" s="83" t="s">
        <v>1185</v>
      </c>
      <c r="AX3" s="83" t="s">
        <v>1187</v>
      </c>
      <c r="AY3" s="83" t="s">
        <v>1004</v>
      </c>
      <c r="AZ3" s="83" t="s">
        <v>1010</v>
      </c>
      <c r="BA3" s="83" t="s">
        <v>1494</v>
      </c>
      <c r="BC3" s="83" t="s">
        <v>980</v>
      </c>
      <c r="BD3" s="83" t="s">
        <v>334</v>
      </c>
      <c r="BE3" s="83" t="s">
        <v>1359</v>
      </c>
      <c r="BF3" s="83" t="s">
        <v>114</v>
      </c>
      <c r="BG3" s="83" t="s">
        <v>114</v>
      </c>
      <c r="BI3" s="83" t="s">
        <v>1149</v>
      </c>
    </row>
    <row r="4" spans="1:61" x14ac:dyDescent="0.2">
      <c r="A4" s="83" t="s">
        <v>1456</v>
      </c>
      <c r="B4" s="83" t="s">
        <v>1450</v>
      </c>
      <c r="C4" s="83" t="s">
        <v>1439</v>
      </c>
      <c r="D4" s="83" t="s">
        <v>1322</v>
      </c>
      <c r="E4" s="83" t="s">
        <v>1322</v>
      </c>
      <c r="F4" s="83" t="s">
        <v>1324</v>
      </c>
      <c r="G4" s="83" t="s">
        <v>975</v>
      </c>
      <c r="H4" s="83" t="s">
        <v>1322</v>
      </c>
      <c r="I4" s="83" t="s">
        <v>1322</v>
      </c>
      <c r="J4" s="83" t="s">
        <v>1322</v>
      </c>
      <c r="K4" s="83" t="s">
        <v>1322</v>
      </c>
      <c r="L4" s="83" t="s">
        <v>1322</v>
      </c>
      <c r="M4" s="83" t="s">
        <v>1322</v>
      </c>
      <c r="N4" s="83" t="s">
        <v>1322</v>
      </c>
      <c r="O4" s="83" t="s">
        <v>1322</v>
      </c>
      <c r="P4" s="83" t="s">
        <v>1372</v>
      </c>
      <c r="Q4" s="83" t="s">
        <v>1369</v>
      </c>
      <c r="R4" s="83" t="s">
        <v>1042</v>
      </c>
      <c r="S4" s="83" t="s">
        <v>1369</v>
      </c>
      <c r="T4" s="83" t="s">
        <v>1368</v>
      </c>
      <c r="V4" s="83" t="s">
        <v>31</v>
      </c>
      <c r="W4" s="83" t="s">
        <v>1463</v>
      </c>
      <c r="AB4" s="83" t="s">
        <v>1137</v>
      </c>
      <c r="AC4" s="83" t="s">
        <v>1141</v>
      </c>
      <c r="AD4" s="83" t="s">
        <v>651</v>
      </c>
      <c r="AE4" s="83" t="s">
        <v>615</v>
      </c>
      <c r="AF4" s="83" t="s">
        <v>1127</v>
      </c>
      <c r="AI4" s="83" t="s">
        <v>232</v>
      </c>
      <c r="AL4" s="83" t="s">
        <v>651</v>
      </c>
      <c r="AM4" s="83" t="s">
        <v>651</v>
      </c>
      <c r="AN4" s="83" t="s">
        <v>651</v>
      </c>
      <c r="AO4" s="83" t="s">
        <v>651</v>
      </c>
      <c r="AV4" s="83" t="s">
        <v>651</v>
      </c>
      <c r="AW4" s="83" t="s">
        <v>1186</v>
      </c>
      <c r="AX4" s="83" t="s">
        <v>1188</v>
      </c>
      <c r="AY4" s="83" t="s">
        <v>1005</v>
      </c>
      <c r="AZ4" s="83" t="s">
        <v>1011</v>
      </c>
      <c r="BA4" s="83" t="s">
        <v>1495</v>
      </c>
      <c r="BC4" s="83" t="s">
        <v>986</v>
      </c>
      <c r="BD4" s="83" t="s">
        <v>961</v>
      </c>
      <c r="BE4" s="83" t="s">
        <v>1360</v>
      </c>
      <c r="BF4" s="83" t="s">
        <v>1060</v>
      </c>
      <c r="BG4" s="83" t="s">
        <v>1060</v>
      </c>
    </row>
    <row r="5" spans="1:61" x14ac:dyDescent="0.2">
      <c r="A5" s="83" t="s">
        <v>1031</v>
      </c>
      <c r="B5" s="83" t="s">
        <v>109</v>
      </c>
      <c r="C5" s="83" t="s">
        <v>174</v>
      </c>
      <c r="D5" s="83" t="s">
        <v>1324</v>
      </c>
      <c r="E5" s="83" t="s">
        <v>1324</v>
      </c>
      <c r="F5" s="83" t="s">
        <v>1328</v>
      </c>
      <c r="G5" s="83" t="s">
        <v>1335</v>
      </c>
      <c r="H5" s="83" t="s">
        <v>975</v>
      </c>
      <c r="I5" s="83" t="s">
        <v>1324</v>
      </c>
      <c r="J5" s="83" t="s">
        <v>1324</v>
      </c>
      <c r="K5" s="83" t="s">
        <v>1324</v>
      </c>
      <c r="L5" s="83" t="s">
        <v>1324</v>
      </c>
      <c r="M5" s="83" t="s">
        <v>1326</v>
      </c>
      <c r="N5" s="83" t="s">
        <v>1326</v>
      </c>
      <c r="O5" s="83" t="s">
        <v>1324</v>
      </c>
      <c r="Q5" s="83" t="s">
        <v>1372</v>
      </c>
      <c r="R5" s="83" t="s">
        <v>1043</v>
      </c>
      <c r="S5" s="83" t="s">
        <v>1370</v>
      </c>
      <c r="T5" s="83" t="s">
        <v>1369</v>
      </c>
      <c r="V5" s="83" t="s">
        <v>32</v>
      </c>
      <c r="AD5" s="83" t="s">
        <v>655</v>
      </c>
      <c r="AE5" s="83" t="s">
        <v>1188</v>
      </c>
      <c r="AF5" s="83" t="s">
        <v>1195</v>
      </c>
      <c r="AI5" s="83" t="s">
        <v>238</v>
      </c>
      <c r="AL5" s="83" t="s">
        <v>655</v>
      </c>
      <c r="AM5" s="83" t="s">
        <v>655</v>
      </c>
      <c r="AN5" s="83" t="s">
        <v>655</v>
      </c>
      <c r="AO5" s="83" t="s">
        <v>655</v>
      </c>
      <c r="AV5" s="83" t="s">
        <v>653</v>
      </c>
      <c r="AW5" s="83" t="s">
        <v>1187</v>
      </c>
      <c r="AY5" s="83" t="s">
        <v>1006</v>
      </c>
      <c r="AZ5" s="83" t="s">
        <v>1012</v>
      </c>
      <c r="BC5" s="83" t="s">
        <v>987</v>
      </c>
      <c r="BD5" s="83" t="s">
        <v>963</v>
      </c>
      <c r="BE5" s="83" t="s">
        <v>1500</v>
      </c>
    </row>
    <row r="6" spans="1:61" x14ac:dyDescent="0.2">
      <c r="A6" s="83" t="s">
        <v>1457</v>
      </c>
      <c r="B6" s="83" t="s">
        <v>110</v>
      </c>
      <c r="C6" s="83" t="s">
        <v>1440</v>
      </c>
      <c r="D6" s="83" t="s">
        <v>1326</v>
      </c>
      <c r="E6" s="83" t="s">
        <v>975</v>
      </c>
      <c r="F6" s="83" t="s">
        <v>975</v>
      </c>
      <c r="G6" s="83" t="s">
        <v>1338</v>
      </c>
      <c r="H6" s="83" t="s">
        <v>1333</v>
      </c>
      <c r="I6" s="83" t="s">
        <v>1328</v>
      </c>
      <c r="J6" s="83" t="s">
        <v>1328</v>
      </c>
      <c r="K6" s="83" t="s">
        <v>1333</v>
      </c>
      <c r="L6" s="83" t="s">
        <v>1326</v>
      </c>
      <c r="M6" s="83" t="s">
        <v>975</v>
      </c>
      <c r="N6" s="83" t="s">
        <v>975</v>
      </c>
      <c r="O6" s="83" t="s">
        <v>1328</v>
      </c>
      <c r="R6" s="83" t="s">
        <v>1044</v>
      </c>
      <c r="S6" s="83" t="s">
        <v>1371</v>
      </c>
      <c r="T6" s="83" t="s">
        <v>1370</v>
      </c>
      <c r="V6" s="83" t="s">
        <v>33</v>
      </c>
      <c r="AD6" s="83" t="s">
        <v>657</v>
      </c>
      <c r="AI6" s="83" t="s">
        <v>241</v>
      </c>
      <c r="AL6" s="83" t="s">
        <v>657</v>
      </c>
      <c r="AM6" s="83" t="s">
        <v>657</v>
      </c>
      <c r="AN6" s="83" t="s">
        <v>657</v>
      </c>
      <c r="AO6" s="83" t="s">
        <v>657</v>
      </c>
      <c r="AV6" s="83" t="s">
        <v>655</v>
      </c>
      <c r="AW6" s="83" t="s">
        <v>615</v>
      </c>
      <c r="AY6" s="83" t="s">
        <v>1007</v>
      </c>
      <c r="AZ6" s="83" t="s">
        <v>1007</v>
      </c>
      <c r="BC6" s="83" t="s">
        <v>1497</v>
      </c>
      <c r="BD6" s="83" t="s">
        <v>964</v>
      </c>
      <c r="BE6" s="83" t="s">
        <v>1021</v>
      </c>
    </row>
    <row r="7" spans="1:61" x14ac:dyDescent="0.2">
      <c r="B7" s="83" t="s">
        <v>111</v>
      </c>
      <c r="C7" s="83" t="s">
        <v>1441</v>
      </c>
      <c r="D7" s="83" t="s">
        <v>1327</v>
      </c>
      <c r="E7" s="83" t="s">
        <v>1333</v>
      </c>
      <c r="F7" s="83" t="s">
        <v>1184</v>
      </c>
      <c r="G7" s="83" t="s">
        <v>1340</v>
      </c>
      <c r="H7" s="83" t="s">
        <v>1334</v>
      </c>
      <c r="I7" s="83" t="s">
        <v>975</v>
      </c>
      <c r="J7" s="83" t="s">
        <v>975</v>
      </c>
      <c r="K7" s="83" t="s">
        <v>1334</v>
      </c>
      <c r="L7" s="83" t="s">
        <v>975</v>
      </c>
      <c r="M7" s="83" t="s">
        <v>1338</v>
      </c>
      <c r="N7" s="83" t="s">
        <v>1338</v>
      </c>
      <c r="O7" s="83" t="s">
        <v>975</v>
      </c>
      <c r="R7" s="83" t="s">
        <v>1045</v>
      </c>
      <c r="S7" s="83" t="s">
        <v>1372</v>
      </c>
      <c r="T7" s="83" t="s">
        <v>1371</v>
      </c>
      <c r="AD7" s="83" t="s">
        <v>659</v>
      </c>
      <c r="AI7" s="83" t="s">
        <v>242</v>
      </c>
      <c r="AL7" s="83" t="s">
        <v>659</v>
      </c>
      <c r="AM7" s="83" t="s">
        <v>659</v>
      </c>
      <c r="AN7" s="83" t="s">
        <v>659</v>
      </c>
      <c r="AO7" s="83" t="s">
        <v>659</v>
      </c>
      <c r="AV7" s="83" t="s">
        <v>657</v>
      </c>
      <c r="AW7" s="83" t="s">
        <v>1188</v>
      </c>
      <c r="BC7" s="83" t="s">
        <v>989</v>
      </c>
      <c r="BD7" s="83" t="s">
        <v>965</v>
      </c>
      <c r="BE7" s="83" t="s">
        <v>1363</v>
      </c>
    </row>
    <row r="8" spans="1:61" x14ac:dyDescent="0.2">
      <c r="C8" s="83" t="s">
        <v>1442</v>
      </c>
      <c r="D8" s="83" t="s">
        <v>1328</v>
      </c>
      <c r="E8" s="83" t="s">
        <v>1334</v>
      </c>
      <c r="F8" s="83" t="s">
        <v>1336</v>
      </c>
      <c r="G8" s="83" t="s">
        <v>111</v>
      </c>
      <c r="H8" s="83" t="s">
        <v>1335</v>
      </c>
      <c r="I8" s="83" t="s">
        <v>1334</v>
      </c>
      <c r="J8" s="83" t="s">
        <v>1334</v>
      </c>
      <c r="K8" s="83" t="s">
        <v>1344</v>
      </c>
      <c r="L8" s="83" t="s">
        <v>1335</v>
      </c>
      <c r="O8" s="83" t="s">
        <v>1334</v>
      </c>
      <c r="R8" s="83" t="s">
        <v>1046</v>
      </c>
      <c r="T8" s="83" t="s">
        <v>1372</v>
      </c>
      <c r="AI8" s="83" t="s">
        <v>111</v>
      </c>
      <c r="AV8" s="83" t="s">
        <v>659</v>
      </c>
      <c r="BC8" s="83" t="s">
        <v>977</v>
      </c>
      <c r="BD8" s="83" t="s">
        <v>518</v>
      </c>
      <c r="BE8" s="83" t="s">
        <v>265</v>
      </c>
    </row>
    <row r="9" spans="1:61" x14ac:dyDescent="0.2">
      <c r="C9" s="83" t="s">
        <v>209</v>
      </c>
      <c r="D9" s="83" t="s">
        <v>975</v>
      </c>
      <c r="E9" s="83" t="s">
        <v>1338</v>
      </c>
      <c r="F9" s="83" t="s">
        <v>1337</v>
      </c>
      <c r="H9" s="83" t="s">
        <v>1338</v>
      </c>
      <c r="I9" s="83" t="s">
        <v>1335</v>
      </c>
      <c r="J9" s="83" t="s">
        <v>1335</v>
      </c>
      <c r="L9" s="83" t="s">
        <v>1336</v>
      </c>
      <c r="O9" s="83" t="s">
        <v>1335</v>
      </c>
      <c r="R9" s="83" t="s">
        <v>1047</v>
      </c>
      <c r="BD9" s="83" t="s">
        <v>966</v>
      </c>
    </row>
    <row r="10" spans="1:61" x14ac:dyDescent="0.2">
      <c r="C10" s="83" t="s">
        <v>1443</v>
      </c>
      <c r="D10" s="83" t="s">
        <v>1334</v>
      </c>
      <c r="E10" s="83" t="s">
        <v>1340</v>
      </c>
      <c r="F10" s="83" t="s">
        <v>1344</v>
      </c>
      <c r="H10" s="83" t="s">
        <v>1340</v>
      </c>
      <c r="I10" s="83" t="s">
        <v>1336</v>
      </c>
      <c r="J10" s="83" t="s">
        <v>1336</v>
      </c>
      <c r="L10" s="83" t="s">
        <v>1338</v>
      </c>
      <c r="O10" s="83" t="s">
        <v>1336</v>
      </c>
      <c r="R10" s="83" t="s">
        <v>1048</v>
      </c>
      <c r="BD10" s="83" t="s">
        <v>968</v>
      </c>
    </row>
    <row r="11" spans="1:61" x14ac:dyDescent="0.2">
      <c r="C11" s="83" t="s">
        <v>289</v>
      </c>
      <c r="D11" s="83" t="s">
        <v>1335</v>
      </c>
      <c r="E11" s="83" t="s">
        <v>1344</v>
      </c>
      <c r="F11" s="83" t="s">
        <v>111</v>
      </c>
      <c r="H11" s="83" t="s">
        <v>111</v>
      </c>
      <c r="I11" s="83" t="s">
        <v>1338</v>
      </c>
      <c r="J11" s="83" t="s">
        <v>1338</v>
      </c>
      <c r="L11" s="83" t="s">
        <v>1340</v>
      </c>
      <c r="O11" s="83" t="s">
        <v>1338</v>
      </c>
      <c r="R11" s="83" t="s">
        <v>1049</v>
      </c>
      <c r="BD11" s="83" t="s">
        <v>969</v>
      </c>
    </row>
    <row r="12" spans="1:61" x14ac:dyDescent="0.2">
      <c r="D12" s="83" t="s">
        <v>1336</v>
      </c>
      <c r="I12" s="83" t="s">
        <v>1340</v>
      </c>
      <c r="J12" s="83" t="s">
        <v>1340</v>
      </c>
      <c r="O12" s="83" t="s">
        <v>1340</v>
      </c>
      <c r="BD12" s="83" t="s">
        <v>970</v>
      </c>
    </row>
    <row r="13" spans="1:61" x14ac:dyDescent="0.2">
      <c r="D13" s="83" t="s">
        <v>1338</v>
      </c>
      <c r="I13" s="83" t="s">
        <v>1344</v>
      </c>
      <c r="J13" s="83" t="s">
        <v>111</v>
      </c>
      <c r="O13" s="83" t="s">
        <v>111</v>
      </c>
      <c r="BD13" s="83" t="s">
        <v>111</v>
      </c>
    </row>
    <row r="14" spans="1:61" x14ac:dyDescent="0.2">
      <c r="D14" s="83" t="s">
        <v>1340</v>
      </c>
      <c r="I14" s="83" t="s">
        <v>111</v>
      </c>
      <c r="BD14" s="83" t="s">
        <v>972</v>
      </c>
    </row>
    <row r="15" spans="1:61" x14ac:dyDescent="0.2">
      <c r="D15" s="83" t="s">
        <v>1344</v>
      </c>
      <c r="BD15" s="83" t="s">
        <v>973</v>
      </c>
    </row>
    <row r="16" spans="1:61" x14ac:dyDescent="0.2">
      <c r="D16" s="83" t="s">
        <v>111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3F84-A21A-4456-9F68-653E81A2A55F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1367</v>
      </c>
      <c r="C4" s="91">
        <f>SUM(DatosViolenciaGénero!C63:C69)</f>
        <v>1714</v>
      </c>
      <c r="D4" s="91">
        <f>SUM(DatosViolenciaGénero!D63:D69)</f>
        <v>739</v>
      </c>
    </row>
    <row r="5" spans="2:4" x14ac:dyDescent="0.2">
      <c r="B5" s="90" t="s">
        <v>1322</v>
      </c>
      <c r="C5" s="91">
        <f>SUM(DatosViolenciaGénero!C70:C73)</f>
        <v>117</v>
      </c>
      <c r="D5" s="91">
        <f>SUM(DatosViolenciaGénero!D70:D73)</f>
        <v>261</v>
      </c>
    </row>
    <row r="6" spans="2:4" ht="12.75" customHeight="1" x14ac:dyDescent="0.2">
      <c r="B6" s="90" t="s">
        <v>1368</v>
      </c>
      <c r="C6" s="91">
        <f>DatosViolenciaGénero!C74</f>
        <v>0</v>
      </c>
      <c r="D6" s="91">
        <f>DatosViolenciaGénero!D74</f>
        <v>1</v>
      </c>
    </row>
    <row r="7" spans="2:4" ht="12.75" customHeight="1" x14ac:dyDescent="0.2">
      <c r="B7" s="90" t="s">
        <v>1369</v>
      </c>
      <c r="C7" s="91">
        <f>SUM(DatosViolenciaGénero!C75:C77)</f>
        <v>9</v>
      </c>
      <c r="D7" s="91">
        <f>SUM(DatosViolenciaGénero!D75:D77)</f>
        <v>7</v>
      </c>
    </row>
    <row r="8" spans="2:4" ht="12.75" customHeight="1" x14ac:dyDescent="0.2">
      <c r="B8" s="90" t="s">
        <v>1370</v>
      </c>
      <c r="C8" s="91">
        <f>DatosViolenciaGénero!C81</f>
        <v>22</v>
      </c>
      <c r="D8" s="91">
        <f>DatosViolenciaGénero!D81</f>
        <v>15</v>
      </c>
    </row>
    <row r="9" spans="2:4" ht="12.75" customHeight="1" x14ac:dyDescent="0.2">
      <c r="B9" s="90" t="s">
        <v>1371</v>
      </c>
      <c r="C9" s="91">
        <f>DatosViolenciaGénero!C78</f>
        <v>12</v>
      </c>
      <c r="D9" s="91">
        <f>DatosViolenciaGénero!D78</f>
        <v>2</v>
      </c>
    </row>
    <row r="10" spans="2:4" ht="12.75" customHeight="1" x14ac:dyDescent="0.2">
      <c r="B10" s="90" t="s">
        <v>1372</v>
      </c>
      <c r="C10" s="91">
        <f>SUM(DatosViolenciaGénero!C79:C80)</f>
        <v>439</v>
      </c>
      <c r="D10" s="91">
        <f>SUM(DatosViolenciaGénero!D79:D80)</f>
        <v>289</v>
      </c>
    </row>
    <row r="14" spans="2:4" ht="12.95" customHeight="1" thickTop="1" thickBot="1" x14ac:dyDescent="0.25">
      <c r="B14" s="211" t="s">
        <v>1376</v>
      </c>
      <c r="C14" s="211"/>
    </row>
    <row r="15" spans="2:4" ht="13.5" thickTop="1" x14ac:dyDescent="0.2">
      <c r="B15" s="92" t="s">
        <v>1374</v>
      </c>
      <c r="C15" s="93">
        <f>DatosViolenciaGénero!C38</f>
        <v>37</v>
      </c>
    </row>
    <row r="16" spans="2:4" ht="13.5" thickBot="1" x14ac:dyDescent="0.25">
      <c r="B16" s="94" t="s">
        <v>1375</v>
      </c>
      <c r="C16" s="95">
        <f>DatosViolenciaGénero!C39</f>
        <v>561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2BA6-F7E5-4A62-AD81-FB8F6B247521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89"/>
    <col min="2" max="2" width="27.7109375" style="89" customWidth="1"/>
    <col min="3" max="16384" width="11.42578125" style="89"/>
  </cols>
  <sheetData>
    <row r="3" spans="2:4" x14ac:dyDescent="0.2">
      <c r="B3" s="87"/>
      <c r="C3" s="88" t="s">
        <v>104</v>
      </c>
      <c r="D3" s="88" t="s">
        <v>1062</v>
      </c>
    </row>
    <row r="4" spans="2:4" ht="12.75" customHeight="1" x14ac:dyDescent="0.2">
      <c r="B4" s="90" t="s">
        <v>1367</v>
      </c>
      <c r="C4" s="91">
        <f>SUM(DatosViolenciaDoméstica!C48:C54)</f>
        <v>261</v>
      </c>
      <c r="D4" s="91">
        <f>SUM(DatosViolenciaDoméstica!D48:D54)</f>
        <v>163</v>
      </c>
    </row>
    <row r="5" spans="2:4" x14ac:dyDescent="0.2">
      <c r="B5" s="90" t="s">
        <v>1322</v>
      </c>
      <c r="C5" s="91">
        <f>SUM(DatosViolenciaDoméstica!C55:C58)</f>
        <v>2</v>
      </c>
      <c r="D5" s="91">
        <f>SUM(DatosViolenciaDoméstica!D55:D58)</f>
        <v>21</v>
      </c>
    </row>
    <row r="6" spans="2:4" ht="12.75" customHeight="1" x14ac:dyDescent="0.2">
      <c r="B6" s="90" t="s">
        <v>1368</v>
      </c>
      <c r="C6" s="91">
        <f>DatosViolenciaDoméstica!C59</f>
        <v>0</v>
      </c>
      <c r="D6" s="91">
        <f>DatosViolenciaDoméstica!D59</f>
        <v>0</v>
      </c>
    </row>
    <row r="7" spans="2:4" ht="12.75" customHeight="1" x14ac:dyDescent="0.2">
      <c r="B7" s="90" t="s">
        <v>1369</v>
      </c>
      <c r="C7" s="91">
        <f>SUM(DatosViolenciaDoméstica!C60:C62)</f>
        <v>0</v>
      </c>
      <c r="D7" s="91">
        <f>SUM(DatosViolenciaDoméstica!D60:D62)</f>
        <v>2</v>
      </c>
    </row>
    <row r="8" spans="2:4" ht="12.75" customHeight="1" x14ac:dyDescent="0.2">
      <c r="B8" s="90" t="s">
        <v>1370</v>
      </c>
      <c r="C8" s="91">
        <f>DatosViolenciaDoméstica!C66</f>
        <v>0</v>
      </c>
      <c r="D8" s="91">
        <f>DatosViolenciaDoméstica!D66</f>
        <v>0</v>
      </c>
    </row>
    <row r="9" spans="2:4" ht="12.75" customHeight="1" x14ac:dyDescent="0.2">
      <c r="B9" s="90" t="s">
        <v>1371</v>
      </c>
      <c r="C9" s="91">
        <f>DatosViolenciaDoméstica!C63</f>
        <v>0</v>
      </c>
      <c r="D9" s="91">
        <f>DatosViolenciaDoméstica!D63</f>
        <v>0</v>
      </c>
    </row>
    <row r="10" spans="2:4" ht="12.75" customHeight="1" x14ac:dyDescent="0.2">
      <c r="B10" s="90" t="s">
        <v>1372</v>
      </c>
      <c r="C10" s="91">
        <f>SUM(DatosViolenciaDoméstica!C64:C65)</f>
        <v>18</v>
      </c>
      <c r="D10" s="91">
        <f>SUM(DatosViolenciaDoméstica!D64:D65)</f>
        <v>35</v>
      </c>
    </row>
    <row r="14" spans="2:4" ht="12.95" customHeight="1" thickTop="1" thickBot="1" x14ac:dyDescent="0.25">
      <c r="B14" s="211" t="s">
        <v>1373</v>
      </c>
      <c r="C14" s="211"/>
    </row>
    <row r="15" spans="2:4" ht="13.5" thickTop="1" x14ac:dyDescent="0.2">
      <c r="B15" s="92" t="s">
        <v>1374</v>
      </c>
      <c r="C15" s="93">
        <f>DatosViolenciaDoméstica!C33</f>
        <v>31</v>
      </c>
    </row>
    <row r="16" spans="2:4" ht="13.5" thickBot="1" x14ac:dyDescent="0.25">
      <c r="B16" s="94" t="s">
        <v>1375</v>
      </c>
      <c r="C16" s="95">
        <f>DatosViolenciaDoméstica!C34</f>
        <v>44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28960-D1D9-43DB-BC27-8751AB1D7CF2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83" customWidth="1"/>
    <col min="2" max="2" width="20.85546875" style="83" customWidth="1"/>
    <col min="3" max="3" width="44" style="83" customWidth="1"/>
    <col min="4" max="4" width="6.28515625" style="83" customWidth="1"/>
    <col min="5" max="16384" width="11.42578125" style="83"/>
  </cols>
  <sheetData>
    <row r="3" spans="2:3" ht="12.95" customHeight="1" x14ac:dyDescent="0.2">
      <c r="B3" s="212" t="s">
        <v>1357</v>
      </c>
      <c r="C3" s="212"/>
    </row>
    <row r="4" spans="2:3" x14ac:dyDescent="0.2">
      <c r="B4" s="84" t="s">
        <v>1358</v>
      </c>
      <c r="C4" s="85">
        <f>DatosMenores!C69</f>
        <v>152</v>
      </c>
    </row>
    <row r="5" spans="2:3" x14ac:dyDescent="0.2">
      <c r="B5" s="84" t="s">
        <v>1359</v>
      </c>
      <c r="C5" s="86">
        <f>DatosMenores!C70</f>
        <v>128</v>
      </c>
    </row>
    <row r="6" spans="2:3" x14ac:dyDescent="0.2">
      <c r="B6" s="84" t="s">
        <v>1360</v>
      </c>
      <c r="C6" s="86">
        <f>DatosMenores!C71</f>
        <v>694</v>
      </c>
    </row>
    <row r="7" spans="2:3" ht="25.5" x14ac:dyDescent="0.2">
      <c r="B7" s="84" t="s">
        <v>1361</v>
      </c>
      <c r="C7" s="86">
        <f>DatosMenores!C74</f>
        <v>0</v>
      </c>
    </row>
    <row r="8" spans="2:3" ht="25.5" x14ac:dyDescent="0.2">
      <c r="B8" s="84" t="s">
        <v>1021</v>
      </c>
      <c r="C8" s="86">
        <f>DatosMenores!C75</f>
        <v>11</v>
      </c>
    </row>
    <row r="9" spans="2:3" ht="25.5" x14ac:dyDescent="0.2">
      <c r="B9" s="84" t="s">
        <v>1362</v>
      </c>
      <c r="C9" s="86">
        <f>DatosMenores!C76</f>
        <v>0</v>
      </c>
    </row>
    <row r="10" spans="2:3" ht="25.5" x14ac:dyDescent="0.2">
      <c r="B10" s="84" t="s">
        <v>265</v>
      </c>
      <c r="C10" s="86">
        <f>DatosMenores!C78</f>
        <v>1</v>
      </c>
    </row>
    <row r="11" spans="2:3" x14ac:dyDescent="0.2">
      <c r="B11" s="84" t="s">
        <v>1363</v>
      </c>
      <c r="C11" s="86">
        <f>DatosMenores!C77</f>
        <v>26</v>
      </c>
    </row>
    <row r="12" spans="2:3" x14ac:dyDescent="0.2">
      <c r="B12" s="84" t="s">
        <v>1364</v>
      </c>
      <c r="C12" s="86">
        <f>DatosMenores!C79</f>
        <v>0</v>
      </c>
    </row>
    <row r="13" spans="2:3" ht="25.5" x14ac:dyDescent="0.2">
      <c r="B13" s="84" t="s">
        <v>1365</v>
      </c>
      <c r="C13" s="86">
        <f>DatosMenores!C72</f>
        <v>0</v>
      </c>
    </row>
    <row r="14" spans="2:3" ht="25.5" x14ac:dyDescent="0.2">
      <c r="B14" s="84" t="s">
        <v>1366</v>
      </c>
      <c r="C14" s="86">
        <f>DatosMenores!C73</f>
        <v>13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91CC1-8E85-441E-A425-78485DA87C7F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55" customWidth="1"/>
    <col min="2" max="4" width="13.85546875" style="55" customWidth="1"/>
    <col min="5" max="6" width="15" style="55" customWidth="1"/>
    <col min="7" max="13" width="13.85546875" style="55" customWidth="1"/>
    <col min="14" max="16384" width="11.42578125" style="55"/>
  </cols>
  <sheetData>
    <row r="2" spans="2:13" s="51" customFormat="1" ht="15.75" x14ac:dyDescent="0.25">
      <c r="B2" s="51" t="s">
        <v>1309</v>
      </c>
    </row>
    <row r="4" spans="2:13" ht="39" thickBot="1" x14ac:dyDescent="0.25">
      <c r="B4" s="52" t="s">
        <v>304</v>
      </c>
      <c r="C4" s="53" t="s">
        <v>1310</v>
      </c>
      <c r="D4" s="53" t="s">
        <v>1311</v>
      </c>
      <c r="E4" s="53" t="s">
        <v>1312</v>
      </c>
      <c r="F4" s="53" t="s">
        <v>1313</v>
      </c>
      <c r="G4" s="53" t="s">
        <v>1314</v>
      </c>
      <c r="H4" s="53" t="s">
        <v>1315</v>
      </c>
      <c r="I4" s="53" t="s">
        <v>1316</v>
      </c>
      <c r="J4" s="53" t="s">
        <v>1317</v>
      </c>
      <c r="K4" s="53" t="s">
        <v>315</v>
      </c>
      <c r="L4" s="53" t="s">
        <v>1318</v>
      </c>
      <c r="M4" s="54" t="s">
        <v>317</v>
      </c>
    </row>
    <row r="5" spans="2:13" s="61" customFormat="1" ht="22.5" customHeight="1" thickBot="1" x14ac:dyDescent="0.3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75" x14ac:dyDescent="0.25">
      <c r="B8" s="62" t="s">
        <v>1319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39" thickBot="1" x14ac:dyDescent="0.25">
      <c r="D10" s="64" t="s">
        <v>304</v>
      </c>
      <c r="E10" s="65" t="s">
        <v>1312</v>
      </c>
      <c r="F10" s="65" t="s">
        <v>1313</v>
      </c>
      <c r="G10" s="65" t="s">
        <v>1314</v>
      </c>
      <c r="H10" s="65" t="s">
        <v>1315</v>
      </c>
      <c r="I10" s="65" t="s">
        <v>1316</v>
      </c>
      <c r="J10" s="65" t="s">
        <v>1317</v>
      </c>
      <c r="K10" s="65" t="s">
        <v>1318</v>
      </c>
      <c r="L10" s="66" t="s">
        <v>317</v>
      </c>
      <c r="M10" s="67"/>
    </row>
    <row r="11" spans="2:13" ht="13.15" customHeight="1" x14ac:dyDescent="0.2">
      <c r="B11" s="213" t="s">
        <v>1320</v>
      </c>
      <c r="C11" s="213"/>
      <c r="D11" s="68">
        <f>DatosDelitos!C5+DatosDelitos!C13-DatosDelitos!C17</f>
        <v>5936</v>
      </c>
      <c r="E11" s="69">
        <f>DatosDelitos!H5+DatosDelitos!H13-DatosDelitos!H17</f>
        <v>396</v>
      </c>
      <c r="F11" s="69">
        <f>DatosDelitos!I5+DatosDelitos!I13-DatosDelitos!I17</f>
        <v>419</v>
      </c>
      <c r="G11" s="69">
        <f>DatosDelitos!J5+DatosDelitos!J13-DatosDelitos!J17</f>
        <v>11</v>
      </c>
      <c r="H11" s="70">
        <f>DatosDelitos!K5+DatosDelitos!K13-DatosDelitos!K17</f>
        <v>10</v>
      </c>
      <c r="I11" s="70">
        <f>DatosDelitos!L5+DatosDelitos!L13-DatosDelitos!L17</f>
        <v>5</v>
      </c>
      <c r="J11" s="70">
        <f>DatosDelitos!M5+DatosDelitos!M13-DatosDelitos!M17</f>
        <v>5</v>
      </c>
      <c r="K11" s="70">
        <f>DatosDelitos!O5+DatosDelitos!O13-DatosDelitos!O17</f>
        <v>25</v>
      </c>
      <c r="L11" s="71">
        <f>DatosDelitos!P5+DatosDelitos!P13-DatosDelitos!P17</f>
        <v>455</v>
      </c>
    </row>
    <row r="12" spans="2:13" ht="13.15" customHeight="1" x14ac:dyDescent="0.2">
      <c r="B12" s="214" t="s">
        <v>329</v>
      </c>
      <c r="C12" s="214"/>
      <c r="D12" s="72">
        <f>DatosDelitos!C10</f>
        <v>1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15" customHeight="1" x14ac:dyDescent="0.2">
      <c r="B13" s="214" t="s">
        <v>347</v>
      </c>
      <c r="C13" s="214"/>
      <c r="D13" s="72">
        <f>DatosDelitos!C20</f>
        <v>7</v>
      </c>
      <c r="E13" s="73">
        <f>DatosDelitos!H20</f>
        <v>2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15" customHeight="1" x14ac:dyDescent="0.2">
      <c r="B14" s="214" t="s">
        <v>352</v>
      </c>
      <c r="C14" s="214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15" customHeight="1" x14ac:dyDescent="0.2">
      <c r="B15" s="214" t="s">
        <v>1321</v>
      </c>
      <c r="C15" s="214"/>
      <c r="D15" s="72">
        <f>DatosDelitos!C17+DatosDelitos!C44</f>
        <v>2058</v>
      </c>
      <c r="E15" s="73">
        <f>DatosDelitos!H17+DatosDelitos!H44</f>
        <v>459</v>
      </c>
      <c r="F15" s="73">
        <f>DatosDelitos!I16+DatosDelitos!I44</f>
        <v>149</v>
      </c>
      <c r="G15" s="73">
        <f>DatosDelitos!J17+DatosDelitos!J44</f>
        <v>7</v>
      </c>
      <c r="H15" s="73">
        <f>DatosDelitos!K17+DatosDelitos!K44</f>
        <v>15</v>
      </c>
      <c r="I15" s="73">
        <f>DatosDelitos!L17+DatosDelitos!L44</f>
        <v>2</v>
      </c>
      <c r="J15" s="73">
        <f>DatosDelitos!M17+DatosDelitos!M44</f>
        <v>7</v>
      </c>
      <c r="K15" s="73">
        <f>DatosDelitos!O17+DatosDelitos!O44</f>
        <v>33</v>
      </c>
      <c r="L15" s="74">
        <f>DatosDelitos!P17+DatosDelitos!P44</f>
        <v>727</v>
      </c>
    </row>
    <row r="16" spans="2:13" ht="13.15" customHeight="1" x14ac:dyDescent="0.2">
      <c r="B16" s="214" t="s">
        <v>1322</v>
      </c>
      <c r="C16" s="214"/>
      <c r="D16" s="72">
        <f>DatosDelitos!C30</f>
        <v>1454</v>
      </c>
      <c r="E16" s="73">
        <f>DatosDelitos!H30</f>
        <v>122</v>
      </c>
      <c r="F16" s="73">
        <f>DatosDelitos!I30</f>
        <v>256</v>
      </c>
      <c r="G16" s="73">
        <f>DatosDelitos!J30</f>
        <v>1</v>
      </c>
      <c r="H16" s="73">
        <f>DatosDelitos!K30</f>
        <v>7</v>
      </c>
      <c r="I16" s="73">
        <f>DatosDelitos!L30</f>
        <v>1</v>
      </c>
      <c r="J16" s="73">
        <f>DatosDelitos!M30</f>
        <v>2</v>
      </c>
      <c r="K16" s="73">
        <f>DatosDelitos!O30</f>
        <v>2</v>
      </c>
      <c r="L16" s="74">
        <f>DatosDelitos!P30</f>
        <v>492</v>
      </c>
    </row>
    <row r="17" spans="2:12" ht="13.15" customHeight="1" x14ac:dyDescent="0.2">
      <c r="B17" s="215" t="s">
        <v>1323</v>
      </c>
      <c r="C17" s="215"/>
      <c r="D17" s="72">
        <f>DatosDelitos!C42-DatosDelitos!C44</f>
        <v>29</v>
      </c>
      <c r="E17" s="73">
        <f>DatosDelitos!H42-DatosDelitos!H44</f>
        <v>7</v>
      </c>
      <c r="F17" s="73">
        <f>DatosDelitos!I42-DatosDelitos!I44</f>
        <v>8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15" customHeight="1" x14ac:dyDescent="0.2">
      <c r="B18" s="214" t="s">
        <v>1324</v>
      </c>
      <c r="C18" s="214"/>
      <c r="D18" s="72">
        <f>DatosDelitos!C50</f>
        <v>537</v>
      </c>
      <c r="E18" s="73">
        <f>DatosDelitos!H50</f>
        <v>70</v>
      </c>
      <c r="F18" s="73">
        <f>DatosDelitos!I50</f>
        <v>56</v>
      </c>
      <c r="G18" s="73">
        <f>DatosDelitos!J50</f>
        <v>42</v>
      </c>
      <c r="H18" s="73">
        <f>DatosDelitos!K50</f>
        <v>33</v>
      </c>
      <c r="I18" s="73">
        <f>DatosDelitos!L50</f>
        <v>0</v>
      </c>
      <c r="J18" s="73">
        <f>DatosDelitos!M50</f>
        <v>0</v>
      </c>
      <c r="K18" s="73">
        <f>DatosDelitos!O50</f>
        <v>8</v>
      </c>
      <c r="L18" s="74">
        <f>DatosDelitos!P50</f>
        <v>53</v>
      </c>
    </row>
    <row r="19" spans="2:12" ht="13.15" customHeight="1" x14ac:dyDescent="0.2">
      <c r="B19" s="214" t="s">
        <v>1325</v>
      </c>
      <c r="C19" s="214"/>
      <c r="D19" s="72">
        <f>DatosDelitos!C72</f>
        <v>3</v>
      </c>
      <c r="E19" s="73">
        <f>DatosDelitos!H72</f>
        <v>0</v>
      </c>
      <c r="F19" s="73">
        <f>DatosDelitos!I72</f>
        <v>4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2</v>
      </c>
    </row>
    <row r="20" spans="2:12" ht="27" customHeight="1" x14ac:dyDescent="0.2">
      <c r="B20" s="214" t="s">
        <v>1326</v>
      </c>
      <c r="C20" s="214"/>
      <c r="D20" s="72">
        <f>DatosDelitos!C74</f>
        <v>113</v>
      </c>
      <c r="E20" s="73">
        <f>DatosDelitos!H74</f>
        <v>12</v>
      </c>
      <c r="F20" s="73">
        <f>DatosDelitos!I74</f>
        <v>15</v>
      </c>
      <c r="G20" s="73">
        <f>DatosDelitos!J74</f>
        <v>0</v>
      </c>
      <c r="H20" s="73">
        <f>DatosDelitos!K74</f>
        <v>1</v>
      </c>
      <c r="I20" s="73">
        <f>DatosDelitos!L74</f>
        <v>1</v>
      </c>
      <c r="J20" s="73">
        <f>DatosDelitos!M74</f>
        <v>5</v>
      </c>
      <c r="K20" s="73">
        <f>DatosDelitos!O74</f>
        <v>0</v>
      </c>
      <c r="L20" s="74">
        <f>DatosDelitos!P74</f>
        <v>27</v>
      </c>
    </row>
    <row r="21" spans="2:12" ht="13.15" customHeight="1" x14ac:dyDescent="0.2">
      <c r="B21" s="215" t="s">
        <v>1327</v>
      </c>
      <c r="C21" s="215"/>
      <c r="D21" s="72">
        <f>DatosDelitos!C82</f>
        <v>181</v>
      </c>
      <c r="E21" s="73">
        <f>DatosDelitos!H82</f>
        <v>8</v>
      </c>
      <c r="F21" s="73">
        <f>DatosDelitos!I82</f>
        <v>8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13</v>
      </c>
    </row>
    <row r="22" spans="2:12" ht="13.15" customHeight="1" x14ac:dyDescent="0.2">
      <c r="B22" s="214" t="s">
        <v>1328</v>
      </c>
      <c r="C22" s="214"/>
      <c r="D22" s="72">
        <f>DatosDelitos!C85</f>
        <v>300</v>
      </c>
      <c r="E22" s="73">
        <f>DatosDelitos!H85</f>
        <v>112</v>
      </c>
      <c r="F22" s="73">
        <f>DatosDelitos!I85</f>
        <v>66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70</v>
      </c>
    </row>
    <row r="23" spans="2:12" ht="13.15" customHeight="1" x14ac:dyDescent="0.2">
      <c r="B23" s="214" t="s">
        <v>975</v>
      </c>
      <c r="C23" s="214"/>
      <c r="D23" s="72">
        <f>DatosDelitos!C97</f>
        <v>6852</v>
      </c>
      <c r="E23" s="73">
        <f>DatosDelitos!H97</f>
        <v>1436</v>
      </c>
      <c r="F23" s="73">
        <f>DatosDelitos!I97</f>
        <v>1081</v>
      </c>
      <c r="G23" s="73">
        <f>DatosDelitos!J97</f>
        <v>0</v>
      </c>
      <c r="H23" s="73">
        <f>DatosDelitos!K97</f>
        <v>4</v>
      </c>
      <c r="I23" s="73">
        <f>DatosDelitos!L97</f>
        <v>2</v>
      </c>
      <c r="J23" s="73">
        <f>DatosDelitos!M97</f>
        <v>4</v>
      </c>
      <c r="K23" s="73">
        <f>DatosDelitos!O97</f>
        <v>100</v>
      </c>
      <c r="L23" s="74">
        <f>DatosDelitos!P97</f>
        <v>909</v>
      </c>
    </row>
    <row r="24" spans="2:12" ht="27" customHeight="1" x14ac:dyDescent="0.2">
      <c r="B24" s="214" t="s">
        <v>1329</v>
      </c>
      <c r="C24" s="214"/>
      <c r="D24" s="72">
        <f>DatosDelitos!C131</f>
        <v>7</v>
      </c>
      <c r="E24" s="73">
        <f>DatosDelitos!H131</f>
        <v>5</v>
      </c>
      <c r="F24" s="73">
        <f>DatosDelitos!I131</f>
        <v>2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4</v>
      </c>
    </row>
    <row r="25" spans="2:12" ht="13.15" customHeight="1" x14ac:dyDescent="0.2">
      <c r="B25" s="214" t="s">
        <v>1330</v>
      </c>
      <c r="C25" s="214"/>
      <c r="D25" s="72">
        <f>DatosDelitos!C137</f>
        <v>78</v>
      </c>
      <c r="E25" s="73">
        <f>DatosDelitos!H137</f>
        <v>14</v>
      </c>
      <c r="F25" s="73">
        <f>DatosDelitos!I137</f>
        <v>12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11</v>
      </c>
    </row>
    <row r="26" spans="2:12" ht="13.15" customHeight="1" x14ac:dyDescent="0.2">
      <c r="B26" s="215" t="s">
        <v>1331</v>
      </c>
      <c r="C26" s="215"/>
      <c r="D26" s="72">
        <f>DatosDelitos!C144</f>
        <v>6</v>
      </c>
      <c r="E26" s="73">
        <f>DatosDelitos!H144</f>
        <v>0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2</v>
      </c>
    </row>
    <row r="27" spans="2:12" ht="38.25" customHeight="1" x14ac:dyDescent="0.2">
      <c r="B27" s="214" t="s">
        <v>1332</v>
      </c>
      <c r="C27" s="214"/>
      <c r="D27" s="72">
        <f>DatosDelitos!C147</f>
        <v>72</v>
      </c>
      <c r="E27" s="73">
        <f>DatosDelitos!H147</f>
        <v>15</v>
      </c>
      <c r="F27" s="73">
        <f>DatosDelitos!I147</f>
        <v>8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8</v>
      </c>
    </row>
    <row r="28" spans="2:12" ht="13.15" customHeight="1" x14ac:dyDescent="0.2">
      <c r="B28" s="214" t="s">
        <v>1333</v>
      </c>
      <c r="C28" s="214"/>
      <c r="D28" s="72">
        <f>DatosDelitos!C156+SUM(DatosDelitos!C167:C172)</f>
        <v>82</v>
      </c>
      <c r="E28" s="73">
        <f>DatosDelitos!H156+SUM(DatosDelitos!H167:H172)</f>
        <v>19</v>
      </c>
      <c r="F28" s="73">
        <f>DatosDelitos!I156+SUM(DatosDelitos!I167:I172)</f>
        <v>5</v>
      </c>
      <c r="G28" s="73">
        <f>DatosDelitos!J156+SUM(DatosDelitos!J167:J172)</f>
        <v>1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1</v>
      </c>
      <c r="L28" s="73">
        <f>DatosDelitos!P156+SUM(DatosDelitos!P167:Q172)</f>
        <v>11</v>
      </c>
    </row>
    <row r="29" spans="2:12" ht="13.15" customHeight="1" x14ac:dyDescent="0.2">
      <c r="B29" s="214" t="s">
        <v>1334</v>
      </c>
      <c r="C29" s="214"/>
      <c r="D29" s="72">
        <f>SUM(DatosDelitos!C173:C177)</f>
        <v>312</v>
      </c>
      <c r="E29" s="73">
        <f>SUM(DatosDelitos!H173:H177)</f>
        <v>154</v>
      </c>
      <c r="F29" s="73">
        <f>SUM(DatosDelitos!I173:I177)</f>
        <v>101</v>
      </c>
      <c r="G29" s="73">
        <f>SUM(DatosDelitos!J173:J177)</f>
        <v>1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29</v>
      </c>
      <c r="L29" s="73">
        <f>SUM(DatosDelitos!P173:P177)</f>
        <v>74</v>
      </c>
    </row>
    <row r="30" spans="2:12" ht="13.15" customHeight="1" x14ac:dyDescent="0.2">
      <c r="B30" s="214" t="s">
        <v>1335</v>
      </c>
      <c r="C30" s="214"/>
      <c r="D30" s="72">
        <f>DatosDelitos!C178</f>
        <v>946</v>
      </c>
      <c r="E30" s="73">
        <f>DatosDelitos!H178</f>
        <v>399</v>
      </c>
      <c r="F30" s="73">
        <f>DatosDelitos!I178</f>
        <v>396</v>
      </c>
      <c r="G30" s="73">
        <f>DatosDelitos!J178</f>
        <v>0</v>
      </c>
      <c r="H30" s="73">
        <f>DatosDelitos!K178</f>
        <v>4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2093</v>
      </c>
    </row>
    <row r="31" spans="2:12" ht="13.15" customHeight="1" x14ac:dyDescent="0.2">
      <c r="B31" s="214" t="s">
        <v>1336</v>
      </c>
      <c r="C31" s="214"/>
      <c r="D31" s="72">
        <f>DatosDelitos!C186</f>
        <v>333</v>
      </c>
      <c r="E31" s="73">
        <f>DatosDelitos!H186</f>
        <v>63</v>
      </c>
      <c r="F31" s="73">
        <f>DatosDelitos!I186</f>
        <v>69</v>
      </c>
      <c r="G31" s="73">
        <f>DatosDelitos!J186</f>
        <v>0</v>
      </c>
      <c r="H31" s="73">
        <f>DatosDelitos!K186</f>
        <v>1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62</v>
      </c>
    </row>
    <row r="32" spans="2:12" ht="13.15" customHeight="1" x14ac:dyDescent="0.2">
      <c r="B32" s="214" t="s">
        <v>1337</v>
      </c>
      <c r="C32" s="214"/>
      <c r="D32" s="72">
        <f>DatosDelitos!C201</f>
        <v>56</v>
      </c>
      <c r="E32" s="73">
        <f>DatosDelitos!H201</f>
        <v>3</v>
      </c>
      <c r="F32" s="73">
        <f>DatosDelitos!I201</f>
        <v>5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15</v>
      </c>
    </row>
    <row r="33" spans="2:13" ht="13.15" customHeight="1" x14ac:dyDescent="0.2">
      <c r="B33" s="214" t="s">
        <v>1338</v>
      </c>
      <c r="C33" s="214"/>
      <c r="D33" s="72">
        <f>DatosDelitos!C223</f>
        <v>1056</v>
      </c>
      <c r="E33" s="73">
        <f>DatosDelitos!H223</f>
        <v>400</v>
      </c>
      <c r="F33" s="73">
        <f>DatosDelitos!I223</f>
        <v>301</v>
      </c>
      <c r="G33" s="73">
        <f>DatosDelitos!J223</f>
        <v>0</v>
      </c>
      <c r="H33" s="73">
        <f>DatosDelitos!K223</f>
        <v>1</v>
      </c>
      <c r="I33" s="73">
        <f>DatosDelitos!L223</f>
        <v>1</v>
      </c>
      <c r="J33" s="73">
        <f>DatosDelitos!M223</f>
        <v>3</v>
      </c>
      <c r="K33" s="73">
        <f>DatosDelitos!O223</f>
        <v>51</v>
      </c>
      <c r="L33" s="73">
        <f>DatosDelitos!P223</f>
        <v>394</v>
      </c>
    </row>
    <row r="34" spans="2:13" ht="13.15" customHeight="1" x14ac:dyDescent="0.2">
      <c r="B34" s="214" t="s">
        <v>1339</v>
      </c>
      <c r="C34" s="214"/>
      <c r="D34" s="72">
        <f>DatosDelitos!C244</f>
        <v>5</v>
      </c>
      <c r="E34" s="73">
        <f>DatosDelitos!H244</f>
        <v>3</v>
      </c>
      <c r="F34" s="73">
        <f>DatosDelitos!I244</f>
        <v>6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4</v>
      </c>
    </row>
    <row r="35" spans="2:13" ht="13.15" customHeight="1" x14ac:dyDescent="0.2">
      <c r="B35" s="214" t="s">
        <v>1340</v>
      </c>
      <c r="C35" s="214"/>
      <c r="D35" s="72">
        <f>DatosDelitos!C271</f>
        <v>183</v>
      </c>
      <c r="E35" s="73">
        <f>DatosDelitos!H271</f>
        <v>181</v>
      </c>
      <c r="F35" s="73">
        <f>DatosDelitos!I271</f>
        <v>193</v>
      </c>
      <c r="G35" s="73">
        <f>DatosDelitos!J271</f>
        <v>0</v>
      </c>
      <c r="H35" s="73">
        <f>DatosDelitos!K271</f>
        <v>1</v>
      </c>
      <c r="I35" s="73">
        <f>DatosDelitos!L271</f>
        <v>0</v>
      </c>
      <c r="J35" s="73">
        <f>DatosDelitos!M271</f>
        <v>0</v>
      </c>
      <c r="K35" s="73">
        <f>DatosDelitos!O271</f>
        <v>1</v>
      </c>
      <c r="L35" s="73">
        <f>DatosDelitos!P271</f>
        <v>220</v>
      </c>
    </row>
    <row r="36" spans="2:13" ht="38.25" customHeight="1" x14ac:dyDescent="0.2">
      <c r="B36" s="214" t="s">
        <v>1341</v>
      </c>
      <c r="C36" s="214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15" customHeight="1" x14ac:dyDescent="0.2">
      <c r="B37" s="214" t="s">
        <v>1342</v>
      </c>
      <c r="C37" s="214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15" customHeight="1" x14ac:dyDescent="0.2">
      <c r="B38" s="214" t="s">
        <v>1343</v>
      </c>
      <c r="C38" s="214"/>
      <c r="D38" s="72">
        <f>DatosDelitos!C312+DatosDelitos!C318+DatosDelitos!C320</f>
        <v>11</v>
      </c>
      <c r="E38" s="73">
        <f>DatosDelitos!H312+DatosDelitos!H318+DatosDelitos!H320</f>
        <v>2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15" customHeight="1" x14ac:dyDescent="0.2">
      <c r="B39" s="214" t="s">
        <v>1344</v>
      </c>
      <c r="C39" s="214"/>
      <c r="D39" s="72">
        <f>DatosDelitos!C323</f>
        <v>6197</v>
      </c>
      <c r="E39" s="73">
        <f>DatosDelitos!H323</f>
        <v>75</v>
      </c>
      <c r="F39" s="73">
        <f>DatosDelitos!I323</f>
        <v>0</v>
      </c>
      <c r="G39" s="73">
        <f>DatosDelitos!J323</f>
        <v>1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1</v>
      </c>
      <c r="L39" s="73">
        <f>DatosDelitos!P323</f>
        <v>5</v>
      </c>
    </row>
    <row r="40" spans="2:13" ht="13.15" customHeight="1" x14ac:dyDescent="0.2">
      <c r="B40" s="214" t="s">
        <v>1345</v>
      </c>
      <c r="C40" s="214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15" customHeight="1" x14ac:dyDescent="0.2">
      <c r="B41" s="214" t="s">
        <v>952</v>
      </c>
      <c r="C41" s="214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15" customHeight="1" x14ac:dyDescent="0.2">
      <c r="B42" s="214" t="s">
        <v>1346</v>
      </c>
      <c r="C42" s="214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" customHeight="1" thickBot="1" x14ac:dyDescent="0.25">
      <c r="B43" s="217" t="s">
        <v>956</v>
      </c>
      <c r="C43" s="217"/>
      <c r="D43" s="75">
        <f>SUM(D11:D42)</f>
        <v>26815</v>
      </c>
      <c r="E43" s="75">
        <f t="shared" ref="E43:L43" si="0">SUM(E11:E42)</f>
        <v>3957</v>
      </c>
      <c r="F43" s="75">
        <f t="shared" si="0"/>
        <v>3160</v>
      </c>
      <c r="G43" s="75">
        <f t="shared" si="0"/>
        <v>64</v>
      </c>
      <c r="H43" s="75">
        <f t="shared" si="0"/>
        <v>77</v>
      </c>
      <c r="I43" s="75">
        <f t="shared" si="0"/>
        <v>12</v>
      </c>
      <c r="J43" s="75">
        <f t="shared" si="0"/>
        <v>26</v>
      </c>
      <c r="K43" s="75">
        <f t="shared" si="0"/>
        <v>251</v>
      </c>
      <c r="L43" s="75">
        <f t="shared" si="0"/>
        <v>5651</v>
      </c>
    </row>
    <row r="46" spans="2:13" ht="15.75" x14ac:dyDescent="0.25">
      <c r="B46" s="76" t="s">
        <v>1347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39" thickBot="1" x14ac:dyDescent="0.25">
      <c r="D48" s="52" t="s">
        <v>1310</v>
      </c>
      <c r="E48" s="54" t="s">
        <v>1311</v>
      </c>
    </row>
    <row r="49" spans="2:5" ht="13.15" customHeight="1" x14ac:dyDescent="0.25">
      <c r="B49" s="216" t="s">
        <v>1348</v>
      </c>
      <c r="C49" s="216"/>
      <c r="D49" s="78">
        <f>DatosDelitos!F5</f>
        <v>0</v>
      </c>
      <c r="E49" s="78">
        <f>DatosDelitos!G5</f>
        <v>0</v>
      </c>
    </row>
    <row r="50" spans="2:5" ht="13.15" customHeight="1" x14ac:dyDescent="0.25">
      <c r="B50" s="216" t="s">
        <v>1349</v>
      </c>
      <c r="C50" s="216"/>
      <c r="D50" s="78">
        <f>DatosDelitos!F13-DatosDelitos!F17</f>
        <v>22</v>
      </c>
      <c r="E50" s="78">
        <f>DatosDelitos!G13-DatosDelitos!G17</f>
        <v>53</v>
      </c>
    </row>
    <row r="51" spans="2:5" ht="13.15" customHeight="1" x14ac:dyDescent="0.25">
      <c r="B51" s="216" t="s">
        <v>329</v>
      </c>
      <c r="C51" s="216"/>
      <c r="D51" s="78">
        <f>DatosDelitos!F10</f>
        <v>0</v>
      </c>
      <c r="E51" s="78">
        <f>DatosDelitos!G10</f>
        <v>0</v>
      </c>
    </row>
    <row r="52" spans="2:5" ht="13.15" customHeight="1" x14ac:dyDescent="0.25">
      <c r="B52" s="216" t="s">
        <v>347</v>
      </c>
      <c r="C52" s="216"/>
      <c r="D52" s="78">
        <f>DatosDelitos!F20</f>
        <v>1</v>
      </c>
      <c r="E52" s="78">
        <f>DatosDelitos!G20</f>
        <v>0</v>
      </c>
    </row>
    <row r="53" spans="2:5" ht="13.15" customHeight="1" x14ac:dyDescent="0.25">
      <c r="B53" s="216" t="s">
        <v>352</v>
      </c>
      <c r="C53" s="216"/>
      <c r="D53" s="78">
        <f>DatosDelitos!F23</f>
        <v>0</v>
      </c>
      <c r="E53" s="78">
        <f>DatosDelitos!G23</f>
        <v>0</v>
      </c>
    </row>
    <row r="54" spans="2:5" ht="13.15" customHeight="1" x14ac:dyDescent="0.25">
      <c r="B54" s="216" t="s">
        <v>1321</v>
      </c>
      <c r="C54" s="216"/>
      <c r="D54" s="78">
        <f>DatosDelitos!F17+DatosDelitos!F44</f>
        <v>1196</v>
      </c>
      <c r="E54" s="78">
        <f>DatosDelitos!G17+DatosDelitos!G44</f>
        <v>412</v>
      </c>
    </row>
    <row r="55" spans="2:5" ht="13.15" customHeight="1" x14ac:dyDescent="0.25">
      <c r="B55" s="216" t="s">
        <v>1322</v>
      </c>
      <c r="C55" s="216"/>
      <c r="D55" s="78">
        <f>DatosDelitos!F30</f>
        <v>85</v>
      </c>
      <c r="E55" s="78">
        <f>DatosDelitos!G30</f>
        <v>265</v>
      </c>
    </row>
    <row r="56" spans="2:5" ht="13.15" customHeight="1" x14ac:dyDescent="0.25">
      <c r="B56" s="216" t="s">
        <v>1323</v>
      </c>
      <c r="C56" s="216"/>
      <c r="D56" s="78">
        <f>DatosDelitos!F42-DatosDelitos!F44</f>
        <v>3</v>
      </c>
      <c r="E56" s="78">
        <f>DatosDelitos!G42-DatosDelitos!G44</f>
        <v>0</v>
      </c>
    </row>
    <row r="57" spans="2:5" ht="13.15" customHeight="1" x14ac:dyDescent="0.25">
      <c r="B57" s="216" t="s">
        <v>1324</v>
      </c>
      <c r="C57" s="216"/>
      <c r="D57" s="78">
        <f>DatosDelitos!F50</f>
        <v>4</v>
      </c>
      <c r="E57" s="78">
        <f>DatosDelitos!G50</f>
        <v>1</v>
      </c>
    </row>
    <row r="58" spans="2:5" ht="13.15" customHeight="1" x14ac:dyDescent="0.25">
      <c r="B58" s="216" t="s">
        <v>1325</v>
      </c>
      <c r="C58" s="216"/>
      <c r="D58" s="78">
        <f>DatosDelitos!F72</f>
        <v>0</v>
      </c>
      <c r="E58" s="78">
        <f>DatosDelitos!G72</f>
        <v>0</v>
      </c>
    </row>
    <row r="59" spans="2:5" ht="27" customHeight="1" x14ac:dyDescent="0.25">
      <c r="B59" s="216" t="s">
        <v>1350</v>
      </c>
      <c r="C59" s="216"/>
      <c r="D59" s="78">
        <f>DatosDelitos!F74</f>
        <v>1</v>
      </c>
      <c r="E59" s="78">
        <f>DatosDelitos!G74</f>
        <v>4</v>
      </c>
    </row>
    <row r="60" spans="2:5" ht="13.15" customHeight="1" x14ac:dyDescent="0.25">
      <c r="B60" s="216" t="s">
        <v>1327</v>
      </c>
      <c r="C60" s="216"/>
      <c r="D60" s="78">
        <f>DatosDelitos!F82</f>
        <v>1</v>
      </c>
      <c r="E60" s="78">
        <f>DatosDelitos!G82</f>
        <v>0</v>
      </c>
    </row>
    <row r="61" spans="2:5" ht="13.15" customHeight="1" x14ac:dyDescent="0.25">
      <c r="B61" s="216" t="s">
        <v>1328</v>
      </c>
      <c r="C61" s="216"/>
      <c r="D61" s="78">
        <f>DatosDelitos!F85</f>
        <v>3</v>
      </c>
      <c r="E61" s="78">
        <f>DatosDelitos!G85</f>
        <v>3</v>
      </c>
    </row>
    <row r="62" spans="2:5" ht="13.15" customHeight="1" x14ac:dyDescent="0.25">
      <c r="B62" s="216" t="s">
        <v>975</v>
      </c>
      <c r="C62" s="216"/>
      <c r="D62" s="78">
        <f>DatosDelitos!F97</f>
        <v>82</v>
      </c>
      <c r="E62" s="78">
        <f>DatosDelitos!G97</f>
        <v>90</v>
      </c>
    </row>
    <row r="63" spans="2:5" ht="27" customHeight="1" x14ac:dyDescent="0.25">
      <c r="B63" s="216" t="s">
        <v>1351</v>
      </c>
      <c r="C63" s="216"/>
      <c r="D63" s="78">
        <f>DatosDelitos!F131</f>
        <v>0</v>
      </c>
      <c r="E63" s="78">
        <f>DatosDelitos!G131</f>
        <v>0</v>
      </c>
    </row>
    <row r="64" spans="2:5" ht="13.15" customHeight="1" x14ac:dyDescent="0.25">
      <c r="B64" s="216" t="s">
        <v>1330</v>
      </c>
      <c r="C64" s="216"/>
      <c r="D64" s="78">
        <f>DatosDelitos!F137</f>
        <v>0</v>
      </c>
      <c r="E64" s="78">
        <f>DatosDelitos!G137</f>
        <v>0</v>
      </c>
    </row>
    <row r="65" spans="2:5" ht="13.15" customHeight="1" x14ac:dyDescent="0.25">
      <c r="B65" s="216" t="s">
        <v>1331</v>
      </c>
      <c r="C65" s="216"/>
      <c r="D65" s="78">
        <f>DatosDelitos!F144</f>
        <v>0</v>
      </c>
      <c r="E65" s="78">
        <f>DatosDelitos!G144</f>
        <v>0</v>
      </c>
    </row>
    <row r="66" spans="2:5" ht="40.5" customHeight="1" x14ac:dyDescent="0.25">
      <c r="B66" s="216" t="s">
        <v>1332</v>
      </c>
      <c r="C66" s="216"/>
      <c r="D66" s="78">
        <f>DatosDelitos!F147</f>
        <v>1</v>
      </c>
      <c r="E66" s="78">
        <f>DatosDelitos!G147</f>
        <v>0</v>
      </c>
    </row>
    <row r="67" spans="2:5" ht="13.15" customHeight="1" x14ac:dyDescent="0.25">
      <c r="B67" s="216" t="s">
        <v>1333</v>
      </c>
      <c r="C67" s="216"/>
      <c r="D67" s="78">
        <f>DatosDelitos!F156+SUM(DatosDelitos!F167:G172)</f>
        <v>0</v>
      </c>
      <c r="E67" s="78">
        <f>DatosDelitos!G156+SUM(DatosDelitos!G167:H172)</f>
        <v>14</v>
      </c>
    </row>
    <row r="68" spans="2:5" ht="13.15" customHeight="1" x14ac:dyDescent="0.25">
      <c r="B68" s="216" t="s">
        <v>1334</v>
      </c>
      <c r="C68" s="216"/>
      <c r="D68" s="78">
        <f>SUM(DatosDelitos!F173:G177)</f>
        <v>2</v>
      </c>
      <c r="E68" s="78">
        <f>SUM(DatosDelitos!G173:H177)</f>
        <v>155</v>
      </c>
    </row>
    <row r="69" spans="2:5" ht="13.15" customHeight="1" x14ac:dyDescent="0.25">
      <c r="B69" s="216" t="s">
        <v>1335</v>
      </c>
      <c r="C69" s="216"/>
      <c r="D69" s="78">
        <f>DatosDelitos!F178</f>
        <v>1875</v>
      </c>
      <c r="E69" s="78">
        <f>DatosDelitos!G178</f>
        <v>1739</v>
      </c>
    </row>
    <row r="70" spans="2:5" ht="13.15" customHeight="1" x14ac:dyDescent="0.25">
      <c r="B70" s="216" t="s">
        <v>1336</v>
      </c>
      <c r="C70" s="216"/>
      <c r="D70" s="78">
        <f>DatosDelitos!F186</f>
        <v>2</v>
      </c>
      <c r="E70" s="78">
        <f>DatosDelitos!G186</f>
        <v>6</v>
      </c>
    </row>
    <row r="71" spans="2:5" ht="13.15" customHeight="1" x14ac:dyDescent="0.25">
      <c r="B71" s="216" t="s">
        <v>1337</v>
      </c>
      <c r="C71" s="216"/>
      <c r="D71" s="78">
        <f>DatosDelitos!F201</f>
        <v>1</v>
      </c>
      <c r="E71" s="78">
        <f>DatosDelitos!G201</f>
        <v>3</v>
      </c>
    </row>
    <row r="72" spans="2:5" ht="13.15" customHeight="1" x14ac:dyDescent="0.25">
      <c r="B72" s="216" t="s">
        <v>1338</v>
      </c>
      <c r="C72" s="216"/>
      <c r="D72" s="78">
        <f>DatosDelitos!F223</f>
        <v>291</v>
      </c>
      <c r="E72" s="78">
        <f>DatosDelitos!G223</f>
        <v>206</v>
      </c>
    </row>
    <row r="73" spans="2:5" ht="13.15" customHeight="1" x14ac:dyDescent="0.25">
      <c r="B73" s="216" t="s">
        <v>1339</v>
      </c>
      <c r="C73" s="216"/>
      <c r="D73" s="78">
        <f>DatosDelitos!F244</f>
        <v>0</v>
      </c>
      <c r="E73" s="78">
        <f>DatosDelitos!G244</f>
        <v>0</v>
      </c>
    </row>
    <row r="74" spans="2:5" ht="13.15" customHeight="1" x14ac:dyDescent="0.25">
      <c r="B74" s="216" t="s">
        <v>1340</v>
      </c>
      <c r="C74" s="216"/>
      <c r="D74" s="78">
        <f>DatosDelitos!F271</f>
        <v>65</v>
      </c>
      <c r="E74" s="78">
        <f>DatosDelitos!G271</f>
        <v>61</v>
      </c>
    </row>
    <row r="75" spans="2:5" ht="38.25" customHeight="1" x14ac:dyDescent="0.25">
      <c r="B75" s="216" t="s">
        <v>1341</v>
      </c>
      <c r="C75" s="216"/>
      <c r="D75" s="78">
        <f>DatosDelitos!F301</f>
        <v>0</v>
      </c>
      <c r="E75" s="78">
        <f>DatosDelitos!G301</f>
        <v>0</v>
      </c>
    </row>
    <row r="76" spans="2:5" ht="13.15" customHeight="1" x14ac:dyDescent="0.25">
      <c r="B76" s="216" t="s">
        <v>1342</v>
      </c>
      <c r="C76" s="216"/>
      <c r="D76" s="78">
        <f>DatosDelitos!F305</f>
        <v>0</v>
      </c>
      <c r="E76" s="78">
        <f>DatosDelitos!G305</f>
        <v>0</v>
      </c>
    </row>
    <row r="77" spans="2:5" ht="13.15" customHeight="1" x14ac:dyDescent="0.25">
      <c r="B77" s="216" t="s">
        <v>1343</v>
      </c>
      <c r="C77" s="216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" customHeight="1" x14ac:dyDescent="0.25">
      <c r="B78" s="216" t="s">
        <v>1344</v>
      </c>
      <c r="C78" s="216"/>
      <c r="D78" s="78">
        <f>DatosDelitos!F323</f>
        <v>25</v>
      </c>
      <c r="E78" s="78">
        <f>DatosDelitos!G323</f>
        <v>0</v>
      </c>
    </row>
    <row r="79" spans="2:5" ht="15" customHeight="1" x14ac:dyDescent="0.25">
      <c r="B79" s="218" t="s">
        <v>1345</v>
      </c>
      <c r="C79" s="218"/>
      <c r="D79" s="78">
        <f>DatosDelitos!F325</f>
        <v>0</v>
      </c>
      <c r="E79" s="78">
        <f>DatosDelitos!G325</f>
        <v>0</v>
      </c>
    </row>
    <row r="80" spans="2:5" ht="15" customHeight="1" x14ac:dyDescent="0.25">
      <c r="B80" s="218" t="s">
        <v>952</v>
      </c>
      <c r="C80" s="218"/>
      <c r="D80" s="78">
        <f>DatosDelitos!F337</f>
        <v>0</v>
      </c>
      <c r="E80" s="78">
        <f>DatosDelitos!G337</f>
        <v>0</v>
      </c>
    </row>
    <row r="81" spans="2:13" ht="15" customHeight="1" x14ac:dyDescent="0.25">
      <c r="B81" s="218" t="s">
        <v>1346</v>
      </c>
      <c r="C81" s="218"/>
      <c r="D81" s="78">
        <f>DatosDelitos!F339</f>
        <v>0</v>
      </c>
      <c r="E81" s="78">
        <f>DatosDelitos!G339</f>
        <v>0</v>
      </c>
    </row>
    <row r="82" spans="2:13" ht="15" customHeight="1" x14ac:dyDescent="0.25">
      <c r="B82" s="218" t="s">
        <v>1352</v>
      </c>
      <c r="C82" s="218"/>
      <c r="D82" s="78">
        <f>SUM(D49:D81)</f>
        <v>3660</v>
      </c>
      <c r="E82" s="78">
        <f>SUM(E49:E81)</f>
        <v>3012</v>
      </c>
    </row>
    <row r="84" spans="2:13" s="81" customFormat="1" ht="15.75" x14ac:dyDescent="0.25">
      <c r="B84" s="79" t="s">
        <v>1353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6" spans="2:13" ht="25.5" x14ac:dyDescent="0.2">
      <c r="D86" s="82" t="s">
        <v>315</v>
      </c>
    </row>
    <row r="87" spans="2:13" ht="13.15" customHeight="1" x14ac:dyDescent="0.25">
      <c r="B87" s="216" t="s">
        <v>1320</v>
      </c>
      <c r="C87" s="216"/>
      <c r="D87" s="78">
        <f>DatosDelitos!N5+DatosDelitos!N13-DatosDelitos!N17</f>
        <v>9</v>
      </c>
    </row>
    <row r="88" spans="2:13" ht="13.15" customHeight="1" x14ac:dyDescent="0.25">
      <c r="B88" s="216" t="s">
        <v>329</v>
      </c>
      <c r="C88" s="216"/>
      <c r="D88" s="78">
        <f>DatosDelitos!N10</f>
        <v>0</v>
      </c>
    </row>
    <row r="89" spans="2:13" ht="13.15" customHeight="1" x14ac:dyDescent="0.25">
      <c r="B89" s="216" t="s">
        <v>347</v>
      </c>
      <c r="C89" s="216"/>
      <c r="D89" s="78">
        <f>DatosDelitos!N20</f>
        <v>0</v>
      </c>
    </row>
    <row r="90" spans="2:13" ht="13.15" customHeight="1" x14ac:dyDescent="0.25">
      <c r="B90" s="216" t="s">
        <v>352</v>
      </c>
      <c r="C90" s="216"/>
      <c r="D90" s="78">
        <f>DatosDelitos!N23</f>
        <v>0</v>
      </c>
    </row>
    <row r="91" spans="2:13" ht="13.15" customHeight="1" x14ac:dyDescent="0.25">
      <c r="B91" s="216" t="s">
        <v>1354</v>
      </c>
      <c r="C91" s="216"/>
      <c r="D91" s="78">
        <f>SUM(DatosDelitos!N17,DatosDelitos!N44)</f>
        <v>23</v>
      </c>
    </row>
    <row r="92" spans="2:13" ht="13.15" customHeight="1" x14ac:dyDescent="0.25">
      <c r="B92" s="216" t="s">
        <v>1322</v>
      </c>
      <c r="C92" s="216"/>
      <c r="D92" s="78">
        <f>DatosDelitos!N30</f>
        <v>29</v>
      </c>
    </row>
    <row r="93" spans="2:13" ht="13.15" customHeight="1" x14ac:dyDescent="0.25">
      <c r="B93" s="216" t="s">
        <v>1323</v>
      </c>
      <c r="C93" s="216"/>
      <c r="D93" s="78">
        <f>DatosDelitos!N42-DatosDelitos!N44</f>
        <v>5</v>
      </c>
    </row>
    <row r="94" spans="2:13" ht="13.15" customHeight="1" x14ac:dyDescent="0.25">
      <c r="B94" s="216" t="s">
        <v>1324</v>
      </c>
      <c r="C94" s="216"/>
      <c r="D94" s="78">
        <f>DatosDelitos!N50</f>
        <v>11</v>
      </c>
    </row>
    <row r="95" spans="2:13" ht="13.15" customHeight="1" x14ac:dyDescent="0.25">
      <c r="B95" s="216" t="s">
        <v>1325</v>
      </c>
      <c r="C95" s="216"/>
      <c r="D95" s="78">
        <f>DatosDelitos!N72</f>
        <v>0</v>
      </c>
    </row>
    <row r="96" spans="2:13" ht="27" customHeight="1" x14ac:dyDescent="0.25">
      <c r="B96" s="216" t="s">
        <v>1350</v>
      </c>
      <c r="C96" s="216"/>
      <c r="D96" s="78">
        <f>DatosDelitos!N74</f>
        <v>3</v>
      </c>
    </row>
    <row r="97" spans="2:4" ht="13.15" customHeight="1" x14ac:dyDescent="0.25">
      <c r="B97" s="216" t="s">
        <v>1327</v>
      </c>
      <c r="C97" s="216"/>
      <c r="D97" s="78">
        <f>DatosDelitos!N82</f>
        <v>0</v>
      </c>
    </row>
    <row r="98" spans="2:4" ht="13.15" customHeight="1" x14ac:dyDescent="0.25">
      <c r="B98" s="216" t="s">
        <v>1328</v>
      </c>
      <c r="C98" s="216"/>
      <c r="D98" s="78">
        <f>DatosDelitos!N85</f>
        <v>18</v>
      </c>
    </row>
    <row r="99" spans="2:4" ht="13.15" customHeight="1" x14ac:dyDescent="0.25">
      <c r="B99" s="216" t="s">
        <v>975</v>
      </c>
      <c r="C99" s="216"/>
      <c r="D99" s="78">
        <f>DatosDelitos!N97</f>
        <v>28</v>
      </c>
    </row>
    <row r="100" spans="2:4" ht="27" customHeight="1" x14ac:dyDescent="0.25">
      <c r="B100" s="216" t="s">
        <v>1351</v>
      </c>
      <c r="C100" s="216"/>
      <c r="D100" s="78">
        <f>DatosDelitos!N131</f>
        <v>6</v>
      </c>
    </row>
    <row r="101" spans="2:4" ht="13.15" customHeight="1" x14ac:dyDescent="0.25">
      <c r="B101" s="216" t="s">
        <v>1330</v>
      </c>
      <c r="C101" s="216"/>
      <c r="D101" s="78">
        <f>DatosDelitos!N137</f>
        <v>3</v>
      </c>
    </row>
    <row r="102" spans="2:4" ht="13.15" customHeight="1" x14ac:dyDescent="0.25">
      <c r="B102" s="216" t="s">
        <v>1331</v>
      </c>
      <c r="C102" s="216"/>
      <c r="D102" s="78">
        <f>DatosDelitos!N144</f>
        <v>0</v>
      </c>
    </row>
    <row r="103" spans="2:4" ht="13.15" customHeight="1" x14ac:dyDescent="0.25">
      <c r="B103" s="216" t="s">
        <v>1355</v>
      </c>
      <c r="C103" s="216"/>
      <c r="D103" s="78">
        <f>DatosDelitos!N148</f>
        <v>2</v>
      </c>
    </row>
    <row r="104" spans="2:4" ht="13.15" customHeight="1" x14ac:dyDescent="0.25">
      <c r="B104" s="216" t="s">
        <v>1186</v>
      </c>
      <c r="C104" s="216"/>
      <c r="D104" s="78">
        <f>SUM(DatosDelitos!N149,DatosDelitos!N150)</f>
        <v>0</v>
      </c>
    </row>
    <row r="105" spans="2:4" ht="13.15" customHeight="1" x14ac:dyDescent="0.25">
      <c r="B105" s="216" t="s">
        <v>1184</v>
      </c>
      <c r="C105" s="216"/>
      <c r="D105" s="78">
        <f>SUM(DatosDelitos!N151:N155)</f>
        <v>17</v>
      </c>
    </row>
    <row r="106" spans="2:4" ht="13.15" customHeight="1" x14ac:dyDescent="0.25">
      <c r="B106" s="216" t="s">
        <v>1333</v>
      </c>
      <c r="C106" s="216"/>
      <c r="D106" s="78">
        <f>SUM(SUM(DatosDelitos!N157:N160),SUM(DatosDelitos!N167:N172))</f>
        <v>1</v>
      </c>
    </row>
    <row r="107" spans="2:4" ht="13.15" customHeight="1" x14ac:dyDescent="0.25">
      <c r="B107" s="216" t="s">
        <v>1356</v>
      </c>
      <c r="C107" s="216"/>
      <c r="D107" s="78">
        <f>SUM(DatosDelitos!N161:N165)</f>
        <v>0</v>
      </c>
    </row>
    <row r="108" spans="2:4" ht="13.15" customHeight="1" x14ac:dyDescent="0.25">
      <c r="B108" s="216" t="s">
        <v>1334</v>
      </c>
      <c r="C108" s="216"/>
      <c r="D108" s="78">
        <f>SUM(DatosDelitos!N173:N177)</f>
        <v>10</v>
      </c>
    </row>
    <row r="109" spans="2:4" ht="13.15" customHeight="1" x14ac:dyDescent="0.25">
      <c r="B109" s="216" t="s">
        <v>1335</v>
      </c>
      <c r="C109" s="216"/>
      <c r="D109" s="78">
        <f>DatosDelitos!N178</f>
        <v>5</v>
      </c>
    </row>
    <row r="110" spans="2:4" ht="13.15" customHeight="1" x14ac:dyDescent="0.25">
      <c r="B110" s="216" t="s">
        <v>1336</v>
      </c>
      <c r="C110" s="216"/>
      <c r="D110" s="78">
        <f>DatosDelitos!N186</f>
        <v>23</v>
      </c>
    </row>
    <row r="111" spans="2:4" ht="13.15" customHeight="1" x14ac:dyDescent="0.25">
      <c r="B111" s="216" t="s">
        <v>1337</v>
      </c>
      <c r="C111" s="216"/>
      <c r="D111" s="78">
        <f>DatosDelitos!N201</f>
        <v>28</v>
      </c>
    </row>
    <row r="112" spans="2:4" ht="13.15" customHeight="1" x14ac:dyDescent="0.25">
      <c r="B112" s="216" t="s">
        <v>1338</v>
      </c>
      <c r="C112" s="216"/>
      <c r="D112" s="78">
        <f>DatosDelitos!N223</f>
        <v>9</v>
      </c>
    </row>
    <row r="113" spans="2:4" ht="13.15" customHeight="1" x14ac:dyDescent="0.25">
      <c r="B113" s="216" t="s">
        <v>1339</v>
      </c>
      <c r="C113" s="216"/>
      <c r="D113" s="78">
        <f>DatosDelitos!N244</f>
        <v>10</v>
      </c>
    </row>
    <row r="114" spans="2:4" ht="13.15" customHeight="1" x14ac:dyDescent="0.25">
      <c r="B114" s="216" t="s">
        <v>1340</v>
      </c>
      <c r="C114" s="216"/>
      <c r="D114" s="78">
        <f>DatosDelitos!N271</f>
        <v>1</v>
      </c>
    </row>
    <row r="115" spans="2:4" ht="38.25" customHeight="1" x14ac:dyDescent="0.25">
      <c r="B115" s="216" t="s">
        <v>1341</v>
      </c>
      <c r="C115" s="216"/>
      <c r="D115" s="78">
        <f>DatosDelitos!N301</f>
        <v>0</v>
      </c>
    </row>
    <row r="116" spans="2:4" ht="13.15" customHeight="1" x14ac:dyDescent="0.25">
      <c r="B116" s="216" t="s">
        <v>1342</v>
      </c>
      <c r="C116" s="216"/>
      <c r="D116" s="78">
        <f>DatosDelitos!N305</f>
        <v>0</v>
      </c>
    </row>
    <row r="117" spans="2:4" ht="13.15" customHeight="1" x14ac:dyDescent="0.25">
      <c r="B117" s="216" t="s">
        <v>1343</v>
      </c>
      <c r="C117" s="216"/>
      <c r="D117" s="78">
        <f>DatosDelitos!N312+DatosDelitos!N320</f>
        <v>0</v>
      </c>
    </row>
    <row r="118" spans="2:4" ht="13.15" customHeight="1" x14ac:dyDescent="0.25">
      <c r="B118" s="216" t="s">
        <v>918</v>
      </c>
      <c r="C118" s="216"/>
      <c r="D118" s="78">
        <f>DatosDelitos!N318</f>
        <v>3</v>
      </c>
    </row>
    <row r="119" spans="2:4" ht="13.9" customHeight="1" x14ac:dyDescent="0.25">
      <c r="B119" s="216" t="s">
        <v>1344</v>
      </c>
      <c r="C119" s="216"/>
      <c r="D119" s="78">
        <f>DatosDelitos!N323</f>
        <v>44</v>
      </c>
    </row>
    <row r="120" spans="2:4" ht="12.75" customHeight="1" x14ac:dyDescent="0.25">
      <c r="B120" s="218" t="s">
        <v>1345</v>
      </c>
      <c r="C120" s="218"/>
      <c r="D120" s="78">
        <f>DatosDelitos!N325</f>
        <v>0</v>
      </c>
    </row>
    <row r="121" spans="2:4" ht="15" customHeight="1" x14ac:dyDescent="0.25">
      <c r="B121" s="218" t="s">
        <v>952</v>
      </c>
      <c r="C121" s="218"/>
      <c r="D121" s="78">
        <f>DatosDelitos!N337</f>
        <v>0</v>
      </c>
    </row>
    <row r="122" spans="2:4" ht="15" customHeight="1" x14ac:dyDescent="0.25">
      <c r="B122" s="218" t="s">
        <v>1346</v>
      </c>
      <c r="C122" s="218"/>
      <c r="D122" s="78">
        <f>DatosDelitos!N339</f>
        <v>0</v>
      </c>
    </row>
    <row r="123" spans="2:4" ht="15" customHeight="1" x14ac:dyDescent="0.25">
      <c r="B123" s="216" t="s">
        <v>1352</v>
      </c>
      <c r="C123" s="216"/>
      <c r="D123" s="78">
        <f>SUM(D87:D122)</f>
        <v>288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P342"/>
  <sheetViews>
    <sheetView showGridLines="0" workbookViewId="0"/>
  </sheetViews>
  <sheetFormatPr baseColWidth="10" defaultColWidth="9.140625" defaultRowHeight="15" x14ac:dyDescent="0.25"/>
  <cols>
    <col min="1" max="1" width="20.140625" bestFit="1" customWidth="1"/>
    <col min="2" max="2" width="21.7109375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5703125" customWidth="1"/>
  </cols>
  <sheetData>
    <row r="2" spans="1:16" x14ac:dyDescent="0.25">
      <c r="A2" s="7" t="s">
        <v>302</v>
      </c>
    </row>
    <row r="3" spans="1:16" x14ac:dyDescent="0.25">
      <c r="A3" s="6"/>
    </row>
    <row r="4" spans="1:16" ht="33.75" x14ac:dyDescent="0.25">
      <c r="A4" s="9" t="s">
        <v>303</v>
      </c>
      <c r="B4" s="9" t="s">
        <v>15</v>
      </c>
      <c r="C4" s="24" t="s">
        <v>304</v>
      </c>
      <c r="D4" s="24" t="s">
        <v>305</v>
      </c>
      <c r="E4" s="24" t="s">
        <v>306</v>
      </c>
      <c r="F4" s="24" t="s">
        <v>307</v>
      </c>
      <c r="G4" s="24" t="s">
        <v>308</v>
      </c>
      <c r="H4" s="24" t="s">
        <v>309</v>
      </c>
      <c r="I4" s="24" t="s">
        <v>310</v>
      </c>
      <c r="J4" s="24" t="s">
        <v>311</v>
      </c>
      <c r="K4" s="24" t="s">
        <v>312</v>
      </c>
      <c r="L4" s="24" t="s">
        <v>313</v>
      </c>
      <c r="M4" s="24" t="s">
        <v>314</v>
      </c>
      <c r="N4" s="24" t="s">
        <v>315</v>
      </c>
      <c r="O4" s="24" t="s">
        <v>316</v>
      </c>
      <c r="P4" s="24" t="s">
        <v>317</v>
      </c>
    </row>
    <row r="5" spans="1:16" x14ac:dyDescent="0.25">
      <c r="A5" s="180" t="s">
        <v>318</v>
      </c>
      <c r="B5" s="181"/>
      <c r="C5" s="25">
        <v>47</v>
      </c>
      <c r="D5" s="25">
        <v>57</v>
      </c>
      <c r="E5" s="26">
        <v>-0.175438596491228</v>
      </c>
      <c r="F5" s="25">
        <v>0</v>
      </c>
      <c r="G5" s="25">
        <v>0</v>
      </c>
      <c r="H5" s="25">
        <v>16</v>
      </c>
      <c r="I5" s="25">
        <v>8</v>
      </c>
      <c r="J5" s="25">
        <v>6</v>
      </c>
      <c r="K5" s="25">
        <v>8</v>
      </c>
      <c r="L5" s="25">
        <v>5</v>
      </c>
      <c r="M5" s="25">
        <v>4</v>
      </c>
      <c r="N5" s="25">
        <v>0</v>
      </c>
      <c r="O5" s="25">
        <v>15</v>
      </c>
      <c r="P5" s="27">
        <v>22</v>
      </c>
    </row>
    <row r="6" spans="1:16" x14ac:dyDescent="0.25">
      <c r="A6" s="28" t="s">
        <v>319</v>
      </c>
      <c r="B6" s="28" t="s">
        <v>320</v>
      </c>
      <c r="C6" s="14">
        <v>29</v>
      </c>
      <c r="D6" s="14">
        <v>26</v>
      </c>
      <c r="E6" s="29">
        <v>0.115384615384615</v>
      </c>
      <c r="F6" s="14">
        <v>0</v>
      </c>
      <c r="G6" s="14">
        <v>0</v>
      </c>
      <c r="H6" s="14">
        <v>0</v>
      </c>
      <c r="I6" s="14">
        <v>1</v>
      </c>
      <c r="J6" s="14">
        <v>6</v>
      </c>
      <c r="K6" s="14">
        <v>6</v>
      </c>
      <c r="L6" s="14">
        <v>2</v>
      </c>
      <c r="M6" s="14">
        <v>0</v>
      </c>
      <c r="N6" s="14">
        <v>0</v>
      </c>
      <c r="O6" s="14">
        <v>13</v>
      </c>
      <c r="P6" s="23">
        <v>6</v>
      </c>
    </row>
    <row r="7" spans="1:16" x14ac:dyDescent="0.25">
      <c r="A7" s="28" t="s">
        <v>321</v>
      </c>
      <c r="B7" s="28" t="s">
        <v>322</v>
      </c>
      <c r="C7" s="14">
        <v>4</v>
      </c>
      <c r="D7" s="14">
        <v>2</v>
      </c>
      <c r="E7" s="29">
        <v>1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2</v>
      </c>
      <c r="L7" s="14">
        <v>3</v>
      </c>
      <c r="M7" s="14">
        <v>4</v>
      </c>
      <c r="N7" s="14">
        <v>0</v>
      </c>
      <c r="O7" s="14">
        <v>2</v>
      </c>
      <c r="P7" s="23">
        <v>5</v>
      </c>
    </row>
    <row r="8" spans="1:16" x14ac:dyDescent="0.25">
      <c r="A8" s="28" t="s">
        <v>323</v>
      </c>
      <c r="B8" s="28" t="s">
        <v>324</v>
      </c>
      <c r="C8" s="14">
        <v>9</v>
      </c>
      <c r="D8" s="14">
        <v>25</v>
      </c>
      <c r="E8" s="29">
        <v>-0.64</v>
      </c>
      <c r="F8" s="14">
        <v>0</v>
      </c>
      <c r="G8" s="14">
        <v>0</v>
      </c>
      <c r="H8" s="14">
        <v>16</v>
      </c>
      <c r="I8" s="14">
        <v>7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11</v>
      </c>
    </row>
    <row r="9" spans="1:16" x14ac:dyDescent="0.25">
      <c r="A9" s="28" t="s">
        <v>325</v>
      </c>
      <c r="B9" s="28" t="s">
        <v>326</v>
      </c>
      <c r="C9" s="14">
        <v>5</v>
      </c>
      <c r="D9" s="14">
        <v>4</v>
      </c>
      <c r="E9" s="29">
        <v>0.25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0" t="s">
        <v>327</v>
      </c>
      <c r="B10" s="181"/>
      <c r="C10" s="25">
        <v>1</v>
      </c>
      <c r="D10" s="25">
        <v>1</v>
      </c>
      <c r="E10" s="26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  <c r="N10" s="25">
        <v>0</v>
      </c>
      <c r="O10" s="25">
        <v>0</v>
      </c>
      <c r="P10" s="27">
        <v>0</v>
      </c>
    </row>
    <row r="11" spans="1:16" x14ac:dyDescent="0.25">
      <c r="A11" s="28" t="s">
        <v>328</v>
      </c>
      <c r="B11" s="28" t="s">
        <v>329</v>
      </c>
      <c r="C11" s="14">
        <v>0</v>
      </c>
      <c r="D11" s="14">
        <v>0</v>
      </c>
      <c r="E11" s="29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8" t="s">
        <v>330</v>
      </c>
      <c r="B12" s="28" t="s">
        <v>331</v>
      </c>
      <c r="C12" s="14">
        <v>1</v>
      </c>
      <c r="D12" s="14">
        <v>1</v>
      </c>
      <c r="E12" s="29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0" t="s">
        <v>332</v>
      </c>
      <c r="B13" s="181"/>
      <c r="C13" s="25">
        <v>7185</v>
      </c>
      <c r="D13" s="25">
        <v>6986</v>
      </c>
      <c r="E13" s="26">
        <v>2.84855425135986E-2</v>
      </c>
      <c r="F13" s="25">
        <v>928</v>
      </c>
      <c r="G13" s="25">
        <v>421</v>
      </c>
      <c r="H13" s="25">
        <v>678</v>
      </c>
      <c r="I13" s="25">
        <v>624</v>
      </c>
      <c r="J13" s="25">
        <v>10</v>
      </c>
      <c r="K13" s="25">
        <v>12</v>
      </c>
      <c r="L13" s="25">
        <v>2</v>
      </c>
      <c r="M13" s="25">
        <v>8</v>
      </c>
      <c r="N13" s="25">
        <v>21</v>
      </c>
      <c r="O13" s="25">
        <v>36</v>
      </c>
      <c r="P13" s="27">
        <v>1038</v>
      </c>
    </row>
    <row r="14" spans="1:16" x14ac:dyDescent="0.25">
      <c r="A14" s="28" t="s">
        <v>333</v>
      </c>
      <c r="B14" s="28" t="s">
        <v>334</v>
      </c>
      <c r="C14" s="14">
        <v>4203</v>
      </c>
      <c r="D14" s="14">
        <v>3890</v>
      </c>
      <c r="E14" s="29">
        <v>8.0462724935732602E-2</v>
      </c>
      <c r="F14" s="14">
        <v>20</v>
      </c>
      <c r="G14" s="14">
        <v>44</v>
      </c>
      <c r="H14" s="14">
        <v>339</v>
      </c>
      <c r="I14" s="14">
        <v>316</v>
      </c>
      <c r="J14" s="14">
        <v>5</v>
      </c>
      <c r="K14" s="14">
        <v>2</v>
      </c>
      <c r="L14" s="14">
        <v>0</v>
      </c>
      <c r="M14" s="14">
        <v>1</v>
      </c>
      <c r="N14" s="14">
        <v>8</v>
      </c>
      <c r="O14" s="14">
        <v>9</v>
      </c>
      <c r="P14" s="23">
        <v>389</v>
      </c>
    </row>
    <row r="15" spans="1:16" x14ac:dyDescent="0.25">
      <c r="A15" s="28" t="s">
        <v>335</v>
      </c>
      <c r="B15" s="28" t="s">
        <v>336</v>
      </c>
      <c r="C15" s="14">
        <v>14</v>
      </c>
      <c r="D15" s="14">
        <v>14</v>
      </c>
      <c r="E15" s="29">
        <v>0</v>
      </c>
      <c r="F15" s="14">
        <v>0</v>
      </c>
      <c r="G15" s="14">
        <v>4</v>
      </c>
      <c r="H15" s="14">
        <v>8</v>
      </c>
      <c r="I15" s="14">
        <v>39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1</v>
      </c>
      <c r="P15" s="23">
        <v>9</v>
      </c>
    </row>
    <row r="16" spans="1:16" x14ac:dyDescent="0.25">
      <c r="A16" s="28" t="s">
        <v>337</v>
      </c>
      <c r="B16" s="28" t="s">
        <v>338</v>
      </c>
      <c r="C16" s="14">
        <v>1668</v>
      </c>
      <c r="D16" s="14">
        <v>1647</v>
      </c>
      <c r="E16" s="29">
        <v>1.2750455373406199E-2</v>
      </c>
      <c r="F16" s="14">
        <v>2</v>
      </c>
      <c r="G16" s="14">
        <v>5</v>
      </c>
      <c r="H16" s="14">
        <v>33</v>
      </c>
      <c r="I16" s="14">
        <v>56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35</v>
      </c>
    </row>
    <row r="17" spans="1:16" ht="33.75" x14ac:dyDescent="0.25">
      <c r="A17" s="28" t="s">
        <v>339</v>
      </c>
      <c r="B17" s="28" t="s">
        <v>340</v>
      </c>
      <c r="C17" s="14">
        <v>1296</v>
      </c>
      <c r="D17" s="14">
        <v>1433</v>
      </c>
      <c r="E17" s="29">
        <v>-9.5603628750872305E-2</v>
      </c>
      <c r="F17" s="14">
        <v>906</v>
      </c>
      <c r="G17" s="14">
        <v>368</v>
      </c>
      <c r="H17" s="14">
        <v>298</v>
      </c>
      <c r="I17" s="14">
        <v>213</v>
      </c>
      <c r="J17" s="14">
        <v>5</v>
      </c>
      <c r="K17" s="14">
        <v>10</v>
      </c>
      <c r="L17" s="14">
        <v>2</v>
      </c>
      <c r="M17" s="14">
        <v>7</v>
      </c>
      <c r="N17" s="14">
        <v>12</v>
      </c>
      <c r="O17" s="14">
        <v>26</v>
      </c>
      <c r="P17" s="23">
        <v>605</v>
      </c>
    </row>
    <row r="18" spans="1:16" x14ac:dyDescent="0.25">
      <c r="A18" s="28" t="s">
        <v>341</v>
      </c>
      <c r="B18" s="28" t="s">
        <v>342</v>
      </c>
      <c r="C18" s="14">
        <v>2</v>
      </c>
      <c r="D18" s="14">
        <v>2</v>
      </c>
      <c r="E18" s="29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8" t="s">
        <v>343</v>
      </c>
      <c r="B19" s="28" t="s">
        <v>344</v>
      </c>
      <c r="C19" s="14">
        <v>2</v>
      </c>
      <c r="D19" s="14">
        <v>0</v>
      </c>
      <c r="E19" s="29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0" t="s">
        <v>345</v>
      </c>
      <c r="B20" s="181"/>
      <c r="C20" s="25">
        <v>7</v>
      </c>
      <c r="D20" s="25">
        <v>3</v>
      </c>
      <c r="E20" s="26">
        <v>1.3333333333333299</v>
      </c>
      <c r="F20" s="25">
        <v>1</v>
      </c>
      <c r="G20" s="25">
        <v>0</v>
      </c>
      <c r="H20" s="25">
        <v>2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7">
        <v>0</v>
      </c>
    </row>
    <row r="21" spans="1:16" x14ac:dyDescent="0.25">
      <c r="A21" s="28" t="s">
        <v>346</v>
      </c>
      <c r="B21" s="28" t="s">
        <v>347</v>
      </c>
      <c r="C21" s="14">
        <v>0</v>
      </c>
      <c r="D21" s="14">
        <v>0</v>
      </c>
      <c r="E21" s="29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8" t="s">
        <v>348</v>
      </c>
      <c r="B22" s="28" t="s">
        <v>349</v>
      </c>
      <c r="C22" s="14">
        <v>7</v>
      </c>
      <c r="D22" s="14">
        <v>3</v>
      </c>
      <c r="E22" s="29">
        <v>1.3333333333333299</v>
      </c>
      <c r="F22" s="14">
        <v>1</v>
      </c>
      <c r="G22" s="14">
        <v>0</v>
      </c>
      <c r="H22" s="14">
        <v>2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0" t="s">
        <v>350</v>
      </c>
      <c r="B23" s="181"/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7">
        <v>0</v>
      </c>
    </row>
    <row r="24" spans="1:16" x14ac:dyDescent="0.25">
      <c r="A24" s="28" t="s">
        <v>351</v>
      </c>
      <c r="B24" s="28" t="s">
        <v>352</v>
      </c>
      <c r="C24" s="14">
        <v>0</v>
      </c>
      <c r="D24" s="14">
        <v>0</v>
      </c>
      <c r="E24" s="29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8" t="s">
        <v>353</v>
      </c>
      <c r="B25" s="28" t="s">
        <v>354</v>
      </c>
      <c r="C25" s="14">
        <v>0</v>
      </c>
      <c r="D25" s="14">
        <v>0</v>
      </c>
      <c r="E25" s="29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8" t="s">
        <v>355</v>
      </c>
      <c r="B26" s="28" t="s">
        <v>356</v>
      </c>
      <c r="C26" s="14">
        <v>0</v>
      </c>
      <c r="D26" s="14">
        <v>0</v>
      </c>
      <c r="E26" s="29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8" t="s">
        <v>357</v>
      </c>
      <c r="B27" s="28" t="s">
        <v>358</v>
      </c>
      <c r="C27" s="14">
        <v>0</v>
      </c>
      <c r="D27" s="14">
        <v>0</v>
      </c>
      <c r="E27" s="29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8" t="s">
        <v>359</v>
      </c>
      <c r="B28" s="28" t="s">
        <v>360</v>
      </c>
      <c r="C28" s="14">
        <v>0</v>
      </c>
      <c r="D28" s="14">
        <v>0</v>
      </c>
      <c r="E28" s="29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8" t="s">
        <v>361</v>
      </c>
      <c r="B29" s="28" t="s">
        <v>362</v>
      </c>
      <c r="C29" s="14">
        <v>0</v>
      </c>
      <c r="D29" s="14">
        <v>0</v>
      </c>
      <c r="E29" s="29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0" t="s">
        <v>363</v>
      </c>
      <c r="B30" s="181"/>
      <c r="C30" s="25">
        <v>1454</v>
      </c>
      <c r="D30" s="25">
        <v>1371</v>
      </c>
      <c r="E30" s="26">
        <v>6.0539752005835203E-2</v>
      </c>
      <c r="F30" s="25">
        <v>85</v>
      </c>
      <c r="G30" s="25">
        <v>265</v>
      </c>
      <c r="H30" s="25">
        <v>122</v>
      </c>
      <c r="I30" s="25">
        <v>256</v>
      </c>
      <c r="J30" s="25">
        <v>1</v>
      </c>
      <c r="K30" s="25">
        <v>7</v>
      </c>
      <c r="L30" s="25">
        <v>1</v>
      </c>
      <c r="M30" s="25">
        <v>2</v>
      </c>
      <c r="N30" s="25">
        <v>29</v>
      </c>
      <c r="O30" s="25">
        <v>2</v>
      </c>
      <c r="P30" s="27">
        <v>492</v>
      </c>
    </row>
    <row r="31" spans="1:16" x14ac:dyDescent="0.25">
      <c r="A31" s="28" t="s">
        <v>364</v>
      </c>
      <c r="B31" s="28" t="s">
        <v>365</v>
      </c>
      <c r="C31" s="14">
        <v>18</v>
      </c>
      <c r="D31" s="14">
        <v>10</v>
      </c>
      <c r="E31" s="29">
        <v>0.8</v>
      </c>
      <c r="F31" s="14">
        <v>0</v>
      </c>
      <c r="G31" s="14">
        <v>0</v>
      </c>
      <c r="H31" s="14">
        <v>3</v>
      </c>
      <c r="I31" s="14">
        <v>3</v>
      </c>
      <c r="J31" s="14">
        <v>0</v>
      </c>
      <c r="K31" s="14">
        <v>0</v>
      </c>
      <c r="L31" s="14">
        <v>0</v>
      </c>
      <c r="M31" s="14">
        <v>1</v>
      </c>
      <c r="N31" s="14">
        <v>1</v>
      </c>
      <c r="O31" s="14">
        <v>0</v>
      </c>
      <c r="P31" s="23">
        <v>1</v>
      </c>
    </row>
    <row r="32" spans="1:16" x14ac:dyDescent="0.25">
      <c r="A32" s="28" t="s">
        <v>366</v>
      </c>
      <c r="B32" s="28" t="s">
        <v>367</v>
      </c>
      <c r="C32" s="14">
        <v>1</v>
      </c>
      <c r="D32" s="14">
        <v>0</v>
      </c>
      <c r="E32" s="29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8" t="s">
        <v>368</v>
      </c>
      <c r="B33" s="28" t="s">
        <v>369</v>
      </c>
      <c r="C33" s="14">
        <v>894</v>
      </c>
      <c r="D33" s="14">
        <v>815</v>
      </c>
      <c r="E33" s="29">
        <v>9.6932515337423295E-2</v>
      </c>
      <c r="F33" s="14">
        <v>20</v>
      </c>
      <c r="G33" s="14">
        <v>20</v>
      </c>
      <c r="H33" s="14">
        <v>60</v>
      </c>
      <c r="I33" s="14">
        <v>81</v>
      </c>
      <c r="J33" s="14">
        <v>1</v>
      </c>
      <c r="K33" s="14">
        <v>2</v>
      </c>
      <c r="L33" s="14">
        <v>1</v>
      </c>
      <c r="M33" s="14">
        <v>0</v>
      </c>
      <c r="N33" s="14">
        <v>16</v>
      </c>
      <c r="O33" s="14">
        <v>2</v>
      </c>
      <c r="P33" s="23">
        <v>75</v>
      </c>
    </row>
    <row r="34" spans="1:16" x14ac:dyDescent="0.25">
      <c r="A34" s="28" t="s">
        <v>370</v>
      </c>
      <c r="B34" s="28" t="s">
        <v>371</v>
      </c>
      <c r="C34" s="14">
        <v>19</v>
      </c>
      <c r="D34" s="14">
        <v>13</v>
      </c>
      <c r="E34" s="29">
        <v>0.46153846153846101</v>
      </c>
      <c r="F34" s="14">
        <v>2</v>
      </c>
      <c r="G34" s="14">
        <v>0</v>
      </c>
      <c r="H34" s="14">
        <v>5</v>
      </c>
      <c r="I34" s="14">
        <v>4</v>
      </c>
      <c r="J34" s="14">
        <v>0</v>
      </c>
      <c r="K34" s="14">
        <v>0</v>
      </c>
      <c r="L34" s="14">
        <v>0</v>
      </c>
      <c r="M34" s="14">
        <v>0</v>
      </c>
      <c r="N34" s="14">
        <v>1</v>
      </c>
      <c r="O34" s="14">
        <v>0</v>
      </c>
      <c r="P34" s="23">
        <v>14</v>
      </c>
    </row>
    <row r="35" spans="1:16" x14ac:dyDescent="0.25">
      <c r="A35" s="28" t="s">
        <v>372</v>
      </c>
      <c r="B35" s="28" t="s">
        <v>373</v>
      </c>
      <c r="C35" s="14">
        <v>315</v>
      </c>
      <c r="D35" s="14">
        <v>314</v>
      </c>
      <c r="E35" s="29">
        <v>3.1847133757961798E-3</v>
      </c>
      <c r="F35" s="14">
        <v>8</v>
      </c>
      <c r="G35" s="14">
        <v>6</v>
      </c>
      <c r="H35" s="14">
        <v>7</v>
      </c>
      <c r="I35" s="14">
        <v>12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14</v>
      </c>
    </row>
    <row r="36" spans="1:16" ht="22.5" x14ac:dyDescent="0.25">
      <c r="A36" s="28" t="s">
        <v>374</v>
      </c>
      <c r="B36" s="28" t="s">
        <v>375</v>
      </c>
      <c r="C36" s="14">
        <v>45</v>
      </c>
      <c r="D36" s="14">
        <v>56</v>
      </c>
      <c r="E36" s="29">
        <v>-0.19642857142857101</v>
      </c>
      <c r="F36" s="14">
        <v>38</v>
      </c>
      <c r="G36" s="14">
        <v>180</v>
      </c>
      <c r="H36" s="14">
        <v>14</v>
      </c>
      <c r="I36" s="14">
        <v>84</v>
      </c>
      <c r="J36" s="14">
        <v>0</v>
      </c>
      <c r="K36" s="14">
        <v>3</v>
      </c>
      <c r="L36" s="14">
        <v>0</v>
      </c>
      <c r="M36" s="14">
        <v>1</v>
      </c>
      <c r="N36" s="14">
        <v>2</v>
      </c>
      <c r="O36" s="14">
        <v>0</v>
      </c>
      <c r="P36" s="23">
        <v>285</v>
      </c>
    </row>
    <row r="37" spans="1:16" ht="22.5" x14ac:dyDescent="0.25">
      <c r="A37" s="28" t="s">
        <v>376</v>
      </c>
      <c r="B37" s="28" t="s">
        <v>377</v>
      </c>
      <c r="C37" s="14">
        <v>12</v>
      </c>
      <c r="D37" s="14">
        <v>11</v>
      </c>
      <c r="E37" s="29">
        <v>9.0909090909090898E-2</v>
      </c>
      <c r="F37" s="14">
        <v>8</v>
      </c>
      <c r="G37" s="14">
        <v>49</v>
      </c>
      <c r="H37" s="14">
        <v>10</v>
      </c>
      <c r="I37" s="14">
        <v>41</v>
      </c>
      <c r="J37" s="14">
        <v>0</v>
      </c>
      <c r="K37" s="14">
        <v>2</v>
      </c>
      <c r="L37" s="14">
        <v>0</v>
      </c>
      <c r="M37" s="14">
        <v>0</v>
      </c>
      <c r="N37" s="14">
        <v>1</v>
      </c>
      <c r="O37" s="14">
        <v>0</v>
      </c>
      <c r="P37" s="23">
        <v>76</v>
      </c>
    </row>
    <row r="38" spans="1:16" ht="22.5" x14ac:dyDescent="0.25">
      <c r="A38" s="28" t="s">
        <v>378</v>
      </c>
      <c r="B38" s="28" t="s">
        <v>379</v>
      </c>
      <c r="C38" s="14">
        <v>8</v>
      </c>
      <c r="D38" s="14">
        <v>8</v>
      </c>
      <c r="E38" s="29">
        <v>0</v>
      </c>
      <c r="F38" s="14">
        <v>5</v>
      </c>
      <c r="G38" s="14">
        <v>6</v>
      </c>
      <c r="H38" s="14">
        <v>9</v>
      </c>
      <c r="I38" s="14">
        <v>15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14</v>
      </c>
    </row>
    <row r="39" spans="1:16" ht="33.75" x14ac:dyDescent="0.25">
      <c r="A39" s="28" t="s">
        <v>380</v>
      </c>
      <c r="B39" s="28" t="s">
        <v>381</v>
      </c>
      <c r="C39" s="14">
        <v>0</v>
      </c>
      <c r="D39" s="14">
        <v>0</v>
      </c>
      <c r="E39" s="29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8" t="s">
        <v>382</v>
      </c>
      <c r="B40" s="28" t="s">
        <v>383</v>
      </c>
      <c r="C40" s="14">
        <v>1</v>
      </c>
      <c r="D40" s="14">
        <v>0</v>
      </c>
      <c r="E40" s="29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8" t="s">
        <v>384</v>
      </c>
      <c r="B41" s="28" t="s">
        <v>385</v>
      </c>
      <c r="C41" s="14">
        <v>141</v>
      </c>
      <c r="D41" s="14">
        <v>144</v>
      </c>
      <c r="E41" s="29">
        <v>-2.0833333333333301E-2</v>
      </c>
      <c r="F41" s="14">
        <v>4</v>
      </c>
      <c r="G41" s="14">
        <v>4</v>
      </c>
      <c r="H41" s="14">
        <v>14</v>
      </c>
      <c r="I41" s="14">
        <v>16</v>
      </c>
      <c r="J41" s="14">
        <v>0</v>
      </c>
      <c r="K41" s="14">
        <v>0</v>
      </c>
      <c r="L41" s="14">
        <v>0</v>
      </c>
      <c r="M41" s="14">
        <v>0</v>
      </c>
      <c r="N41" s="14">
        <v>8</v>
      </c>
      <c r="O41" s="14">
        <v>0</v>
      </c>
      <c r="P41" s="23">
        <v>13</v>
      </c>
    </row>
    <row r="42" spans="1:16" x14ac:dyDescent="0.25">
      <c r="A42" s="180" t="s">
        <v>386</v>
      </c>
      <c r="B42" s="181"/>
      <c r="C42" s="25">
        <v>791</v>
      </c>
      <c r="D42" s="25">
        <v>639</v>
      </c>
      <c r="E42" s="26">
        <v>0.23787167449139299</v>
      </c>
      <c r="F42" s="25">
        <v>293</v>
      </c>
      <c r="G42" s="25">
        <v>44</v>
      </c>
      <c r="H42" s="25">
        <v>168</v>
      </c>
      <c r="I42" s="25">
        <v>101</v>
      </c>
      <c r="J42" s="25">
        <v>2</v>
      </c>
      <c r="K42" s="25">
        <v>5</v>
      </c>
      <c r="L42" s="25">
        <v>0</v>
      </c>
      <c r="M42" s="25">
        <v>0</v>
      </c>
      <c r="N42" s="25">
        <v>16</v>
      </c>
      <c r="O42" s="25">
        <v>7</v>
      </c>
      <c r="P42" s="27">
        <v>122</v>
      </c>
    </row>
    <row r="43" spans="1:16" x14ac:dyDescent="0.25">
      <c r="A43" s="28" t="s">
        <v>387</v>
      </c>
      <c r="B43" s="28" t="s">
        <v>388</v>
      </c>
      <c r="C43" s="14">
        <v>16</v>
      </c>
      <c r="D43" s="14">
        <v>28</v>
      </c>
      <c r="E43" s="29">
        <v>-0.42857142857142799</v>
      </c>
      <c r="F43" s="14">
        <v>3</v>
      </c>
      <c r="G43" s="14">
        <v>0</v>
      </c>
      <c r="H43" s="14">
        <v>3</v>
      </c>
      <c r="I43" s="14">
        <v>4</v>
      </c>
      <c r="J43" s="14">
        <v>0</v>
      </c>
      <c r="K43" s="14">
        <v>0</v>
      </c>
      <c r="L43" s="14">
        <v>0</v>
      </c>
      <c r="M43" s="14">
        <v>0</v>
      </c>
      <c r="N43" s="14">
        <v>3</v>
      </c>
      <c r="O43" s="14">
        <v>0</v>
      </c>
      <c r="P43" s="23">
        <v>0</v>
      </c>
    </row>
    <row r="44" spans="1:16" ht="22.5" x14ac:dyDescent="0.25">
      <c r="A44" s="28" t="s">
        <v>389</v>
      </c>
      <c r="B44" s="28" t="s">
        <v>390</v>
      </c>
      <c r="C44" s="14">
        <v>762</v>
      </c>
      <c r="D44" s="14">
        <v>601</v>
      </c>
      <c r="E44" s="29">
        <v>0.26788685524126399</v>
      </c>
      <c r="F44" s="14">
        <v>290</v>
      </c>
      <c r="G44" s="14">
        <v>44</v>
      </c>
      <c r="H44" s="14">
        <v>161</v>
      </c>
      <c r="I44" s="14">
        <v>93</v>
      </c>
      <c r="J44" s="14">
        <v>2</v>
      </c>
      <c r="K44" s="14">
        <v>5</v>
      </c>
      <c r="L44" s="14">
        <v>0</v>
      </c>
      <c r="M44" s="14">
        <v>0</v>
      </c>
      <c r="N44" s="14">
        <v>11</v>
      </c>
      <c r="O44" s="14">
        <v>7</v>
      </c>
      <c r="P44" s="23">
        <v>122</v>
      </c>
    </row>
    <row r="45" spans="1:16" x14ac:dyDescent="0.25">
      <c r="A45" s="28" t="s">
        <v>391</v>
      </c>
      <c r="B45" s="28" t="s">
        <v>392</v>
      </c>
      <c r="C45" s="14">
        <v>0</v>
      </c>
      <c r="D45" s="14">
        <v>1</v>
      </c>
      <c r="E45" s="29">
        <v>-1</v>
      </c>
      <c r="F45" s="14">
        <v>0</v>
      </c>
      <c r="G45" s="14">
        <v>0</v>
      </c>
      <c r="H45" s="14">
        <v>0</v>
      </c>
      <c r="I45" s="14">
        <v>1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8" t="s">
        <v>393</v>
      </c>
      <c r="B46" s="28" t="s">
        <v>394</v>
      </c>
      <c r="C46" s="14">
        <v>0</v>
      </c>
      <c r="D46" s="14">
        <v>0</v>
      </c>
      <c r="E46" s="29">
        <v>0</v>
      </c>
      <c r="F46" s="14">
        <v>0</v>
      </c>
      <c r="G46" s="14">
        <v>0</v>
      </c>
      <c r="H46" s="14">
        <v>1</v>
      </c>
      <c r="I46" s="14">
        <v>2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3">
        <v>0</v>
      </c>
    </row>
    <row r="47" spans="1:16" ht="22.5" x14ac:dyDescent="0.25">
      <c r="A47" s="28" t="s">
        <v>395</v>
      </c>
      <c r="B47" s="28" t="s">
        <v>396</v>
      </c>
      <c r="C47" s="14">
        <v>0</v>
      </c>
      <c r="D47" s="14">
        <v>0</v>
      </c>
      <c r="E47" s="29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8" t="s">
        <v>397</v>
      </c>
      <c r="B48" s="28" t="s">
        <v>398</v>
      </c>
      <c r="C48" s="14">
        <v>10</v>
      </c>
      <c r="D48" s="14">
        <v>4</v>
      </c>
      <c r="E48" s="29">
        <v>1.5</v>
      </c>
      <c r="F48" s="14">
        <v>0</v>
      </c>
      <c r="G48" s="14">
        <v>0</v>
      </c>
      <c r="H48" s="14">
        <v>3</v>
      </c>
      <c r="I48" s="14">
        <v>1</v>
      </c>
      <c r="J48" s="14">
        <v>0</v>
      </c>
      <c r="K48" s="14">
        <v>0</v>
      </c>
      <c r="L48" s="14">
        <v>0</v>
      </c>
      <c r="M48" s="14">
        <v>0</v>
      </c>
      <c r="N48" s="14">
        <v>1</v>
      </c>
      <c r="O48" s="14">
        <v>0</v>
      </c>
      <c r="P48" s="23">
        <v>0</v>
      </c>
    </row>
    <row r="49" spans="1:16" x14ac:dyDescent="0.25">
      <c r="A49" s="28" t="s">
        <v>399</v>
      </c>
      <c r="B49" s="28" t="s">
        <v>400</v>
      </c>
      <c r="C49" s="14">
        <v>3</v>
      </c>
      <c r="D49" s="14">
        <v>5</v>
      </c>
      <c r="E49" s="29">
        <v>-0.4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0" t="s">
        <v>401</v>
      </c>
      <c r="B50" s="181"/>
      <c r="C50" s="25">
        <v>537</v>
      </c>
      <c r="D50" s="25">
        <v>493</v>
      </c>
      <c r="E50" s="26">
        <v>8.9249492900608504E-2</v>
      </c>
      <c r="F50" s="25">
        <v>4</v>
      </c>
      <c r="G50" s="25">
        <v>1</v>
      </c>
      <c r="H50" s="25">
        <v>70</v>
      </c>
      <c r="I50" s="25">
        <v>56</v>
      </c>
      <c r="J50" s="25">
        <v>42</v>
      </c>
      <c r="K50" s="25">
        <v>33</v>
      </c>
      <c r="L50" s="25">
        <v>0</v>
      </c>
      <c r="M50" s="25">
        <v>0</v>
      </c>
      <c r="N50" s="25">
        <v>11</v>
      </c>
      <c r="O50" s="25">
        <v>8</v>
      </c>
      <c r="P50" s="27">
        <v>53</v>
      </c>
    </row>
    <row r="51" spans="1:16" x14ac:dyDescent="0.25">
      <c r="A51" s="28" t="s">
        <v>402</v>
      </c>
      <c r="B51" s="28" t="s">
        <v>403</v>
      </c>
      <c r="C51" s="14">
        <v>317</v>
      </c>
      <c r="D51" s="14">
        <v>189</v>
      </c>
      <c r="E51" s="29">
        <v>0.67724867724867699</v>
      </c>
      <c r="F51" s="14">
        <v>2</v>
      </c>
      <c r="G51" s="14">
        <v>0</v>
      </c>
      <c r="H51" s="14">
        <v>18</v>
      </c>
      <c r="I51" s="14">
        <v>15</v>
      </c>
      <c r="J51" s="14">
        <v>27</v>
      </c>
      <c r="K51" s="14">
        <v>12</v>
      </c>
      <c r="L51" s="14">
        <v>0</v>
      </c>
      <c r="M51" s="14">
        <v>0</v>
      </c>
      <c r="N51" s="14">
        <v>2</v>
      </c>
      <c r="O51" s="14">
        <v>8</v>
      </c>
      <c r="P51" s="23">
        <v>14</v>
      </c>
    </row>
    <row r="52" spans="1:16" x14ac:dyDescent="0.25">
      <c r="A52" s="28" t="s">
        <v>404</v>
      </c>
      <c r="B52" s="28" t="s">
        <v>405</v>
      </c>
      <c r="C52" s="14">
        <v>1</v>
      </c>
      <c r="D52" s="14">
        <v>3</v>
      </c>
      <c r="E52" s="29">
        <v>-0.66666666666666696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1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8" t="s">
        <v>406</v>
      </c>
      <c r="B53" s="28" t="s">
        <v>407</v>
      </c>
      <c r="C53" s="14">
        <v>66</v>
      </c>
      <c r="D53" s="14">
        <v>157</v>
      </c>
      <c r="E53" s="29">
        <v>-0.579617834394904</v>
      </c>
      <c r="F53" s="14">
        <v>0</v>
      </c>
      <c r="G53" s="14">
        <v>0</v>
      </c>
      <c r="H53" s="14">
        <v>21</v>
      </c>
      <c r="I53" s="14">
        <v>11</v>
      </c>
      <c r="J53" s="14">
        <v>14</v>
      </c>
      <c r="K53" s="14">
        <v>4</v>
      </c>
      <c r="L53" s="14">
        <v>0</v>
      </c>
      <c r="M53" s="14">
        <v>0</v>
      </c>
      <c r="N53" s="14">
        <v>3</v>
      </c>
      <c r="O53" s="14">
        <v>0</v>
      </c>
      <c r="P53" s="23">
        <v>15</v>
      </c>
    </row>
    <row r="54" spans="1:16" ht="22.5" x14ac:dyDescent="0.25">
      <c r="A54" s="28" t="s">
        <v>408</v>
      </c>
      <c r="B54" s="28" t="s">
        <v>409</v>
      </c>
      <c r="C54" s="14">
        <v>5</v>
      </c>
      <c r="D54" s="14">
        <v>12</v>
      </c>
      <c r="E54" s="29">
        <v>-0.58333333333333304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2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28" t="s">
        <v>410</v>
      </c>
      <c r="B55" s="28" t="s">
        <v>411</v>
      </c>
      <c r="C55" s="14">
        <v>0</v>
      </c>
      <c r="D55" s="14">
        <v>1</v>
      </c>
      <c r="E55" s="29">
        <v>-1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8" t="s">
        <v>412</v>
      </c>
      <c r="B56" s="28" t="s">
        <v>413</v>
      </c>
      <c r="C56" s="14">
        <v>21</v>
      </c>
      <c r="D56" s="14">
        <v>15</v>
      </c>
      <c r="E56" s="29">
        <v>0.4</v>
      </c>
      <c r="F56" s="14">
        <v>1</v>
      </c>
      <c r="G56" s="14">
        <v>0</v>
      </c>
      <c r="H56" s="14">
        <v>3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1</v>
      </c>
    </row>
    <row r="57" spans="1:16" ht="22.5" x14ac:dyDescent="0.25">
      <c r="A57" s="28" t="s">
        <v>414</v>
      </c>
      <c r="B57" s="28" t="s">
        <v>415</v>
      </c>
      <c r="C57" s="14">
        <v>12</v>
      </c>
      <c r="D57" s="14">
        <v>21</v>
      </c>
      <c r="E57" s="29">
        <v>-0.42857142857142799</v>
      </c>
      <c r="F57" s="14">
        <v>0</v>
      </c>
      <c r="G57" s="14">
        <v>0</v>
      </c>
      <c r="H57" s="14">
        <v>2</v>
      </c>
      <c r="I57" s="14">
        <v>4</v>
      </c>
      <c r="J57" s="14">
        <v>0</v>
      </c>
      <c r="K57" s="14">
        <v>2</v>
      </c>
      <c r="L57" s="14">
        <v>0</v>
      </c>
      <c r="M57" s="14">
        <v>0</v>
      </c>
      <c r="N57" s="14">
        <v>0</v>
      </c>
      <c r="O57" s="14">
        <v>0</v>
      </c>
      <c r="P57" s="23">
        <v>1</v>
      </c>
    </row>
    <row r="58" spans="1:16" ht="22.5" x14ac:dyDescent="0.25">
      <c r="A58" s="28" t="s">
        <v>416</v>
      </c>
      <c r="B58" s="28" t="s">
        <v>417</v>
      </c>
      <c r="C58" s="14">
        <v>2</v>
      </c>
      <c r="D58" s="14">
        <v>2</v>
      </c>
      <c r="E58" s="29">
        <v>0</v>
      </c>
      <c r="F58" s="14">
        <v>0</v>
      </c>
      <c r="G58" s="14">
        <v>0</v>
      </c>
      <c r="H58" s="14">
        <v>0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1</v>
      </c>
    </row>
    <row r="59" spans="1:16" ht="22.5" x14ac:dyDescent="0.25">
      <c r="A59" s="28" t="s">
        <v>418</v>
      </c>
      <c r="B59" s="28" t="s">
        <v>419</v>
      </c>
      <c r="C59" s="14">
        <v>5</v>
      </c>
      <c r="D59" s="14">
        <v>5</v>
      </c>
      <c r="E59" s="29">
        <v>0</v>
      </c>
      <c r="F59" s="14">
        <v>0</v>
      </c>
      <c r="G59" s="14">
        <v>0</v>
      </c>
      <c r="H59" s="14">
        <v>0</v>
      </c>
      <c r="I59" s="14">
        <v>1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8" t="s">
        <v>420</v>
      </c>
      <c r="B60" s="28" t="s">
        <v>421</v>
      </c>
      <c r="C60" s="14">
        <v>6</v>
      </c>
      <c r="D60" s="14">
        <v>2</v>
      </c>
      <c r="E60" s="29">
        <v>2</v>
      </c>
      <c r="F60" s="14">
        <v>0</v>
      </c>
      <c r="G60" s="14">
        <v>1</v>
      </c>
      <c r="H60" s="14">
        <v>2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8" t="s">
        <v>422</v>
      </c>
      <c r="B61" s="28" t="s">
        <v>423</v>
      </c>
      <c r="C61" s="14">
        <v>30</v>
      </c>
      <c r="D61" s="14">
        <v>30</v>
      </c>
      <c r="E61" s="29">
        <v>0</v>
      </c>
      <c r="F61" s="14">
        <v>1</v>
      </c>
      <c r="G61" s="14">
        <v>0</v>
      </c>
      <c r="H61" s="14">
        <v>13</v>
      </c>
      <c r="I61" s="14">
        <v>11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5</v>
      </c>
    </row>
    <row r="62" spans="1:16" x14ac:dyDescent="0.25">
      <c r="A62" s="28" t="s">
        <v>424</v>
      </c>
      <c r="B62" s="28" t="s">
        <v>425</v>
      </c>
      <c r="C62" s="14">
        <v>8</v>
      </c>
      <c r="D62" s="14">
        <v>5</v>
      </c>
      <c r="E62" s="29">
        <v>0.6</v>
      </c>
      <c r="F62" s="14">
        <v>0</v>
      </c>
      <c r="G62" s="14">
        <v>0</v>
      </c>
      <c r="H62" s="14">
        <v>2</v>
      </c>
      <c r="I62" s="14">
        <v>3</v>
      </c>
      <c r="J62" s="14">
        <v>0</v>
      </c>
      <c r="K62" s="14">
        <v>1</v>
      </c>
      <c r="L62" s="14">
        <v>0</v>
      </c>
      <c r="M62" s="14">
        <v>0</v>
      </c>
      <c r="N62" s="14">
        <v>0</v>
      </c>
      <c r="O62" s="14">
        <v>0</v>
      </c>
      <c r="P62" s="23">
        <v>2</v>
      </c>
    </row>
    <row r="63" spans="1:16" ht="22.5" x14ac:dyDescent="0.25">
      <c r="A63" s="28" t="s">
        <v>426</v>
      </c>
      <c r="B63" s="28" t="s">
        <v>427</v>
      </c>
      <c r="C63" s="14">
        <v>17</v>
      </c>
      <c r="D63" s="14">
        <v>26</v>
      </c>
      <c r="E63" s="29">
        <v>-0.34615384615384598</v>
      </c>
      <c r="F63" s="14">
        <v>0</v>
      </c>
      <c r="G63" s="14">
        <v>0</v>
      </c>
      <c r="H63" s="14">
        <v>6</v>
      </c>
      <c r="I63" s="14">
        <v>9</v>
      </c>
      <c r="J63" s="14">
        <v>0</v>
      </c>
      <c r="K63" s="14">
        <v>5</v>
      </c>
      <c r="L63" s="14">
        <v>0</v>
      </c>
      <c r="M63" s="14">
        <v>0</v>
      </c>
      <c r="N63" s="14">
        <v>5</v>
      </c>
      <c r="O63" s="14">
        <v>0</v>
      </c>
      <c r="P63" s="23">
        <v>8</v>
      </c>
    </row>
    <row r="64" spans="1:16" ht="22.5" x14ac:dyDescent="0.25">
      <c r="A64" s="28" t="s">
        <v>428</v>
      </c>
      <c r="B64" s="28" t="s">
        <v>429</v>
      </c>
      <c r="C64" s="14">
        <v>32</v>
      </c>
      <c r="D64" s="14">
        <v>18</v>
      </c>
      <c r="E64" s="29">
        <v>0.77777777777777801</v>
      </c>
      <c r="F64" s="14">
        <v>0</v>
      </c>
      <c r="G64" s="14">
        <v>0</v>
      </c>
      <c r="H64" s="14">
        <v>2</v>
      </c>
      <c r="I64" s="14">
        <v>1</v>
      </c>
      <c r="J64" s="14">
        <v>1</v>
      </c>
      <c r="K64" s="14">
        <v>4</v>
      </c>
      <c r="L64" s="14">
        <v>0</v>
      </c>
      <c r="M64" s="14">
        <v>0</v>
      </c>
      <c r="N64" s="14">
        <v>1</v>
      </c>
      <c r="O64" s="14">
        <v>0</v>
      </c>
      <c r="P64" s="23">
        <v>4</v>
      </c>
    </row>
    <row r="65" spans="1:16" ht="33.75" x14ac:dyDescent="0.25">
      <c r="A65" s="28" t="s">
        <v>430</v>
      </c>
      <c r="B65" s="28" t="s">
        <v>431</v>
      </c>
      <c r="C65" s="14">
        <v>13</v>
      </c>
      <c r="D65" s="14">
        <v>3</v>
      </c>
      <c r="E65" s="29">
        <v>3.3333333333333299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8" t="s">
        <v>432</v>
      </c>
      <c r="B66" s="28" t="s">
        <v>433</v>
      </c>
      <c r="C66" s="14">
        <v>0</v>
      </c>
      <c r="D66" s="14">
        <v>1</v>
      </c>
      <c r="E66" s="29">
        <v>-1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1</v>
      </c>
    </row>
    <row r="67" spans="1:16" ht="33.75" x14ac:dyDescent="0.25">
      <c r="A67" s="28" t="s">
        <v>434</v>
      </c>
      <c r="B67" s="28" t="s">
        <v>435</v>
      </c>
      <c r="C67" s="14">
        <v>2</v>
      </c>
      <c r="D67" s="14">
        <v>0</v>
      </c>
      <c r="E67" s="29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2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8" t="s">
        <v>436</v>
      </c>
      <c r="B68" s="28" t="s">
        <v>437</v>
      </c>
      <c r="C68" s="14">
        <v>0</v>
      </c>
      <c r="D68" s="14">
        <v>2</v>
      </c>
      <c r="E68" s="29">
        <v>-1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8" t="s">
        <v>438</v>
      </c>
      <c r="B69" s="28" t="s">
        <v>439</v>
      </c>
      <c r="C69" s="14">
        <v>0</v>
      </c>
      <c r="D69" s="14">
        <v>1</v>
      </c>
      <c r="E69" s="29">
        <v>-1</v>
      </c>
      <c r="F69" s="14">
        <v>0</v>
      </c>
      <c r="G69" s="14">
        <v>0</v>
      </c>
      <c r="H69" s="14">
        <v>1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8" t="s">
        <v>440</v>
      </c>
      <c r="B70" s="28" t="s">
        <v>441</v>
      </c>
      <c r="C70" s="14">
        <v>0</v>
      </c>
      <c r="D70" s="14">
        <v>0</v>
      </c>
      <c r="E70" s="29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8" t="s">
        <v>442</v>
      </c>
      <c r="B71" s="28" t="s">
        <v>443</v>
      </c>
      <c r="C71" s="14">
        <v>0</v>
      </c>
      <c r="D71" s="14">
        <v>0</v>
      </c>
      <c r="E71" s="29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0</v>
      </c>
    </row>
    <row r="72" spans="1:16" x14ac:dyDescent="0.25">
      <c r="A72" s="180" t="s">
        <v>444</v>
      </c>
      <c r="B72" s="181"/>
      <c r="C72" s="25">
        <v>3</v>
      </c>
      <c r="D72" s="25">
        <v>3</v>
      </c>
      <c r="E72" s="26">
        <v>0</v>
      </c>
      <c r="F72" s="25">
        <v>0</v>
      </c>
      <c r="G72" s="25">
        <v>0</v>
      </c>
      <c r="H72" s="25">
        <v>0</v>
      </c>
      <c r="I72" s="25">
        <v>4</v>
      </c>
      <c r="J72" s="25">
        <v>0</v>
      </c>
      <c r="K72" s="25">
        <v>0</v>
      </c>
      <c r="L72" s="25">
        <v>0</v>
      </c>
      <c r="M72" s="25">
        <v>0</v>
      </c>
      <c r="N72" s="25">
        <v>0</v>
      </c>
      <c r="O72" s="25">
        <v>0</v>
      </c>
      <c r="P72" s="27">
        <v>2</v>
      </c>
    </row>
    <row r="73" spans="1:16" x14ac:dyDescent="0.25">
      <c r="A73" s="28" t="s">
        <v>445</v>
      </c>
      <c r="B73" s="28" t="s">
        <v>446</v>
      </c>
      <c r="C73" s="14">
        <v>3</v>
      </c>
      <c r="D73" s="14">
        <v>3</v>
      </c>
      <c r="E73" s="29">
        <v>0</v>
      </c>
      <c r="F73" s="14">
        <v>0</v>
      </c>
      <c r="G73" s="14">
        <v>0</v>
      </c>
      <c r="H73" s="14">
        <v>0</v>
      </c>
      <c r="I73" s="14">
        <v>4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2</v>
      </c>
    </row>
    <row r="74" spans="1:16" x14ac:dyDescent="0.25">
      <c r="A74" s="180" t="s">
        <v>447</v>
      </c>
      <c r="B74" s="181"/>
      <c r="C74" s="25">
        <v>113</v>
      </c>
      <c r="D74" s="25">
        <v>96</v>
      </c>
      <c r="E74" s="26">
        <v>0.17708333333333301</v>
      </c>
      <c r="F74" s="25">
        <v>1</v>
      </c>
      <c r="G74" s="25">
        <v>4</v>
      </c>
      <c r="H74" s="25">
        <v>12</v>
      </c>
      <c r="I74" s="25">
        <v>15</v>
      </c>
      <c r="J74" s="25">
        <v>0</v>
      </c>
      <c r="K74" s="25">
        <v>1</v>
      </c>
      <c r="L74" s="25">
        <v>1</v>
      </c>
      <c r="M74" s="25">
        <v>5</v>
      </c>
      <c r="N74" s="25">
        <v>3</v>
      </c>
      <c r="O74" s="25">
        <v>0</v>
      </c>
      <c r="P74" s="27">
        <v>27</v>
      </c>
    </row>
    <row r="75" spans="1:16" x14ac:dyDescent="0.25">
      <c r="A75" s="28" t="s">
        <v>448</v>
      </c>
      <c r="B75" s="28" t="s">
        <v>449</v>
      </c>
      <c r="C75" s="14">
        <v>48</v>
      </c>
      <c r="D75" s="14">
        <v>39</v>
      </c>
      <c r="E75" s="29">
        <v>0.230769230769231</v>
      </c>
      <c r="F75" s="14">
        <v>1</v>
      </c>
      <c r="G75" s="14">
        <v>3</v>
      </c>
      <c r="H75" s="14">
        <v>3</v>
      </c>
      <c r="I75" s="14">
        <v>8</v>
      </c>
      <c r="J75" s="14">
        <v>0</v>
      </c>
      <c r="K75" s="14">
        <v>1</v>
      </c>
      <c r="L75" s="14">
        <v>0</v>
      </c>
      <c r="M75" s="14">
        <v>0</v>
      </c>
      <c r="N75" s="14">
        <v>0</v>
      </c>
      <c r="O75" s="14">
        <v>0</v>
      </c>
      <c r="P75" s="23">
        <v>5</v>
      </c>
    </row>
    <row r="76" spans="1:16" ht="33.75" x14ac:dyDescent="0.25">
      <c r="A76" s="28" t="s">
        <v>450</v>
      </c>
      <c r="B76" s="28" t="s">
        <v>451</v>
      </c>
      <c r="C76" s="14">
        <v>4</v>
      </c>
      <c r="D76" s="14">
        <v>0</v>
      </c>
      <c r="E76" s="29">
        <v>0</v>
      </c>
      <c r="F76" s="14">
        <v>0</v>
      </c>
      <c r="G76" s="14">
        <v>0</v>
      </c>
      <c r="H76" s="14">
        <v>0</v>
      </c>
      <c r="I76" s="14">
        <v>1</v>
      </c>
      <c r="J76" s="14">
        <v>0</v>
      </c>
      <c r="K76" s="14">
        <v>0</v>
      </c>
      <c r="L76" s="14">
        <v>0</v>
      </c>
      <c r="M76" s="14">
        <v>0</v>
      </c>
      <c r="N76" s="14">
        <v>1</v>
      </c>
      <c r="O76" s="14">
        <v>0</v>
      </c>
      <c r="P76" s="23">
        <v>5</v>
      </c>
    </row>
    <row r="77" spans="1:16" x14ac:dyDescent="0.25">
      <c r="A77" s="28" t="s">
        <v>452</v>
      </c>
      <c r="B77" s="28" t="s">
        <v>453</v>
      </c>
      <c r="C77" s="14">
        <v>31</v>
      </c>
      <c r="D77" s="14">
        <v>33</v>
      </c>
      <c r="E77" s="29">
        <v>-6.0606060606060601E-2</v>
      </c>
      <c r="F77" s="14">
        <v>0</v>
      </c>
      <c r="G77" s="14">
        <v>0</v>
      </c>
      <c r="H77" s="14">
        <v>2</v>
      </c>
      <c r="I77" s="14">
        <v>0</v>
      </c>
      <c r="J77" s="14">
        <v>0</v>
      </c>
      <c r="K77" s="14">
        <v>0</v>
      </c>
      <c r="L77" s="14">
        <v>1</v>
      </c>
      <c r="M77" s="14">
        <v>5</v>
      </c>
      <c r="N77" s="14">
        <v>0</v>
      </c>
      <c r="O77" s="14">
        <v>0</v>
      </c>
      <c r="P77" s="23">
        <v>5</v>
      </c>
    </row>
    <row r="78" spans="1:16" x14ac:dyDescent="0.25">
      <c r="A78" s="28" t="s">
        <v>454</v>
      </c>
      <c r="B78" s="28" t="s">
        <v>455</v>
      </c>
      <c r="C78" s="14">
        <v>2</v>
      </c>
      <c r="D78" s="14">
        <v>2</v>
      </c>
      <c r="E78" s="29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1</v>
      </c>
    </row>
    <row r="79" spans="1:16" ht="22.5" x14ac:dyDescent="0.25">
      <c r="A79" s="28" t="s">
        <v>456</v>
      </c>
      <c r="B79" s="28" t="s">
        <v>457</v>
      </c>
      <c r="C79" s="14">
        <v>19</v>
      </c>
      <c r="D79" s="14">
        <v>16</v>
      </c>
      <c r="E79" s="29">
        <v>0.1875</v>
      </c>
      <c r="F79" s="14">
        <v>0</v>
      </c>
      <c r="G79" s="14">
        <v>1</v>
      </c>
      <c r="H79" s="14">
        <v>6</v>
      </c>
      <c r="I79" s="14">
        <v>6</v>
      </c>
      <c r="J79" s="14">
        <v>0</v>
      </c>
      <c r="K79" s="14">
        <v>0</v>
      </c>
      <c r="L79" s="14">
        <v>0</v>
      </c>
      <c r="M79" s="14">
        <v>0</v>
      </c>
      <c r="N79" s="14">
        <v>2</v>
      </c>
      <c r="O79" s="14">
        <v>0</v>
      </c>
      <c r="P79" s="23">
        <v>11</v>
      </c>
    </row>
    <row r="80" spans="1:16" ht="33.75" x14ac:dyDescent="0.25">
      <c r="A80" s="28" t="s">
        <v>458</v>
      </c>
      <c r="B80" s="28" t="s">
        <v>459</v>
      </c>
      <c r="C80" s="14">
        <v>8</v>
      </c>
      <c r="D80" s="14">
        <v>5</v>
      </c>
      <c r="E80" s="29">
        <v>0.6</v>
      </c>
      <c r="F80" s="14">
        <v>0</v>
      </c>
      <c r="G80" s="14">
        <v>0</v>
      </c>
      <c r="H80" s="14">
        <v>1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8" t="s">
        <v>460</v>
      </c>
      <c r="B81" s="28" t="s">
        <v>461</v>
      </c>
      <c r="C81" s="14">
        <v>1</v>
      </c>
      <c r="D81" s="14">
        <v>1</v>
      </c>
      <c r="E81" s="29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0" t="s">
        <v>462</v>
      </c>
      <c r="B82" s="181"/>
      <c r="C82" s="25">
        <v>181</v>
      </c>
      <c r="D82" s="25">
        <v>149</v>
      </c>
      <c r="E82" s="26">
        <v>0.21476510067114099</v>
      </c>
      <c r="F82" s="25">
        <v>1</v>
      </c>
      <c r="G82" s="25">
        <v>0</v>
      </c>
      <c r="H82" s="25">
        <v>8</v>
      </c>
      <c r="I82" s="25">
        <v>8</v>
      </c>
      <c r="J82" s="25">
        <v>0</v>
      </c>
      <c r="K82" s="25">
        <v>0</v>
      </c>
      <c r="L82" s="25">
        <v>0</v>
      </c>
      <c r="M82" s="25">
        <v>0</v>
      </c>
      <c r="N82" s="25">
        <v>0</v>
      </c>
      <c r="O82" s="25">
        <v>0</v>
      </c>
      <c r="P82" s="27">
        <v>13</v>
      </c>
    </row>
    <row r="83" spans="1:16" x14ac:dyDescent="0.25">
      <c r="A83" s="28" t="s">
        <v>463</v>
      </c>
      <c r="B83" s="28" t="s">
        <v>464</v>
      </c>
      <c r="C83" s="14">
        <v>55</v>
      </c>
      <c r="D83" s="14">
        <v>45</v>
      </c>
      <c r="E83" s="29">
        <v>0.22222222222222199</v>
      </c>
      <c r="F83" s="14">
        <v>0</v>
      </c>
      <c r="G83" s="14">
        <v>0</v>
      </c>
      <c r="H83" s="14">
        <v>5</v>
      </c>
      <c r="I83" s="14">
        <v>1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2</v>
      </c>
    </row>
    <row r="84" spans="1:16" x14ac:dyDescent="0.25">
      <c r="A84" s="28" t="s">
        <v>465</v>
      </c>
      <c r="B84" s="28" t="s">
        <v>466</v>
      </c>
      <c r="C84" s="14">
        <v>126</v>
      </c>
      <c r="D84" s="14">
        <v>104</v>
      </c>
      <c r="E84" s="29">
        <v>0.21153846153846101</v>
      </c>
      <c r="F84" s="14">
        <v>1</v>
      </c>
      <c r="G84" s="14">
        <v>0</v>
      </c>
      <c r="H84" s="14">
        <v>3</v>
      </c>
      <c r="I84" s="14">
        <v>7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11</v>
      </c>
    </row>
    <row r="85" spans="1:16" x14ac:dyDescent="0.25">
      <c r="A85" s="180" t="s">
        <v>467</v>
      </c>
      <c r="B85" s="181"/>
      <c r="C85" s="25">
        <v>300</v>
      </c>
      <c r="D85" s="25">
        <v>323</v>
      </c>
      <c r="E85" s="26">
        <v>-7.1207430340557307E-2</v>
      </c>
      <c r="F85" s="25">
        <v>3</v>
      </c>
      <c r="G85" s="25">
        <v>3</v>
      </c>
      <c r="H85" s="25">
        <v>112</v>
      </c>
      <c r="I85" s="25">
        <v>66</v>
      </c>
      <c r="J85" s="25">
        <v>0</v>
      </c>
      <c r="K85" s="25">
        <v>0</v>
      </c>
      <c r="L85" s="25">
        <v>0</v>
      </c>
      <c r="M85" s="25">
        <v>0</v>
      </c>
      <c r="N85" s="25">
        <v>18</v>
      </c>
      <c r="O85" s="25">
        <v>0</v>
      </c>
      <c r="P85" s="27">
        <v>70</v>
      </c>
    </row>
    <row r="86" spans="1:16" x14ac:dyDescent="0.25">
      <c r="A86" s="28" t="s">
        <v>468</v>
      </c>
      <c r="B86" s="28" t="s">
        <v>469</v>
      </c>
      <c r="C86" s="14">
        <v>0</v>
      </c>
      <c r="D86" s="14">
        <v>1</v>
      </c>
      <c r="E86" s="29">
        <v>-1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8" t="s">
        <v>470</v>
      </c>
      <c r="B87" s="28" t="s">
        <v>471</v>
      </c>
      <c r="C87" s="14">
        <v>0</v>
      </c>
      <c r="D87" s="14">
        <v>0</v>
      </c>
      <c r="E87" s="29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22.5" x14ac:dyDescent="0.25">
      <c r="A88" s="28" t="s">
        <v>472</v>
      </c>
      <c r="B88" s="28" t="s">
        <v>473</v>
      </c>
      <c r="C88" s="14">
        <v>0</v>
      </c>
      <c r="D88" s="14">
        <v>0</v>
      </c>
      <c r="E88" s="29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8" t="s">
        <v>474</v>
      </c>
      <c r="B89" s="28" t="s">
        <v>475</v>
      </c>
      <c r="C89" s="14">
        <v>48</v>
      </c>
      <c r="D89" s="14">
        <v>55</v>
      </c>
      <c r="E89" s="29">
        <v>-0.12727272727272701</v>
      </c>
      <c r="F89" s="14">
        <v>0</v>
      </c>
      <c r="G89" s="14">
        <v>1</v>
      </c>
      <c r="H89" s="14">
        <v>8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8" t="s">
        <v>476</v>
      </c>
      <c r="B90" s="28" t="s">
        <v>477</v>
      </c>
      <c r="C90" s="14">
        <v>3</v>
      </c>
      <c r="D90" s="14">
        <v>4</v>
      </c>
      <c r="E90" s="29">
        <v>-0.25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8" t="s">
        <v>478</v>
      </c>
      <c r="B91" s="28" t="s">
        <v>479</v>
      </c>
      <c r="C91" s="14">
        <v>14</v>
      </c>
      <c r="D91" s="14">
        <v>25</v>
      </c>
      <c r="E91" s="29">
        <v>-0.44</v>
      </c>
      <c r="F91" s="14">
        <v>0</v>
      </c>
      <c r="G91" s="14">
        <v>0</v>
      </c>
      <c r="H91" s="14">
        <v>0</v>
      </c>
      <c r="I91" s="14">
        <v>1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0</v>
      </c>
    </row>
    <row r="92" spans="1:16" x14ac:dyDescent="0.25">
      <c r="A92" s="28" t="s">
        <v>480</v>
      </c>
      <c r="B92" s="28" t="s">
        <v>481</v>
      </c>
      <c r="C92" s="14">
        <v>46</v>
      </c>
      <c r="D92" s="14">
        <v>47</v>
      </c>
      <c r="E92" s="29">
        <v>-2.1276595744680899E-2</v>
      </c>
      <c r="F92" s="14">
        <v>0</v>
      </c>
      <c r="G92" s="14">
        <v>0</v>
      </c>
      <c r="H92" s="14">
        <v>7</v>
      </c>
      <c r="I92" s="14">
        <v>27</v>
      </c>
      <c r="J92" s="14">
        <v>0</v>
      </c>
      <c r="K92" s="14">
        <v>0</v>
      </c>
      <c r="L92" s="14">
        <v>0</v>
      </c>
      <c r="M92" s="14">
        <v>0</v>
      </c>
      <c r="N92" s="14">
        <v>18</v>
      </c>
      <c r="O92" s="14">
        <v>0</v>
      </c>
      <c r="P92" s="23">
        <v>24</v>
      </c>
    </row>
    <row r="93" spans="1:16" x14ac:dyDescent="0.25">
      <c r="A93" s="28" t="s">
        <v>482</v>
      </c>
      <c r="B93" s="28" t="s">
        <v>483</v>
      </c>
      <c r="C93" s="14">
        <v>8</v>
      </c>
      <c r="D93" s="14">
        <v>19</v>
      </c>
      <c r="E93" s="29">
        <v>-0.57894736842105299</v>
      </c>
      <c r="F93" s="14">
        <v>0</v>
      </c>
      <c r="G93" s="14">
        <v>0</v>
      </c>
      <c r="H93" s="14">
        <v>3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2</v>
      </c>
    </row>
    <row r="94" spans="1:16" x14ac:dyDescent="0.25">
      <c r="A94" s="28" t="s">
        <v>484</v>
      </c>
      <c r="B94" s="28" t="s">
        <v>485</v>
      </c>
      <c r="C94" s="14">
        <v>179</v>
      </c>
      <c r="D94" s="14">
        <v>170</v>
      </c>
      <c r="E94" s="29">
        <v>5.29411764705882E-2</v>
      </c>
      <c r="F94" s="14">
        <v>3</v>
      </c>
      <c r="G94" s="14">
        <v>2</v>
      </c>
      <c r="H94" s="14">
        <v>94</v>
      </c>
      <c r="I94" s="14">
        <v>38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43</v>
      </c>
    </row>
    <row r="95" spans="1:16" ht="22.5" x14ac:dyDescent="0.25">
      <c r="A95" s="28" t="s">
        <v>486</v>
      </c>
      <c r="B95" s="28" t="s">
        <v>487</v>
      </c>
      <c r="C95" s="14">
        <v>1</v>
      </c>
      <c r="D95" s="14">
        <v>0</v>
      </c>
      <c r="E95" s="29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1</v>
      </c>
    </row>
    <row r="96" spans="1:16" ht="22.5" x14ac:dyDescent="0.25">
      <c r="A96" s="28" t="s">
        <v>488</v>
      </c>
      <c r="B96" s="28" t="s">
        <v>489</v>
      </c>
      <c r="C96" s="14">
        <v>1</v>
      </c>
      <c r="D96" s="14">
        <v>2</v>
      </c>
      <c r="E96" s="29">
        <v>-0.5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0" t="s">
        <v>490</v>
      </c>
      <c r="B97" s="181"/>
      <c r="C97" s="25">
        <v>6852</v>
      </c>
      <c r="D97" s="25">
        <v>6348</v>
      </c>
      <c r="E97" s="26">
        <v>7.9395085066162593E-2</v>
      </c>
      <c r="F97" s="25">
        <v>82</v>
      </c>
      <c r="G97" s="25">
        <v>90</v>
      </c>
      <c r="H97" s="25">
        <v>1436</v>
      </c>
      <c r="I97" s="25">
        <v>1081</v>
      </c>
      <c r="J97" s="25">
        <v>0</v>
      </c>
      <c r="K97" s="25">
        <v>4</v>
      </c>
      <c r="L97" s="25">
        <v>2</v>
      </c>
      <c r="M97" s="25">
        <v>4</v>
      </c>
      <c r="N97" s="25">
        <v>28</v>
      </c>
      <c r="O97" s="25">
        <v>100</v>
      </c>
      <c r="P97" s="27">
        <v>909</v>
      </c>
    </row>
    <row r="98" spans="1:16" x14ac:dyDescent="0.25">
      <c r="A98" s="28" t="s">
        <v>491</v>
      </c>
      <c r="B98" s="28" t="s">
        <v>492</v>
      </c>
      <c r="C98" s="14">
        <v>1501</v>
      </c>
      <c r="D98" s="14">
        <v>1189</v>
      </c>
      <c r="E98" s="29">
        <v>0.26240538267451602</v>
      </c>
      <c r="F98" s="14">
        <v>42</v>
      </c>
      <c r="G98" s="14">
        <v>39</v>
      </c>
      <c r="H98" s="14">
        <v>289</v>
      </c>
      <c r="I98" s="14">
        <v>206</v>
      </c>
      <c r="J98" s="14">
        <v>0</v>
      </c>
      <c r="K98" s="14">
        <v>0</v>
      </c>
      <c r="L98" s="14">
        <v>1</v>
      </c>
      <c r="M98" s="14">
        <v>3</v>
      </c>
      <c r="N98" s="14">
        <v>0</v>
      </c>
      <c r="O98" s="14">
        <v>3</v>
      </c>
      <c r="P98" s="23">
        <v>173</v>
      </c>
    </row>
    <row r="99" spans="1:16" x14ac:dyDescent="0.25">
      <c r="A99" s="28" t="s">
        <v>493</v>
      </c>
      <c r="B99" s="28" t="s">
        <v>494</v>
      </c>
      <c r="C99" s="14">
        <v>850</v>
      </c>
      <c r="D99" s="14">
        <v>832</v>
      </c>
      <c r="E99" s="29">
        <v>2.1634615384615401E-2</v>
      </c>
      <c r="F99" s="14">
        <v>10</v>
      </c>
      <c r="G99" s="14">
        <v>5</v>
      </c>
      <c r="H99" s="14">
        <v>396</v>
      </c>
      <c r="I99" s="14">
        <v>161</v>
      </c>
      <c r="J99" s="14">
        <v>0</v>
      </c>
      <c r="K99" s="14">
        <v>0</v>
      </c>
      <c r="L99" s="14">
        <v>0</v>
      </c>
      <c r="M99" s="14">
        <v>0</v>
      </c>
      <c r="N99" s="14">
        <v>1</v>
      </c>
      <c r="O99" s="14">
        <v>34</v>
      </c>
      <c r="P99" s="23">
        <v>186</v>
      </c>
    </row>
    <row r="100" spans="1:16" ht="33.75" x14ac:dyDescent="0.25">
      <c r="A100" s="28" t="s">
        <v>495</v>
      </c>
      <c r="B100" s="28" t="s">
        <v>496</v>
      </c>
      <c r="C100" s="14">
        <v>42</v>
      </c>
      <c r="D100" s="14">
        <v>64</v>
      </c>
      <c r="E100" s="29">
        <v>-0.34375</v>
      </c>
      <c r="F100" s="14">
        <v>2</v>
      </c>
      <c r="G100" s="14">
        <v>3</v>
      </c>
      <c r="H100" s="14">
        <v>40</v>
      </c>
      <c r="I100" s="14">
        <v>122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9</v>
      </c>
      <c r="P100" s="23">
        <v>69</v>
      </c>
    </row>
    <row r="101" spans="1:16" ht="22.5" x14ac:dyDescent="0.25">
      <c r="A101" s="28" t="s">
        <v>497</v>
      </c>
      <c r="B101" s="28" t="s">
        <v>498</v>
      </c>
      <c r="C101" s="14">
        <v>437</v>
      </c>
      <c r="D101" s="14">
        <v>334</v>
      </c>
      <c r="E101" s="29">
        <v>0.30838323353293401</v>
      </c>
      <c r="F101" s="14">
        <v>8</v>
      </c>
      <c r="G101" s="14">
        <v>6</v>
      </c>
      <c r="H101" s="14">
        <v>118</v>
      </c>
      <c r="I101" s="14">
        <v>106</v>
      </c>
      <c r="J101" s="14">
        <v>0</v>
      </c>
      <c r="K101" s="14">
        <v>2</v>
      </c>
      <c r="L101" s="14">
        <v>1</v>
      </c>
      <c r="M101" s="14">
        <v>1</v>
      </c>
      <c r="N101" s="14">
        <v>0</v>
      </c>
      <c r="O101" s="14">
        <v>51</v>
      </c>
      <c r="P101" s="23">
        <v>105</v>
      </c>
    </row>
    <row r="102" spans="1:16" x14ac:dyDescent="0.25">
      <c r="A102" s="28" t="s">
        <v>499</v>
      </c>
      <c r="B102" s="28" t="s">
        <v>500</v>
      </c>
      <c r="C102" s="14">
        <v>45</v>
      </c>
      <c r="D102" s="14">
        <v>46</v>
      </c>
      <c r="E102" s="29">
        <v>-2.1739130434782601E-2</v>
      </c>
      <c r="F102" s="14">
        <v>0</v>
      </c>
      <c r="G102" s="14">
        <v>0</v>
      </c>
      <c r="H102" s="14">
        <v>6</v>
      </c>
      <c r="I102" s="14">
        <v>6</v>
      </c>
      <c r="J102" s="14">
        <v>0</v>
      </c>
      <c r="K102" s="14">
        <v>0</v>
      </c>
      <c r="L102" s="14">
        <v>0</v>
      </c>
      <c r="M102" s="14">
        <v>0</v>
      </c>
      <c r="N102" s="14">
        <v>1</v>
      </c>
      <c r="O102" s="14">
        <v>1</v>
      </c>
      <c r="P102" s="23">
        <v>3</v>
      </c>
    </row>
    <row r="103" spans="1:16" ht="22.5" x14ac:dyDescent="0.25">
      <c r="A103" s="28" t="s">
        <v>501</v>
      </c>
      <c r="B103" s="28" t="s">
        <v>502</v>
      </c>
      <c r="C103" s="14">
        <v>116</v>
      </c>
      <c r="D103" s="14">
        <v>116</v>
      </c>
      <c r="E103" s="29">
        <v>0</v>
      </c>
      <c r="F103" s="14">
        <v>0</v>
      </c>
      <c r="G103" s="14">
        <v>0</v>
      </c>
      <c r="H103" s="14">
        <v>35</v>
      </c>
      <c r="I103" s="14">
        <v>23</v>
      </c>
      <c r="J103" s="14">
        <v>0</v>
      </c>
      <c r="K103" s="14">
        <v>1</v>
      </c>
      <c r="L103" s="14">
        <v>0</v>
      </c>
      <c r="M103" s="14">
        <v>0</v>
      </c>
      <c r="N103" s="14">
        <v>0</v>
      </c>
      <c r="O103" s="14">
        <v>0</v>
      </c>
      <c r="P103" s="23">
        <v>13</v>
      </c>
    </row>
    <row r="104" spans="1:16" x14ac:dyDescent="0.25">
      <c r="A104" s="28" t="s">
        <v>503</v>
      </c>
      <c r="B104" s="28" t="s">
        <v>504</v>
      </c>
      <c r="C104" s="14">
        <v>161</v>
      </c>
      <c r="D104" s="14">
        <v>146</v>
      </c>
      <c r="E104" s="29">
        <v>0.102739726027397</v>
      </c>
      <c r="F104" s="14">
        <v>0</v>
      </c>
      <c r="G104" s="14">
        <v>0</v>
      </c>
      <c r="H104" s="14">
        <v>11</v>
      </c>
      <c r="I104" s="14">
        <v>4</v>
      </c>
      <c r="J104" s="14">
        <v>0</v>
      </c>
      <c r="K104" s="14">
        <v>0</v>
      </c>
      <c r="L104" s="14">
        <v>0</v>
      </c>
      <c r="M104" s="14">
        <v>0</v>
      </c>
      <c r="N104" s="14">
        <v>1</v>
      </c>
      <c r="O104" s="14">
        <v>0</v>
      </c>
      <c r="P104" s="23">
        <v>0</v>
      </c>
    </row>
    <row r="105" spans="1:16" x14ac:dyDescent="0.25">
      <c r="A105" s="28" t="s">
        <v>505</v>
      </c>
      <c r="B105" s="28" t="s">
        <v>506</v>
      </c>
      <c r="C105" s="14">
        <v>1950</v>
      </c>
      <c r="D105" s="14">
        <v>2019</v>
      </c>
      <c r="E105" s="29">
        <v>-3.4175334323922703E-2</v>
      </c>
      <c r="F105" s="14">
        <v>9</v>
      </c>
      <c r="G105" s="14">
        <v>7</v>
      </c>
      <c r="H105" s="14">
        <v>306</v>
      </c>
      <c r="I105" s="14">
        <v>200</v>
      </c>
      <c r="J105" s="14">
        <v>0</v>
      </c>
      <c r="K105" s="14">
        <v>1</v>
      </c>
      <c r="L105" s="14">
        <v>0</v>
      </c>
      <c r="M105" s="14">
        <v>0</v>
      </c>
      <c r="N105" s="14">
        <v>10</v>
      </c>
      <c r="O105" s="14">
        <v>2</v>
      </c>
      <c r="P105" s="23">
        <v>151</v>
      </c>
    </row>
    <row r="106" spans="1:16" ht="22.5" x14ac:dyDescent="0.25">
      <c r="A106" s="28" t="s">
        <v>507</v>
      </c>
      <c r="B106" s="28" t="s">
        <v>508</v>
      </c>
      <c r="C106" s="14">
        <v>545</v>
      </c>
      <c r="D106" s="14">
        <v>469</v>
      </c>
      <c r="E106" s="29">
        <v>0.16204690831556501</v>
      </c>
      <c r="F106" s="14">
        <v>1</v>
      </c>
      <c r="G106" s="14">
        <v>1</v>
      </c>
      <c r="H106" s="14">
        <v>93</v>
      </c>
      <c r="I106" s="14">
        <v>62</v>
      </c>
      <c r="J106" s="14">
        <v>0</v>
      </c>
      <c r="K106" s="14">
        <v>0</v>
      </c>
      <c r="L106" s="14">
        <v>0</v>
      </c>
      <c r="M106" s="14">
        <v>0</v>
      </c>
      <c r="N106" s="14">
        <v>8</v>
      </c>
      <c r="O106" s="14">
        <v>0</v>
      </c>
      <c r="P106" s="23">
        <v>40</v>
      </c>
    </row>
    <row r="107" spans="1:16" ht="22.5" x14ac:dyDescent="0.25">
      <c r="A107" s="28" t="s">
        <v>509</v>
      </c>
      <c r="B107" s="28" t="s">
        <v>510</v>
      </c>
      <c r="C107" s="14">
        <v>51</v>
      </c>
      <c r="D107" s="14">
        <v>37</v>
      </c>
      <c r="E107" s="29">
        <v>0.37837837837837801</v>
      </c>
      <c r="F107" s="14">
        <v>0</v>
      </c>
      <c r="G107" s="14">
        <v>0</v>
      </c>
      <c r="H107" s="14">
        <v>3</v>
      </c>
      <c r="I107" s="14">
        <v>4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0</v>
      </c>
    </row>
    <row r="108" spans="1:16" x14ac:dyDescent="0.25">
      <c r="A108" s="28" t="s">
        <v>511</v>
      </c>
      <c r="B108" s="28" t="s">
        <v>512</v>
      </c>
      <c r="C108" s="14">
        <v>20</v>
      </c>
      <c r="D108" s="14">
        <v>13</v>
      </c>
      <c r="E108" s="29">
        <v>0.53846153846153799</v>
      </c>
      <c r="F108" s="14">
        <v>0</v>
      </c>
      <c r="G108" s="14">
        <v>0</v>
      </c>
      <c r="H108" s="14">
        <v>9</v>
      </c>
      <c r="I108" s="14">
        <v>5</v>
      </c>
      <c r="J108" s="14">
        <v>0</v>
      </c>
      <c r="K108" s="14">
        <v>0</v>
      </c>
      <c r="L108" s="14">
        <v>0</v>
      </c>
      <c r="M108" s="14">
        <v>0</v>
      </c>
      <c r="N108" s="14">
        <v>1</v>
      </c>
      <c r="O108" s="14">
        <v>0</v>
      </c>
      <c r="P108" s="23">
        <v>2</v>
      </c>
    </row>
    <row r="109" spans="1:16" x14ac:dyDescent="0.25">
      <c r="A109" s="28" t="s">
        <v>513</v>
      </c>
      <c r="B109" s="28" t="s">
        <v>514</v>
      </c>
      <c r="C109" s="14">
        <v>1</v>
      </c>
      <c r="D109" s="14">
        <v>4</v>
      </c>
      <c r="E109" s="29">
        <v>-0.75</v>
      </c>
      <c r="F109" s="14">
        <v>0</v>
      </c>
      <c r="G109" s="14">
        <v>0</v>
      </c>
      <c r="H109" s="14">
        <v>7</v>
      </c>
      <c r="I109" s="14">
        <v>3</v>
      </c>
      <c r="J109" s="14">
        <v>0</v>
      </c>
      <c r="K109" s="14">
        <v>0</v>
      </c>
      <c r="L109" s="14">
        <v>0</v>
      </c>
      <c r="M109" s="14">
        <v>0</v>
      </c>
      <c r="N109" s="14">
        <v>1</v>
      </c>
      <c r="O109" s="14">
        <v>0</v>
      </c>
      <c r="P109" s="23">
        <v>3</v>
      </c>
    </row>
    <row r="110" spans="1:16" ht="22.5" x14ac:dyDescent="0.25">
      <c r="A110" s="28" t="s">
        <v>515</v>
      </c>
      <c r="B110" s="28" t="s">
        <v>516</v>
      </c>
      <c r="C110" s="14">
        <v>0</v>
      </c>
      <c r="D110" s="14">
        <v>0</v>
      </c>
      <c r="E110" s="29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8" t="s">
        <v>517</v>
      </c>
      <c r="B111" s="28" t="s">
        <v>518</v>
      </c>
      <c r="C111" s="14">
        <v>1030</v>
      </c>
      <c r="D111" s="14">
        <v>989</v>
      </c>
      <c r="E111" s="29">
        <v>4.1456016177957501E-2</v>
      </c>
      <c r="F111" s="14">
        <v>10</v>
      </c>
      <c r="G111" s="14">
        <v>28</v>
      </c>
      <c r="H111" s="14">
        <v>104</v>
      </c>
      <c r="I111" s="14">
        <v>134</v>
      </c>
      <c r="J111" s="14">
        <v>0</v>
      </c>
      <c r="K111" s="14">
        <v>0</v>
      </c>
      <c r="L111" s="14">
        <v>0</v>
      </c>
      <c r="M111" s="14">
        <v>0</v>
      </c>
      <c r="N111" s="14">
        <v>2</v>
      </c>
      <c r="O111" s="14">
        <v>0</v>
      </c>
      <c r="P111" s="23">
        <v>126</v>
      </c>
    </row>
    <row r="112" spans="1:16" ht="22.5" x14ac:dyDescent="0.25">
      <c r="A112" s="28" t="s">
        <v>519</v>
      </c>
      <c r="B112" s="28" t="s">
        <v>520</v>
      </c>
      <c r="C112" s="14">
        <v>1</v>
      </c>
      <c r="D112" s="14">
        <v>0</v>
      </c>
      <c r="E112" s="29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8" t="s">
        <v>521</v>
      </c>
      <c r="B113" s="28" t="s">
        <v>522</v>
      </c>
      <c r="C113" s="14">
        <v>1</v>
      </c>
      <c r="D113" s="14">
        <v>0</v>
      </c>
      <c r="E113" s="29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8" t="s">
        <v>523</v>
      </c>
      <c r="B114" s="28" t="s">
        <v>524</v>
      </c>
      <c r="C114" s="14">
        <v>29</v>
      </c>
      <c r="D114" s="14">
        <v>22</v>
      </c>
      <c r="E114" s="29">
        <v>0.31818181818181801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1</v>
      </c>
      <c r="O114" s="14">
        <v>0</v>
      </c>
      <c r="P114" s="23">
        <v>1</v>
      </c>
    </row>
    <row r="115" spans="1:16" ht="22.5" x14ac:dyDescent="0.25">
      <c r="A115" s="28" t="s">
        <v>525</v>
      </c>
      <c r="B115" s="28" t="s">
        <v>526</v>
      </c>
      <c r="C115" s="14">
        <v>4</v>
      </c>
      <c r="D115" s="14">
        <v>2</v>
      </c>
      <c r="E115" s="29">
        <v>1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0</v>
      </c>
    </row>
    <row r="116" spans="1:16" ht="22.5" x14ac:dyDescent="0.25">
      <c r="A116" s="28" t="s">
        <v>527</v>
      </c>
      <c r="B116" s="28" t="s">
        <v>528</v>
      </c>
      <c r="C116" s="14">
        <v>16</v>
      </c>
      <c r="D116" s="14">
        <v>11</v>
      </c>
      <c r="E116" s="29">
        <v>0.45454545454545398</v>
      </c>
      <c r="F116" s="14">
        <v>0</v>
      </c>
      <c r="G116" s="14">
        <v>0</v>
      </c>
      <c r="H116" s="14">
        <v>6</v>
      </c>
      <c r="I116" s="14">
        <v>1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0</v>
      </c>
    </row>
    <row r="117" spans="1:16" ht="22.5" x14ac:dyDescent="0.25">
      <c r="A117" s="28" t="s">
        <v>529</v>
      </c>
      <c r="B117" s="28" t="s">
        <v>530</v>
      </c>
      <c r="C117" s="14">
        <v>5</v>
      </c>
      <c r="D117" s="14">
        <v>0</v>
      </c>
      <c r="E117" s="29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8" t="s">
        <v>531</v>
      </c>
      <c r="B118" s="28" t="s">
        <v>532</v>
      </c>
      <c r="C118" s="14">
        <v>0</v>
      </c>
      <c r="D118" s="14">
        <v>0</v>
      </c>
      <c r="E118" s="29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0</v>
      </c>
    </row>
    <row r="119" spans="1:16" ht="22.5" x14ac:dyDescent="0.25">
      <c r="A119" s="28" t="s">
        <v>533</v>
      </c>
      <c r="B119" s="28" t="s">
        <v>534</v>
      </c>
      <c r="C119" s="14">
        <v>0</v>
      </c>
      <c r="D119" s="14">
        <v>0</v>
      </c>
      <c r="E119" s="29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8" t="s">
        <v>535</v>
      </c>
      <c r="B120" s="28" t="s">
        <v>536</v>
      </c>
      <c r="C120" s="14">
        <v>6</v>
      </c>
      <c r="D120" s="14">
        <v>7</v>
      </c>
      <c r="E120" s="29">
        <v>-0.14285714285714299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8" t="s">
        <v>537</v>
      </c>
      <c r="B121" s="28" t="s">
        <v>538</v>
      </c>
      <c r="C121" s="14">
        <v>17</v>
      </c>
      <c r="D121" s="14">
        <v>23</v>
      </c>
      <c r="E121" s="29">
        <v>-0.26086956521739102</v>
      </c>
      <c r="F121" s="14">
        <v>0</v>
      </c>
      <c r="G121" s="14">
        <v>0</v>
      </c>
      <c r="H121" s="14">
        <v>5</v>
      </c>
      <c r="I121" s="14">
        <v>23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30</v>
      </c>
    </row>
    <row r="122" spans="1:16" x14ac:dyDescent="0.25">
      <c r="A122" s="28" t="s">
        <v>539</v>
      </c>
      <c r="B122" s="28" t="s">
        <v>540</v>
      </c>
      <c r="C122" s="14">
        <v>3</v>
      </c>
      <c r="D122" s="14">
        <v>6</v>
      </c>
      <c r="E122" s="29">
        <v>-0.5</v>
      </c>
      <c r="F122" s="14">
        <v>0</v>
      </c>
      <c r="G122" s="14">
        <v>1</v>
      </c>
      <c r="H122" s="14">
        <v>3</v>
      </c>
      <c r="I122" s="14">
        <v>15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4</v>
      </c>
    </row>
    <row r="123" spans="1:16" x14ac:dyDescent="0.25">
      <c r="A123" s="28" t="s">
        <v>541</v>
      </c>
      <c r="B123" s="28" t="s">
        <v>542</v>
      </c>
      <c r="C123" s="14">
        <v>8</v>
      </c>
      <c r="D123" s="14">
        <v>4</v>
      </c>
      <c r="E123" s="29">
        <v>1</v>
      </c>
      <c r="F123" s="14">
        <v>0</v>
      </c>
      <c r="G123" s="14">
        <v>0</v>
      </c>
      <c r="H123" s="14">
        <v>0</v>
      </c>
      <c r="I123" s="14">
        <v>1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8" t="s">
        <v>543</v>
      </c>
      <c r="B124" s="28" t="s">
        <v>544</v>
      </c>
      <c r="C124" s="14">
        <v>1</v>
      </c>
      <c r="D124" s="14">
        <v>2</v>
      </c>
      <c r="E124" s="29">
        <v>-0.5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1</v>
      </c>
      <c r="O124" s="14">
        <v>0</v>
      </c>
      <c r="P124" s="23">
        <v>0</v>
      </c>
    </row>
    <row r="125" spans="1:16" x14ac:dyDescent="0.25">
      <c r="A125" s="28" t="s">
        <v>545</v>
      </c>
      <c r="B125" s="28" t="s">
        <v>546</v>
      </c>
      <c r="C125" s="14">
        <v>0</v>
      </c>
      <c r="D125" s="14">
        <v>0</v>
      </c>
      <c r="E125" s="29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8" t="s">
        <v>547</v>
      </c>
      <c r="B126" s="28" t="s">
        <v>548</v>
      </c>
      <c r="C126" s="14">
        <v>11</v>
      </c>
      <c r="D126" s="14">
        <v>11</v>
      </c>
      <c r="E126" s="29">
        <v>0</v>
      </c>
      <c r="F126" s="14">
        <v>0</v>
      </c>
      <c r="G126" s="14">
        <v>0</v>
      </c>
      <c r="H126" s="14">
        <v>5</v>
      </c>
      <c r="I126" s="14">
        <v>3</v>
      </c>
      <c r="J126" s="14">
        <v>0</v>
      </c>
      <c r="K126" s="14">
        <v>0</v>
      </c>
      <c r="L126" s="14">
        <v>0</v>
      </c>
      <c r="M126" s="14">
        <v>0</v>
      </c>
      <c r="N126" s="14">
        <v>1</v>
      </c>
      <c r="O126" s="14">
        <v>0</v>
      </c>
      <c r="P126" s="23">
        <v>2</v>
      </c>
    </row>
    <row r="127" spans="1:16" ht="22.5" x14ac:dyDescent="0.25">
      <c r="A127" s="28" t="s">
        <v>549</v>
      </c>
      <c r="B127" s="28" t="s">
        <v>550</v>
      </c>
      <c r="C127" s="14">
        <v>0</v>
      </c>
      <c r="D127" s="14">
        <v>0</v>
      </c>
      <c r="E127" s="29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8" t="s">
        <v>551</v>
      </c>
      <c r="B128" s="28" t="s">
        <v>552</v>
      </c>
      <c r="C128" s="14">
        <v>1</v>
      </c>
      <c r="D128" s="14">
        <v>2</v>
      </c>
      <c r="E128" s="29">
        <v>-0.5</v>
      </c>
      <c r="F128" s="14">
        <v>0</v>
      </c>
      <c r="G128" s="14">
        <v>0</v>
      </c>
      <c r="H128" s="14">
        <v>0</v>
      </c>
      <c r="I128" s="14">
        <v>2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1</v>
      </c>
    </row>
    <row r="129" spans="1:16" ht="22.5" x14ac:dyDescent="0.25">
      <c r="A129" s="28" t="s">
        <v>553</v>
      </c>
      <c r="B129" s="28" t="s">
        <v>554</v>
      </c>
      <c r="C129" s="14">
        <v>0</v>
      </c>
      <c r="D129" s="14">
        <v>0</v>
      </c>
      <c r="E129" s="29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22.5" x14ac:dyDescent="0.25">
      <c r="A130" s="28" t="s">
        <v>555</v>
      </c>
      <c r="B130" s="28" t="s">
        <v>556</v>
      </c>
      <c r="C130" s="14">
        <v>0</v>
      </c>
      <c r="D130" s="14">
        <v>0</v>
      </c>
      <c r="E130" s="29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0" t="s">
        <v>557</v>
      </c>
      <c r="B131" s="181"/>
      <c r="C131" s="25">
        <v>7</v>
      </c>
      <c r="D131" s="25">
        <v>5</v>
      </c>
      <c r="E131" s="26">
        <v>0.4</v>
      </c>
      <c r="F131" s="25">
        <v>0</v>
      </c>
      <c r="G131" s="25">
        <v>0</v>
      </c>
      <c r="H131" s="25">
        <v>5</v>
      </c>
      <c r="I131" s="25">
        <v>2</v>
      </c>
      <c r="J131" s="25">
        <v>0</v>
      </c>
      <c r="K131" s="25">
        <v>0</v>
      </c>
      <c r="L131" s="25">
        <v>0</v>
      </c>
      <c r="M131" s="25">
        <v>0</v>
      </c>
      <c r="N131" s="25">
        <v>6</v>
      </c>
      <c r="O131" s="25">
        <v>0</v>
      </c>
      <c r="P131" s="27">
        <v>4</v>
      </c>
    </row>
    <row r="132" spans="1:16" x14ac:dyDescent="0.25">
      <c r="A132" s="28" t="s">
        <v>558</v>
      </c>
      <c r="B132" s="28" t="s">
        <v>559</v>
      </c>
      <c r="C132" s="14">
        <v>0</v>
      </c>
      <c r="D132" s="14">
        <v>2</v>
      </c>
      <c r="E132" s="29">
        <v>-1</v>
      </c>
      <c r="F132" s="14">
        <v>0</v>
      </c>
      <c r="G132" s="14">
        <v>0</v>
      </c>
      <c r="H132" s="14">
        <v>2</v>
      </c>
      <c r="I132" s="14">
        <v>1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3">
        <v>1</v>
      </c>
    </row>
    <row r="133" spans="1:16" x14ac:dyDescent="0.25">
      <c r="A133" s="28" t="s">
        <v>560</v>
      </c>
      <c r="B133" s="28" t="s">
        <v>561</v>
      </c>
      <c r="C133" s="14">
        <v>0</v>
      </c>
      <c r="D133" s="14">
        <v>0</v>
      </c>
      <c r="E133" s="29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8" t="s">
        <v>562</v>
      </c>
      <c r="B134" s="28" t="s">
        <v>563</v>
      </c>
      <c r="C134" s="14">
        <v>7</v>
      </c>
      <c r="D134" s="14">
        <v>1</v>
      </c>
      <c r="E134" s="29">
        <v>6</v>
      </c>
      <c r="F134" s="14">
        <v>0</v>
      </c>
      <c r="G134" s="14">
        <v>0</v>
      </c>
      <c r="H134" s="14">
        <v>2</v>
      </c>
      <c r="I134" s="14">
        <v>1</v>
      </c>
      <c r="J134" s="14">
        <v>0</v>
      </c>
      <c r="K134" s="14">
        <v>0</v>
      </c>
      <c r="L134" s="14">
        <v>0</v>
      </c>
      <c r="M134" s="14">
        <v>0</v>
      </c>
      <c r="N134" s="14">
        <v>4</v>
      </c>
      <c r="O134" s="14">
        <v>0</v>
      </c>
      <c r="P134" s="23">
        <v>2</v>
      </c>
    </row>
    <row r="135" spans="1:16" x14ac:dyDescent="0.25">
      <c r="A135" s="28" t="s">
        <v>564</v>
      </c>
      <c r="B135" s="28" t="s">
        <v>565</v>
      </c>
      <c r="C135" s="14">
        <v>0</v>
      </c>
      <c r="D135" s="14">
        <v>2</v>
      </c>
      <c r="E135" s="29">
        <v>-1</v>
      </c>
      <c r="F135" s="14">
        <v>0</v>
      </c>
      <c r="G135" s="14">
        <v>0</v>
      </c>
      <c r="H135" s="14">
        <v>1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3">
        <v>1</v>
      </c>
    </row>
    <row r="136" spans="1:16" x14ac:dyDescent="0.25">
      <c r="A136" s="28" t="s">
        <v>566</v>
      </c>
      <c r="B136" s="28" t="s">
        <v>567</v>
      </c>
      <c r="C136" s="14">
        <v>0</v>
      </c>
      <c r="D136" s="14">
        <v>0</v>
      </c>
      <c r="E136" s="29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0" t="s">
        <v>568</v>
      </c>
      <c r="B137" s="181"/>
      <c r="C137" s="25">
        <v>78</v>
      </c>
      <c r="D137" s="25">
        <v>75</v>
      </c>
      <c r="E137" s="26">
        <v>0.04</v>
      </c>
      <c r="F137" s="25">
        <v>0</v>
      </c>
      <c r="G137" s="25">
        <v>0</v>
      </c>
      <c r="H137" s="25">
        <v>14</v>
      </c>
      <c r="I137" s="25">
        <v>12</v>
      </c>
      <c r="J137" s="25">
        <v>0</v>
      </c>
      <c r="K137" s="25">
        <v>0</v>
      </c>
      <c r="L137" s="25">
        <v>0</v>
      </c>
      <c r="M137" s="25">
        <v>0</v>
      </c>
      <c r="N137" s="25">
        <v>3</v>
      </c>
      <c r="O137" s="25">
        <v>0</v>
      </c>
      <c r="P137" s="27">
        <v>11</v>
      </c>
    </row>
    <row r="138" spans="1:16" ht="22.5" x14ac:dyDescent="0.25">
      <c r="A138" s="28" t="s">
        <v>569</v>
      </c>
      <c r="B138" s="28" t="s">
        <v>570</v>
      </c>
      <c r="C138" s="14">
        <v>10</v>
      </c>
      <c r="D138" s="14">
        <v>12</v>
      </c>
      <c r="E138" s="29">
        <v>-0.16666666666666699</v>
      </c>
      <c r="F138" s="14">
        <v>0</v>
      </c>
      <c r="G138" s="14">
        <v>0</v>
      </c>
      <c r="H138" s="14">
        <v>1</v>
      </c>
      <c r="I138" s="14">
        <v>1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1</v>
      </c>
    </row>
    <row r="139" spans="1:16" x14ac:dyDescent="0.25">
      <c r="A139" s="28" t="s">
        <v>571</v>
      </c>
      <c r="B139" s="28" t="s">
        <v>572</v>
      </c>
      <c r="C139" s="14">
        <v>3</v>
      </c>
      <c r="D139" s="14">
        <v>0</v>
      </c>
      <c r="E139" s="29">
        <v>0</v>
      </c>
      <c r="F139" s="14">
        <v>0</v>
      </c>
      <c r="G139" s="14">
        <v>0</v>
      </c>
      <c r="H139" s="14">
        <v>0</v>
      </c>
      <c r="I139" s="14">
        <v>1</v>
      </c>
      <c r="J139" s="14">
        <v>0</v>
      </c>
      <c r="K139" s="14">
        <v>0</v>
      </c>
      <c r="L139" s="14">
        <v>0</v>
      </c>
      <c r="M139" s="14">
        <v>0</v>
      </c>
      <c r="N139" s="14">
        <v>1</v>
      </c>
      <c r="O139" s="14">
        <v>0</v>
      </c>
      <c r="P139" s="23">
        <v>0</v>
      </c>
    </row>
    <row r="140" spans="1:16" x14ac:dyDescent="0.25">
      <c r="A140" s="28" t="s">
        <v>573</v>
      </c>
      <c r="B140" s="28" t="s">
        <v>574</v>
      </c>
      <c r="C140" s="14">
        <v>1</v>
      </c>
      <c r="D140" s="14">
        <v>0</v>
      </c>
      <c r="E140" s="29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23">
        <v>0</v>
      </c>
    </row>
    <row r="141" spans="1:16" ht="22.5" x14ac:dyDescent="0.25">
      <c r="A141" s="28" t="s">
        <v>575</v>
      </c>
      <c r="B141" s="28" t="s">
        <v>576</v>
      </c>
      <c r="C141" s="14">
        <v>1</v>
      </c>
      <c r="D141" s="14">
        <v>1</v>
      </c>
      <c r="E141" s="29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3">
        <v>0</v>
      </c>
    </row>
    <row r="142" spans="1:16" ht="22.5" x14ac:dyDescent="0.25">
      <c r="A142" s="28" t="s">
        <v>577</v>
      </c>
      <c r="B142" s="28" t="s">
        <v>578</v>
      </c>
      <c r="C142" s="14">
        <v>53</v>
      </c>
      <c r="D142" s="14">
        <v>55</v>
      </c>
      <c r="E142" s="29">
        <v>-3.6363636363636397E-2</v>
      </c>
      <c r="F142" s="14">
        <v>0</v>
      </c>
      <c r="G142" s="14">
        <v>0</v>
      </c>
      <c r="H142" s="14">
        <v>11</v>
      </c>
      <c r="I142" s="14">
        <v>7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23">
        <v>8</v>
      </c>
    </row>
    <row r="143" spans="1:16" ht="22.5" x14ac:dyDescent="0.25">
      <c r="A143" s="28" t="s">
        <v>579</v>
      </c>
      <c r="B143" s="28" t="s">
        <v>580</v>
      </c>
      <c r="C143" s="14">
        <v>10</v>
      </c>
      <c r="D143" s="14">
        <v>7</v>
      </c>
      <c r="E143" s="29">
        <v>0.42857142857142799</v>
      </c>
      <c r="F143" s="14">
        <v>0</v>
      </c>
      <c r="G143" s="14">
        <v>0</v>
      </c>
      <c r="H143" s="14">
        <v>2</v>
      </c>
      <c r="I143" s="14">
        <v>3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2</v>
      </c>
    </row>
    <row r="144" spans="1:16" x14ac:dyDescent="0.25">
      <c r="A144" s="180" t="s">
        <v>581</v>
      </c>
      <c r="B144" s="181"/>
      <c r="C144" s="25">
        <v>6</v>
      </c>
      <c r="D144" s="25">
        <v>2</v>
      </c>
      <c r="E144" s="26">
        <v>2</v>
      </c>
      <c r="F144" s="25">
        <v>0</v>
      </c>
      <c r="G144" s="25">
        <v>0</v>
      </c>
      <c r="H144" s="25">
        <v>0</v>
      </c>
      <c r="I144" s="25">
        <v>0</v>
      </c>
      <c r="J144" s="25">
        <v>0</v>
      </c>
      <c r="K144" s="25">
        <v>0</v>
      </c>
      <c r="L144" s="25">
        <v>0</v>
      </c>
      <c r="M144" s="25">
        <v>0</v>
      </c>
      <c r="N144" s="25">
        <v>0</v>
      </c>
      <c r="O144" s="25">
        <v>0</v>
      </c>
      <c r="P144" s="27">
        <v>2</v>
      </c>
    </row>
    <row r="145" spans="1:16" ht="22.5" x14ac:dyDescent="0.25">
      <c r="A145" s="28" t="s">
        <v>582</v>
      </c>
      <c r="B145" s="28" t="s">
        <v>583</v>
      </c>
      <c r="C145" s="14">
        <v>1</v>
      </c>
      <c r="D145" s="14">
        <v>0</v>
      </c>
      <c r="E145" s="29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1</v>
      </c>
    </row>
    <row r="146" spans="1:16" ht="22.5" x14ac:dyDescent="0.25">
      <c r="A146" s="28" t="s">
        <v>584</v>
      </c>
      <c r="B146" s="28" t="s">
        <v>585</v>
      </c>
      <c r="C146" s="14">
        <v>5</v>
      </c>
      <c r="D146" s="14">
        <v>2</v>
      </c>
      <c r="E146" s="29">
        <v>1.5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1</v>
      </c>
    </row>
    <row r="147" spans="1:16" x14ac:dyDescent="0.25">
      <c r="A147" s="180" t="s">
        <v>586</v>
      </c>
      <c r="B147" s="181"/>
      <c r="C147" s="25">
        <v>72</v>
      </c>
      <c r="D147" s="25">
        <v>80</v>
      </c>
      <c r="E147" s="26">
        <v>-0.1</v>
      </c>
      <c r="F147" s="25">
        <v>1</v>
      </c>
      <c r="G147" s="25">
        <v>0</v>
      </c>
      <c r="H147" s="25">
        <v>15</v>
      </c>
      <c r="I147" s="25">
        <v>8</v>
      </c>
      <c r="J147" s="25">
        <v>0</v>
      </c>
      <c r="K147" s="25">
        <v>0</v>
      </c>
      <c r="L147" s="25">
        <v>0</v>
      </c>
      <c r="M147" s="25">
        <v>0</v>
      </c>
      <c r="N147" s="25">
        <v>19</v>
      </c>
      <c r="O147" s="25">
        <v>0</v>
      </c>
      <c r="P147" s="27">
        <v>8</v>
      </c>
    </row>
    <row r="148" spans="1:16" ht="22.5" x14ac:dyDescent="0.25">
      <c r="A148" s="28" t="s">
        <v>587</v>
      </c>
      <c r="B148" s="28" t="s">
        <v>588</v>
      </c>
      <c r="C148" s="14">
        <v>2</v>
      </c>
      <c r="D148" s="14">
        <v>9</v>
      </c>
      <c r="E148" s="29">
        <v>-0.77777777777777801</v>
      </c>
      <c r="F148" s="14">
        <v>0</v>
      </c>
      <c r="G148" s="14">
        <v>0</v>
      </c>
      <c r="H148" s="14">
        <v>4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2</v>
      </c>
      <c r="O148" s="14">
        <v>0</v>
      </c>
      <c r="P148" s="23">
        <v>4</v>
      </c>
    </row>
    <row r="149" spans="1:16" x14ac:dyDescent="0.25">
      <c r="A149" s="28" t="s">
        <v>589</v>
      </c>
      <c r="B149" s="28" t="s">
        <v>590</v>
      </c>
      <c r="C149" s="14">
        <v>4</v>
      </c>
      <c r="D149" s="14">
        <v>3</v>
      </c>
      <c r="E149" s="29">
        <v>0.33333333333333298</v>
      </c>
      <c r="F149" s="14">
        <v>0</v>
      </c>
      <c r="G149" s="14">
        <v>0</v>
      </c>
      <c r="H149" s="14">
        <v>0</v>
      </c>
      <c r="I149" s="14">
        <v>1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1</v>
      </c>
    </row>
    <row r="150" spans="1:16" ht="22.5" x14ac:dyDescent="0.25">
      <c r="A150" s="28" t="s">
        <v>591</v>
      </c>
      <c r="B150" s="28" t="s">
        <v>592</v>
      </c>
      <c r="C150" s="14">
        <v>0</v>
      </c>
      <c r="D150" s="14">
        <v>0</v>
      </c>
      <c r="E150" s="29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22.5" x14ac:dyDescent="0.25">
      <c r="A151" s="28" t="s">
        <v>593</v>
      </c>
      <c r="B151" s="28" t="s">
        <v>594</v>
      </c>
      <c r="C151" s="14">
        <v>37</v>
      </c>
      <c r="D151" s="14">
        <v>26</v>
      </c>
      <c r="E151" s="29">
        <v>0.42307692307692302</v>
      </c>
      <c r="F151" s="14">
        <v>0</v>
      </c>
      <c r="G151" s="14">
        <v>0</v>
      </c>
      <c r="H151" s="14">
        <v>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12</v>
      </c>
      <c r="O151" s="14">
        <v>0</v>
      </c>
      <c r="P151" s="23">
        <v>1</v>
      </c>
    </row>
    <row r="152" spans="1:16" ht="33.75" x14ac:dyDescent="0.25">
      <c r="A152" s="28" t="s">
        <v>595</v>
      </c>
      <c r="B152" s="28" t="s">
        <v>596</v>
      </c>
      <c r="C152" s="14">
        <v>2</v>
      </c>
      <c r="D152" s="14">
        <v>2</v>
      </c>
      <c r="E152" s="29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3">
        <v>0</v>
      </c>
    </row>
    <row r="153" spans="1:16" x14ac:dyDescent="0.25">
      <c r="A153" s="28" t="s">
        <v>597</v>
      </c>
      <c r="B153" s="28" t="s">
        <v>598</v>
      </c>
      <c r="C153" s="14">
        <v>1</v>
      </c>
      <c r="D153" s="14">
        <v>1</v>
      </c>
      <c r="E153" s="29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1</v>
      </c>
      <c r="O153" s="14">
        <v>0</v>
      </c>
      <c r="P153" s="23">
        <v>0</v>
      </c>
    </row>
    <row r="154" spans="1:16" x14ac:dyDescent="0.25">
      <c r="A154" s="28" t="s">
        <v>599</v>
      </c>
      <c r="B154" s="28" t="s">
        <v>600</v>
      </c>
      <c r="C154" s="14">
        <v>3</v>
      </c>
      <c r="D154" s="14">
        <v>9</v>
      </c>
      <c r="E154" s="29">
        <v>-0.66666666666666696</v>
      </c>
      <c r="F154" s="14">
        <v>0</v>
      </c>
      <c r="G154" s="14">
        <v>0</v>
      </c>
      <c r="H154" s="14">
        <v>3</v>
      </c>
      <c r="I154" s="14">
        <v>1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0</v>
      </c>
    </row>
    <row r="155" spans="1:16" ht="22.5" x14ac:dyDescent="0.25">
      <c r="A155" s="28" t="s">
        <v>601</v>
      </c>
      <c r="B155" s="28" t="s">
        <v>602</v>
      </c>
      <c r="C155" s="14">
        <v>23</v>
      </c>
      <c r="D155" s="14">
        <v>30</v>
      </c>
      <c r="E155" s="29">
        <v>-0.233333333333333</v>
      </c>
      <c r="F155" s="14">
        <v>1</v>
      </c>
      <c r="G155" s="14">
        <v>0</v>
      </c>
      <c r="H155" s="14">
        <v>6</v>
      </c>
      <c r="I155" s="14">
        <v>4</v>
      </c>
      <c r="J155" s="14">
        <v>0</v>
      </c>
      <c r="K155" s="14">
        <v>0</v>
      </c>
      <c r="L155" s="14">
        <v>0</v>
      </c>
      <c r="M155" s="14">
        <v>0</v>
      </c>
      <c r="N155" s="14">
        <v>3</v>
      </c>
      <c r="O155" s="14">
        <v>0</v>
      </c>
      <c r="P155" s="23">
        <v>2</v>
      </c>
    </row>
    <row r="156" spans="1:16" x14ac:dyDescent="0.25">
      <c r="A156" s="180" t="s">
        <v>603</v>
      </c>
      <c r="B156" s="181"/>
      <c r="C156" s="25">
        <v>53</v>
      </c>
      <c r="D156" s="25">
        <v>66</v>
      </c>
      <c r="E156" s="26">
        <v>-0.19696969696969699</v>
      </c>
      <c r="F156" s="25">
        <v>0</v>
      </c>
      <c r="G156" s="25">
        <v>0</v>
      </c>
      <c r="H156" s="25">
        <v>5</v>
      </c>
      <c r="I156" s="25">
        <v>3</v>
      </c>
      <c r="J156" s="25">
        <v>1</v>
      </c>
      <c r="K156" s="25">
        <v>0</v>
      </c>
      <c r="L156" s="25">
        <v>0</v>
      </c>
      <c r="M156" s="25">
        <v>0</v>
      </c>
      <c r="N156" s="25">
        <v>0</v>
      </c>
      <c r="O156" s="25">
        <v>0</v>
      </c>
      <c r="P156" s="27">
        <v>7</v>
      </c>
    </row>
    <row r="157" spans="1:16" ht="22.5" x14ac:dyDescent="0.25">
      <c r="A157" s="28" t="s">
        <v>604</v>
      </c>
      <c r="B157" s="28" t="s">
        <v>605</v>
      </c>
      <c r="C157" s="14">
        <v>0</v>
      </c>
      <c r="D157" s="14">
        <v>0</v>
      </c>
      <c r="E157" s="29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8" t="s">
        <v>606</v>
      </c>
      <c r="B158" s="28" t="s">
        <v>607</v>
      </c>
      <c r="C158" s="14">
        <v>1</v>
      </c>
      <c r="D158" s="14">
        <v>0</v>
      </c>
      <c r="E158" s="29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8" t="s">
        <v>608</v>
      </c>
      <c r="B159" s="28" t="s">
        <v>609</v>
      </c>
      <c r="C159" s="14">
        <v>0</v>
      </c>
      <c r="D159" s="14">
        <v>0</v>
      </c>
      <c r="E159" s="29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8" t="s">
        <v>610</v>
      </c>
      <c r="B160" s="28" t="s">
        <v>611</v>
      </c>
      <c r="C160" s="14">
        <v>1</v>
      </c>
      <c r="D160" s="14">
        <v>0</v>
      </c>
      <c r="E160" s="29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8" t="s">
        <v>612</v>
      </c>
      <c r="B161" s="28" t="s">
        <v>613</v>
      </c>
      <c r="C161" s="14">
        <v>7</v>
      </c>
      <c r="D161" s="14">
        <v>2</v>
      </c>
      <c r="E161" s="29">
        <v>2.5</v>
      </c>
      <c r="F161" s="14">
        <v>0</v>
      </c>
      <c r="G161" s="14">
        <v>0</v>
      </c>
      <c r="H161" s="14">
        <v>1</v>
      </c>
      <c r="I161" s="14">
        <v>0</v>
      </c>
      <c r="J161" s="14">
        <v>1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3</v>
      </c>
    </row>
    <row r="162" spans="1:16" x14ac:dyDescent="0.25">
      <c r="A162" s="28" t="s">
        <v>614</v>
      </c>
      <c r="B162" s="28" t="s">
        <v>615</v>
      </c>
      <c r="C162" s="14">
        <v>31</v>
      </c>
      <c r="D162" s="14">
        <v>50</v>
      </c>
      <c r="E162" s="29">
        <v>-0.38</v>
      </c>
      <c r="F162" s="14">
        <v>0</v>
      </c>
      <c r="G162" s="14">
        <v>0</v>
      </c>
      <c r="H162" s="14">
        <v>3</v>
      </c>
      <c r="I162" s="14">
        <v>2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3">
        <v>3</v>
      </c>
    </row>
    <row r="163" spans="1:16" ht="22.5" x14ac:dyDescent="0.25">
      <c r="A163" s="28" t="s">
        <v>616</v>
      </c>
      <c r="B163" s="28" t="s">
        <v>617</v>
      </c>
      <c r="C163" s="14">
        <v>1</v>
      </c>
      <c r="D163" s="14">
        <v>1</v>
      </c>
      <c r="E163" s="29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8" t="s">
        <v>618</v>
      </c>
      <c r="B164" s="28" t="s">
        <v>619</v>
      </c>
      <c r="C164" s="14">
        <v>4</v>
      </c>
      <c r="D164" s="14">
        <v>3</v>
      </c>
      <c r="E164" s="29">
        <v>0.33333333333333298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8" t="s">
        <v>620</v>
      </c>
      <c r="B165" s="28" t="s">
        <v>621</v>
      </c>
      <c r="C165" s="14">
        <v>8</v>
      </c>
      <c r="D165" s="14">
        <v>10</v>
      </c>
      <c r="E165" s="29">
        <v>-0.2</v>
      </c>
      <c r="F165" s="14">
        <v>0</v>
      </c>
      <c r="G165" s="14">
        <v>0</v>
      </c>
      <c r="H165" s="14">
        <v>1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1</v>
      </c>
    </row>
    <row r="166" spans="1:16" x14ac:dyDescent="0.25">
      <c r="A166" s="180" t="s">
        <v>622</v>
      </c>
      <c r="B166" s="181"/>
      <c r="C166" s="25">
        <v>341</v>
      </c>
      <c r="D166" s="25">
        <v>295</v>
      </c>
      <c r="E166" s="26">
        <v>0.15593220338982999</v>
      </c>
      <c r="F166" s="25">
        <v>1</v>
      </c>
      <c r="G166" s="25">
        <v>1</v>
      </c>
      <c r="H166" s="25">
        <v>168</v>
      </c>
      <c r="I166" s="25">
        <v>103</v>
      </c>
      <c r="J166" s="25">
        <v>1</v>
      </c>
      <c r="K166" s="25">
        <v>0</v>
      </c>
      <c r="L166" s="25">
        <v>0</v>
      </c>
      <c r="M166" s="25">
        <v>0</v>
      </c>
      <c r="N166" s="25">
        <v>11</v>
      </c>
      <c r="O166" s="25">
        <v>30</v>
      </c>
      <c r="P166" s="27">
        <v>78</v>
      </c>
    </row>
    <row r="167" spans="1:16" ht="22.5" x14ac:dyDescent="0.25">
      <c r="A167" s="28" t="s">
        <v>623</v>
      </c>
      <c r="B167" s="28" t="s">
        <v>624</v>
      </c>
      <c r="C167" s="14">
        <v>28</v>
      </c>
      <c r="D167" s="14">
        <v>94</v>
      </c>
      <c r="E167" s="29">
        <v>-0.70212765957446799</v>
      </c>
      <c r="F167" s="14">
        <v>0</v>
      </c>
      <c r="G167" s="14">
        <v>0</v>
      </c>
      <c r="H167" s="14">
        <v>14</v>
      </c>
      <c r="I167" s="14">
        <v>2</v>
      </c>
      <c r="J167" s="14">
        <v>0</v>
      </c>
      <c r="K167" s="14">
        <v>0</v>
      </c>
      <c r="L167" s="14">
        <v>0</v>
      </c>
      <c r="M167" s="14">
        <v>0</v>
      </c>
      <c r="N167" s="14">
        <v>1</v>
      </c>
      <c r="O167" s="14">
        <v>1</v>
      </c>
      <c r="P167" s="23">
        <v>3</v>
      </c>
    </row>
    <row r="168" spans="1:16" ht="22.5" x14ac:dyDescent="0.25">
      <c r="A168" s="28" t="s">
        <v>625</v>
      </c>
      <c r="B168" s="28" t="s">
        <v>626</v>
      </c>
      <c r="C168" s="14">
        <v>0</v>
      </c>
      <c r="D168" s="14">
        <v>0</v>
      </c>
      <c r="E168" s="29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8" t="s">
        <v>627</v>
      </c>
      <c r="B169" s="28" t="s">
        <v>628</v>
      </c>
      <c r="C169" s="14">
        <v>1</v>
      </c>
      <c r="D169" s="14">
        <v>1</v>
      </c>
      <c r="E169" s="29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8" t="s">
        <v>629</v>
      </c>
      <c r="B170" s="28" t="s">
        <v>630</v>
      </c>
      <c r="C170" s="14">
        <v>0</v>
      </c>
      <c r="D170" s="14">
        <v>0</v>
      </c>
      <c r="E170" s="29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8" t="s">
        <v>631</v>
      </c>
      <c r="B171" s="28" t="s">
        <v>632</v>
      </c>
      <c r="C171" s="14">
        <v>0</v>
      </c>
      <c r="D171" s="14">
        <v>1</v>
      </c>
      <c r="E171" s="29">
        <v>-1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1</v>
      </c>
    </row>
    <row r="172" spans="1:16" ht="22.5" x14ac:dyDescent="0.25">
      <c r="A172" s="28" t="s">
        <v>633</v>
      </c>
      <c r="B172" s="28" t="s">
        <v>634</v>
      </c>
      <c r="C172" s="14">
        <v>0</v>
      </c>
      <c r="D172" s="14">
        <v>0</v>
      </c>
      <c r="E172" s="29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8" t="s">
        <v>635</v>
      </c>
      <c r="B173" s="28" t="s">
        <v>636</v>
      </c>
      <c r="C173" s="14">
        <v>170</v>
      </c>
      <c r="D173" s="14">
        <v>108</v>
      </c>
      <c r="E173" s="29">
        <v>0.57407407407407396</v>
      </c>
      <c r="F173" s="14">
        <v>1</v>
      </c>
      <c r="G173" s="14">
        <v>0</v>
      </c>
      <c r="H173" s="14">
        <v>83</v>
      </c>
      <c r="I173" s="14">
        <v>61</v>
      </c>
      <c r="J173" s="14">
        <v>1</v>
      </c>
      <c r="K173" s="14">
        <v>0</v>
      </c>
      <c r="L173" s="14">
        <v>0</v>
      </c>
      <c r="M173" s="14">
        <v>0</v>
      </c>
      <c r="N173" s="14">
        <v>0</v>
      </c>
      <c r="O173" s="14">
        <v>26</v>
      </c>
      <c r="P173" s="23">
        <v>46</v>
      </c>
    </row>
    <row r="174" spans="1:16" ht="22.5" x14ac:dyDescent="0.25">
      <c r="A174" s="28" t="s">
        <v>637</v>
      </c>
      <c r="B174" s="28" t="s">
        <v>638</v>
      </c>
      <c r="C174" s="14">
        <v>91</v>
      </c>
      <c r="D174" s="14">
        <v>57</v>
      </c>
      <c r="E174" s="29">
        <v>0.59649122807017496</v>
      </c>
      <c r="F174" s="14">
        <v>0</v>
      </c>
      <c r="G174" s="14">
        <v>1</v>
      </c>
      <c r="H174" s="14">
        <v>49</v>
      </c>
      <c r="I174" s="14">
        <v>33</v>
      </c>
      <c r="J174" s="14">
        <v>0</v>
      </c>
      <c r="K174" s="14">
        <v>0</v>
      </c>
      <c r="L174" s="14">
        <v>0</v>
      </c>
      <c r="M174" s="14">
        <v>0</v>
      </c>
      <c r="N174" s="14">
        <v>9</v>
      </c>
      <c r="O174" s="14">
        <v>1</v>
      </c>
      <c r="P174" s="23">
        <v>20</v>
      </c>
    </row>
    <row r="175" spans="1:16" x14ac:dyDescent="0.25">
      <c r="A175" s="28" t="s">
        <v>639</v>
      </c>
      <c r="B175" s="28" t="s">
        <v>640</v>
      </c>
      <c r="C175" s="14">
        <v>51</v>
      </c>
      <c r="D175" s="14">
        <v>34</v>
      </c>
      <c r="E175" s="29">
        <v>0.5</v>
      </c>
      <c r="F175" s="14">
        <v>0</v>
      </c>
      <c r="G175" s="14">
        <v>0</v>
      </c>
      <c r="H175" s="14">
        <v>22</v>
      </c>
      <c r="I175" s="14">
        <v>7</v>
      </c>
      <c r="J175" s="14">
        <v>0</v>
      </c>
      <c r="K175" s="14">
        <v>0</v>
      </c>
      <c r="L175" s="14">
        <v>0</v>
      </c>
      <c r="M175" s="14">
        <v>0</v>
      </c>
      <c r="N175" s="14">
        <v>1</v>
      </c>
      <c r="O175" s="14">
        <v>2</v>
      </c>
      <c r="P175" s="23">
        <v>8</v>
      </c>
    </row>
    <row r="176" spans="1:16" ht="22.5" x14ac:dyDescent="0.25">
      <c r="A176" s="28" t="s">
        <v>641</v>
      </c>
      <c r="B176" s="28" t="s">
        <v>642</v>
      </c>
      <c r="C176" s="14">
        <v>0</v>
      </c>
      <c r="D176" s="14">
        <v>0</v>
      </c>
      <c r="E176" s="29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0</v>
      </c>
    </row>
    <row r="177" spans="1:16" x14ac:dyDescent="0.25">
      <c r="A177" s="28" t="s">
        <v>643</v>
      </c>
      <c r="B177" s="28" t="s">
        <v>644</v>
      </c>
      <c r="C177" s="14">
        <v>0</v>
      </c>
      <c r="D177" s="14">
        <v>0</v>
      </c>
      <c r="E177" s="29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0" t="s">
        <v>645</v>
      </c>
      <c r="B178" s="181"/>
      <c r="C178" s="25">
        <v>946</v>
      </c>
      <c r="D178" s="25">
        <v>888</v>
      </c>
      <c r="E178" s="26">
        <v>6.53153153153153E-2</v>
      </c>
      <c r="F178" s="25">
        <v>1875</v>
      </c>
      <c r="G178" s="25">
        <v>1739</v>
      </c>
      <c r="H178" s="25">
        <v>399</v>
      </c>
      <c r="I178" s="25">
        <v>396</v>
      </c>
      <c r="J178" s="25">
        <v>0</v>
      </c>
      <c r="K178" s="25">
        <v>4</v>
      </c>
      <c r="L178" s="25">
        <v>0</v>
      </c>
      <c r="M178" s="25">
        <v>0</v>
      </c>
      <c r="N178" s="25">
        <v>5</v>
      </c>
      <c r="O178" s="25">
        <v>0</v>
      </c>
      <c r="P178" s="27">
        <v>2093</v>
      </c>
    </row>
    <row r="179" spans="1:16" ht="22.5" x14ac:dyDescent="0.25">
      <c r="A179" s="28" t="s">
        <v>646</v>
      </c>
      <c r="B179" s="28" t="s">
        <v>647</v>
      </c>
      <c r="C179" s="14">
        <v>2</v>
      </c>
      <c r="D179" s="14">
        <v>2</v>
      </c>
      <c r="E179" s="29">
        <v>0</v>
      </c>
      <c r="F179" s="14">
        <v>3</v>
      </c>
      <c r="G179" s="14">
        <v>3</v>
      </c>
      <c r="H179" s="14">
        <v>1</v>
      </c>
      <c r="I179" s="14">
        <v>2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4</v>
      </c>
    </row>
    <row r="180" spans="1:16" ht="22.5" x14ac:dyDescent="0.25">
      <c r="A180" s="28" t="s">
        <v>648</v>
      </c>
      <c r="B180" s="28" t="s">
        <v>649</v>
      </c>
      <c r="C180" s="14">
        <v>578</v>
      </c>
      <c r="D180" s="14">
        <v>542</v>
      </c>
      <c r="E180" s="29">
        <v>6.6420664206642097E-2</v>
      </c>
      <c r="F180" s="14">
        <v>1001</v>
      </c>
      <c r="G180" s="14">
        <v>948</v>
      </c>
      <c r="H180" s="14">
        <v>220</v>
      </c>
      <c r="I180" s="14">
        <v>196</v>
      </c>
      <c r="J180" s="14">
        <v>0</v>
      </c>
      <c r="K180" s="14">
        <v>0</v>
      </c>
      <c r="L180" s="14">
        <v>0</v>
      </c>
      <c r="M180" s="14">
        <v>0</v>
      </c>
      <c r="N180" s="14">
        <v>3</v>
      </c>
      <c r="O180" s="14">
        <v>0</v>
      </c>
      <c r="P180" s="23">
        <v>1105</v>
      </c>
    </row>
    <row r="181" spans="1:16" x14ac:dyDescent="0.25">
      <c r="A181" s="28" t="s">
        <v>650</v>
      </c>
      <c r="B181" s="28" t="s">
        <v>651</v>
      </c>
      <c r="C181" s="14">
        <v>51</v>
      </c>
      <c r="D181" s="14">
        <v>52</v>
      </c>
      <c r="E181" s="29">
        <v>-1.9230769230769201E-2</v>
      </c>
      <c r="F181" s="14">
        <v>12</v>
      </c>
      <c r="G181" s="14">
        <v>15</v>
      </c>
      <c r="H181" s="14">
        <v>30</v>
      </c>
      <c r="I181" s="14">
        <v>36</v>
      </c>
      <c r="J181" s="14">
        <v>0</v>
      </c>
      <c r="K181" s="14">
        <v>2</v>
      </c>
      <c r="L181" s="14">
        <v>0</v>
      </c>
      <c r="M181" s="14">
        <v>0</v>
      </c>
      <c r="N181" s="14">
        <v>0</v>
      </c>
      <c r="O181" s="14">
        <v>0</v>
      </c>
      <c r="P181" s="23">
        <v>41</v>
      </c>
    </row>
    <row r="182" spans="1:16" ht="22.5" x14ac:dyDescent="0.25">
      <c r="A182" s="28" t="s">
        <v>652</v>
      </c>
      <c r="B182" s="28" t="s">
        <v>653</v>
      </c>
      <c r="C182" s="14">
        <v>0</v>
      </c>
      <c r="D182" s="14">
        <v>1</v>
      </c>
      <c r="E182" s="29">
        <v>-1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2</v>
      </c>
    </row>
    <row r="183" spans="1:16" ht="22.5" x14ac:dyDescent="0.25">
      <c r="A183" s="28" t="s">
        <v>654</v>
      </c>
      <c r="B183" s="28" t="s">
        <v>655</v>
      </c>
      <c r="C183" s="14">
        <v>24</v>
      </c>
      <c r="D183" s="14">
        <v>18</v>
      </c>
      <c r="E183" s="29">
        <v>0.33333333333333298</v>
      </c>
      <c r="F183" s="14">
        <v>23</v>
      </c>
      <c r="G183" s="14">
        <v>36</v>
      </c>
      <c r="H183" s="14">
        <v>7</v>
      </c>
      <c r="I183" s="14">
        <v>17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74</v>
      </c>
    </row>
    <row r="184" spans="1:16" ht="22.5" x14ac:dyDescent="0.25">
      <c r="A184" s="28" t="s">
        <v>656</v>
      </c>
      <c r="B184" s="28" t="s">
        <v>657</v>
      </c>
      <c r="C184" s="14">
        <v>255</v>
      </c>
      <c r="D184" s="14">
        <v>257</v>
      </c>
      <c r="E184" s="29">
        <v>-7.7821011673151804E-3</v>
      </c>
      <c r="F184" s="14">
        <v>831</v>
      </c>
      <c r="G184" s="14">
        <v>736</v>
      </c>
      <c r="H184" s="14">
        <v>139</v>
      </c>
      <c r="I184" s="14">
        <v>144</v>
      </c>
      <c r="J184" s="14">
        <v>0</v>
      </c>
      <c r="K184" s="14">
        <v>2</v>
      </c>
      <c r="L184" s="14">
        <v>0</v>
      </c>
      <c r="M184" s="14">
        <v>0</v>
      </c>
      <c r="N184" s="14">
        <v>2</v>
      </c>
      <c r="O184" s="14">
        <v>0</v>
      </c>
      <c r="P184" s="23">
        <v>866</v>
      </c>
    </row>
    <row r="185" spans="1:16" ht="22.5" x14ac:dyDescent="0.25">
      <c r="A185" s="28" t="s">
        <v>658</v>
      </c>
      <c r="B185" s="28" t="s">
        <v>659</v>
      </c>
      <c r="C185" s="14">
        <v>36</v>
      </c>
      <c r="D185" s="14">
        <v>16</v>
      </c>
      <c r="E185" s="29">
        <v>1.25</v>
      </c>
      <c r="F185" s="14">
        <v>5</v>
      </c>
      <c r="G185" s="14">
        <v>1</v>
      </c>
      <c r="H185" s="14">
        <v>2</v>
      </c>
      <c r="I185" s="14">
        <v>1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1</v>
      </c>
    </row>
    <row r="186" spans="1:16" x14ac:dyDescent="0.25">
      <c r="A186" s="180" t="s">
        <v>660</v>
      </c>
      <c r="B186" s="181"/>
      <c r="C186" s="25">
        <v>333</v>
      </c>
      <c r="D186" s="25">
        <v>395</v>
      </c>
      <c r="E186" s="26">
        <v>-0.15696202531645601</v>
      </c>
      <c r="F186" s="25">
        <v>2</v>
      </c>
      <c r="G186" s="25">
        <v>6</v>
      </c>
      <c r="H186" s="25">
        <v>63</v>
      </c>
      <c r="I186" s="25">
        <v>69</v>
      </c>
      <c r="J186" s="25">
        <v>0</v>
      </c>
      <c r="K186" s="25">
        <v>1</v>
      </c>
      <c r="L186" s="25">
        <v>0</v>
      </c>
      <c r="M186" s="25">
        <v>0</v>
      </c>
      <c r="N186" s="25">
        <v>23</v>
      </c>
      <c r="O186" s="25">
        <v>0</v>
      </c>
      <c r="P186" s="27">
        <v>62</v>
      </c>
    </row>
    <row r="187" spans="1:16" x14ac:dyDescent="0.25">
      <c r="A187" s="28" t="s">
        <v>661</v>
      </c>
      <c r="B187" s="28" t="s">
        <v>662</v>
      </c>
      <c r="C187" s="14">
        <v>23</v>
      </c>
      <c r="D187" s="14">
        <v>17</v>
      </c>
      <c r="E187" s="29">
        <v>0.35294117647058798</v>
      </c>
      <c r="F187" s="14">
        <v>0</v>
      </c>
      <c r="G187" s="14">
        <v>0</v>
      </c>
      <c r="H187" s="14">
        <v>2</v>
      </c>
      <c r="I187" s="14">
        <v>1</v>
      </c>
      <c r="J187" s="14">
        <v>0</v>
      </c>
      <c r="K187" s="14">
        <v>1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8" t="s">
        <v>663</v>
      </c>
      <c r="B188" s="28" t="s">
        <v>664</v>
      </c>
      <c r="C188" s="14">
        <v>0</v>
      </c>
      <c r="D188" s="14">
        <v>0</v>
      </c>
      <c r="E188" s="29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1</v>
      </c>
    </row>
    <row r="189" spans="1:16" ht="22.5" x14ac:dyDescent="0.25">
      <c r="A189" s="28" t="s">
        <v>665</v>
      </c>
      <c r="B189" s="28" t="s">
        <v>666</v>
      </c>
      <c r="C189" s="14">
        <v>104</v>
      </c>
      <c r="D189" s="14">
        <v>151</v>
      </c>
      <c r="E189" s="29">
        <v>-0.31125827814569501</v>
      </c>
      <c r="F189" s="14">
        <v>1</v>
      </c>
      <c r="G189" s="14">
        <v>4</v>
      </c>
      <c r="H189" s="14">
        <v>29</v>
      </c>
      <c r="I189" s="14">
        <v>26</v>
      </c>
      <c r="J189" s="14">
        <v>0</v>
      </c>
      <c r="K189" s="14">
        <v>0</v>
      </c>
      <c r="L189" s="14">
        <v>0</v>
      </c>
      <c r="M189" s="14">
        <v>0</v>
      </c>
      <c r="N189" s="14">
        <v>17</v>
      </c>
      <c r="O189" s="14">
        <v>0</v>
      </c>
      <c r="P189" s="23">
        <v>26</v>
      </c>
    </row>
    <row r="190" spans="1:16" ht="22.5" x14ac:dyDescent="0.25">
      <c r="A190" s="28" t="s">
        <v>667</v>
      </c>
      <c r="B190" s="28" t="s">
        <v>668</v>
      </c>
      <c r="C190" s="14">
        <v>0</v>
      </c>
      <c r="D190" s="14">
        <v>0</v>
      </c>
      <c r="E190" s="29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1</v>
      </c>
      <c r="O190" s="14">
        <v>0</v>
      </c>
      <c r="P190" s="23">
        <v>0</v>
      </c>
    </row>
    <row r="191" spans="1:16" ht="33.75" x14ac:dyDescent="0.25">
      <c r="A191" s="28" t="s">
        <v>669</v>
      </c>
      <c r="B191" s="28" t="s">
        <v>670</v>
      </c>
      <c r="C191" s="14">
        <v>28</v>
      </c>
      <c r="D191" s="14">
        <v>30</v>
      </c>
      <c r="E191" s="29">
        <v>-6.6666666666666693E-2</v>
      </c>
      <c r="F191" s="14">
        <v>1</v>
      </c>
      <c r="G191" s="14">
        <v>2</v>
      </c>
      <c r="H191" s="14">
        <v>10</v>
      </c>
      <c r="I191" s="14">
        <v>34</v>
      </c>
      <c r="J191" s="14">
        <v>0</v>
      </c>
      <c r="K191" s="14">
        <v>0</v>
      </c>
      <c r="L191" s="14">
        <v>0</v>
      </c>
      <c r="M191" s="14">
        <v>0</v>
      </c>
      <c r="N191" s="14">
        <v>1</v>
      </c>
      <c r="O191" s="14">
        <v>0</v>
      </c>
      <c r="P191" s="23">
        <v>19</v>
      </c>
    </row>
    <row r="192" spans="1:16" ht="22.5" x14ac:dyDescent="0.25">
      <c r="A192" s="28" t="s">
        <v>671</v>
      </c>
      <c r="B192" s="28" t="s">
        <v>672</v>
      </c>
      <c r="C192" s="14">
        <v>0</v>
      </c>
      <c r="D192" s="14">
        <v>0</v>
      </c>
      <c r="E192" s="29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8" t="s">
        <v>673</v>
      </c>
      <c r="B193" s="28" t="s">
        <v>674</v>
      </c>
      <c r="C193" s="14">
        <v>18</v>
      </c>
      <c r="D193" s="14">
        <v>27</v>
      </c>
      <c r="E193" s="29">
        <v>-0.33333333333333298</v>
      </c>
      <c r="F193" s="14">
        <v>0</v>
      </c>
      <c r="G193" s="14">
        <v>0</v>
      </c>
      <c r="H193" s="14">
        <v>5</v>
      </c>
      <c r="I193" s="14">
        <v>5</v>
      </c>
      <c r="J193" s="14">
        <v>0</v>
      </c>
      <c r="K193" s="14">
        <v>0</v>
      </c>
      <c r="L193" s="14">
        <v>0</v>
      </c>
      <c r="M193" s="14">
        <v>0</v>
      </c>
      <c r="N193" s="14">
        <v>2</v>
      </c>
      <c r="O193" s="14">
        <v>0</v>
      </c>
      <c r="P193" s="23">
        <v>7</v>
      </c>
    </row>
    <row r="194" spans="1:16" x14ac:dyDescent="0.25">
      <c r="A194" s="28" t="s">
        <v>675</v>
      </c>
      <c r="B194" s="28" t="s">
        <v>676</v>
      </c>
      <c r="C194" s="14">
        <v>3</v>
      </c>
      <c r="D194" s="14">
        <v>3</v>
      </c>
      <c r="E194" s="29">
        <v>0</v>
      </c>
      <c r="F194" s="14">
        <v>0</v>
      </c>
      <c r="G194" s="14">
        <v>0</v>
      </c>
      <c r="H194" s="14">
        <v>1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1</v>
      </c>
      <c r="O194" s="14">
        <v>0</v>
      </c>
      <c r="P194" s="23">
        <v>0</v>
      </c>
    </row>
    <row r="195" spans="1:16" ht="22.5" x14ac:dyDescent="0.25">
      <c r="A195" s="28" t="s">
        <v>677</v>
      </c>
      <c r="B195" s="28" t="s">
        <v>678</v>
      </c>
      <c r="C195" s="14">
        <v>0</v>
      </c>
      <c r="D195" s="14">
        <v>0</v>
      </c>
      <c r="E195" s="29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8" t="s">
        <v>679</v>
      </c>
      <c r="B196" s="28" t="s">
        <v>680</v>
      </c>
      <c r="C196" s="14">
        <v>5</v>
      </c>
      <c r="D196" s="14">
        <v>3</v>
      </c>
      <c r="E196" s="29">
        <v>0.66666666666666696</v>
      </c>
      <c r="F196" s="14">
        <v>0</v>
      </c>
      <c r="G196" s="14">
        <v>0</v>
      </c>
      <c r="H196" s="14">
        <v>0</v>
      </c>
      <c r="I196" s="14">
        <v>2</v>
      </c>
      <c r="J196" s="14">
        <v>0</v>
      </c>
      <c r="K196" s="14">
        <v>0</v>
      </c>
      <c r="L196" s="14">
        <v>0</v>
      </c>
      <c r="M196" s="14">
        <v>0</v>
      </c>
      <c r="N196" s="14">
        <v>1</v>
      </c>
      <c r="O196" s="14">
        <v>0</v>
      </c>
      <c r="P196" s="23">
        <v>5</v>
      </c>
    </row>
    <row r="197" spans="1:16" x14ac:dyDescent="0.25">
      <c r="A197" s="28" t="s">
        <v>681</v>
      </c>
      <c r="B197" s="28" t="s">
        <v>682</v>
      </c>
      <c r="C197" s="14">
        <v>152</v>
      </c>
      <c r="D197" s="14">
        <v>151</v>
      </c>
      <c r="E197" s="29">
        <v>6.6225165562913899E-3</v>
      </c>
      <c r="F197" s="14">
        <v>0</v>
      </c>
      <c r="G197" s="14">
        <v>0</v>
      </c>
      <c r="H197" s="14">
        <v>12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8" t="s">
        <v>683</v>
      </c>
      <c r="B198" s="28" t="s">
        <v>684</v>
      </c>
      <c r="C198" s="14">
        <v>0</v>
      </c>
      <c r="D198" s="14">
        <v>1</v>
      </c>
      <c r="E198" s="29">
        <v>-1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8" t="s">
        <v>685</v>
      </c>
      <c r="B199" s="28" t="s">
        <v>686</v>
      </c>
      <c r="C199" s="14">
        <v>0</v>
      </c>
      <c r="D199" s="14">
        <v>10</v>
      </c>
      <c r="E199" s="29">
        <v>-1</v>
      </c>
      <c r="F199" s="14">
        <v>0</v>
      </c>
      <c r="G199" s="14">
        <v>0</v>
      </c>
      <c r="H199" s="14">
        <v>4</v>
      </c>
      <c r="I199" s="14">
        <v>1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2</v>
      </c>
    </row>
    <row r="200" spans="1:16" ht="22.5" x14ac:dyDescent="0.25">
      <c r="A200" s="28" t="s">
        <v>687</v>
      </c>
      <c r="B200" s="28" t="s">
        <v>688</v>
      </c>
      <c r="C200" s="14">
        <v>0</v>
      </c>
      <c r="D200" s="14">
        <v>2</v>
      </c>
      <c r="E200" s="29">
        <v>-1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2</v>
      </c>
    </row>
    <row r="201" spans="1:16" x14ac:dyDescent="0.25">
      <c r="A201" s="180" t="s">
        <v>689</v>
      </c>
      <c r="B201" s="181"/>
      <c r="C201" s="25">
        <v>56</v>
      </c>
      <c r="D201" s="25">
        <v>69</v>
      </c>
      <c r="E201" s="26">
        <v>-0.188405797101449</v>
      </c>
      <c r="F201" s="25">
        <v>1</v>
      </c>
      <c r="G201" s="25">
        <v>3</v>
      </c>
      <c r="H201" s="25">
        <v>3</v>
      </c>
      <c r="I201" s="25">
        <v>5</v>
      </c>
      <c r="J201" s="25">
        <v>0</v>
      </c>
      <c r="K201" s="25">
        <v>0</v>
      </c>
      <c r="L201" s="25">
        <v>0</v>
      </c>
      <c r="M201" s="25">
        <v>0</v>
      </c>
      <c r="N201" s="25">
        <v>28</v>
      </c>
      <c r="O201" s="25">
        <v>0</v>
      </c>
      <c r="P201" s="27">
        <v>15</v>
      </c>
    </row>
    <row r="202" spans="1:16" x14ac:dyDescent="0.25">
      <c r="A202" s="28" t="s">
        <v>690</v>
      </c>
      <c r="B202" s="28" t="s">
        <v>691</v>
      </c>
      <c r="C202" s="14">
        <v>39</v>
      </c>
      <c r="D202" s="14">
        <v>36</v>
      </c>
      <c r="E202" s="29">
        <v>8.3333333333333301E-2</v>
      </c>
      <c r="F202" s="14">
        <v>0</v>
      </c>
      <c r="G202" s="14">
        <v>0</v>
      </c>
      <c r="H202" s="14">
        <v>1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25</v>
      </c>
      <c r="O202" s="14">
        <v>0</v>
      </c>
      <c r="P202" s="23">
        <v>0</v>
      </c>
    </row>
    <row r="203" spans="1:16" x14ac:dyDescent="0.25">
      <c r="A203" s="28" t="s">
        <v>692</v>
      </c>
      <c r="B203" s="28" t="s">
        <v>693</v>
      </c>
      <c r="C203" s="14">
        <v>0</v>
      </c>
      <c r="D203" s="14">
        <v>0</v>
      </c>
      <c r="E203" s="29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8" t="s">
        <v>694</v>
      </c>
      <c r="B204" s="28" t="s">
        <v>695</v>
      </c>
      <c r="C204" s="14">
        <v>0</v>
      </c>
      <c r="D204" s="14">
        <v>0</v>
      </c>
      <c r="E204" s="29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8" t="s">
        <v>696</v>
      </c>
      <c r="B205" s="28" t="s">
        <v>697</v>
      </c>
      <c r="C205" s="14">
        <v>0</v>
      </c>
      <c r="D205" s="14">
        <v>0</v>
      </c>
      <c r="E205" s="29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8" t="s">
        <v>698</v>
      </c>
      <c r="B206" s="28" t="s">
        <v>699</v>
      </c>
      <c r="C206" s="14">
        <v>11</v>
      </c>
      <c r="D206" s="14">
        <v>13</v>
      </c>
      <c r="E206" s="29">
        <v>-0.15384615384615399</v>
      </c>
      <c r="F206" s="14">
        <v>1</v>
      </c>
      <c r="G206" s="14">
        <v>3</v>
      </c>
      <c r="H206" s="14">
        <v>1</v>
      </c>
      <c r="I206" s="14">
        <v>4</v>
      </c>
      <c r="J206" s="14">
        <v>0</v>
      </c>
      <c r="K206" s="14">
        <v>0</v>
      </c>
      <c r="L206" s="14">
        <v>0</v>
      </c>
      <c r="M206" s="14">
        <v>0</v>
      </c>
      <c r="N206" s="14">
        <v>1</v>
      </c>
      <c r="O206" s="14">
        <v>0</v>
      </c>
      <c r="P206" s="23">
        <v>14</v>
      </c>
    </row>
    <row r="207" spans="1:16" ht="22.5" x14ac:dyDescent="0.25">
      <c r="A207" s="28" t="s">
        <v>700</v>
      </c>
      <c r="B207" s="28" t="s">
        <v>701</v>
      </c>
      <c r="C207" s="14">
        <v>0</v>
      </c>
      <c r="D207" s="14">
        <v>0</v>
      </c>
      <c r="E207" s="29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8" t="s">
        <v>702</v>
      </c>
      <c r="B208" s="28" t="s">
        <v>703</v>
      </c>
      <c r="C208" s="14">
        <v>0</v>
      </c>
      <c r="D208" s="14">
        <v>1</v>
      </c>
      <c r="E208" s="29">
        <v>-1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1</v>
      </c>
    </row>
    <row r="209" spans="1:16" ht="22.5" x14ac:dyDescent="0.25">
      <c r="A209" s="28" t="s">
        <v>704</v>
      </c>
      <c r="B209" s="28" t="s">
        <v>705</v>
      </c>
      <c r="C209" s="14">
        <v>0</v>
      </c>
      <c r="D209" s="14">
        <v>0</v>
      </c>
      <c r="E209" s="29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8" t="s">
        <v>706</v>
      </c>
      <c r="B210" s="28" t="s">
        <v>707</v>
      </c>
      <c r="C210" s="14">
        <v>1</v>
      </c>
      <c r="D210" s="14">
        <v>0</v>
      </c>
      <c r="E210" s="29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8" t="s">
        <v>708</v>
      </c>
      <c r="B211" s="28" t="s">
        <v>709</v>
      </c>
      <c r="C211" s="14">
        <v>0</v>
      </c>
      <c r="D211" s="14">
        <v>0</v>
      </c>
      <c r="E211" s="29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8" t="s">
        <v>710</v>
      </c>
      <c r="B212" s="28" t="s">
        <v>711</v>
      </c>
      <c r="C212" s="14">
        <v>0</v>
      </c>
      <c r="D212" s="14">
        <v>4</v>
      </c>
      <c r="E212" s="29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1</v>
      </c>
      <c r="O212" s="14">
        <v>0</v>
      </c>
      <c r="P212" s="23">
        <v>0</v>
      </c>
    </row>
    <row r="213" spans="1:16" x14ac:dyDescent="0.25">
      <c r="A213" s="28" t="s">
        <v>712</v>
      </c>
      <c r="B213" s="28" t="s">
        <v>713</v>
      </c>
      <c r="C213" s="14">
        <v>2</v>
      </c>
      <c r="D213" s="14">
        <v>12</v>
      </c>
      <c r="E213" s="29">
        <v>-0.83333333333333304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3">
        <v>0</v>
      </c>
    </row>
    <row r="214" spans="1:16" x14ac:dyDescent="0.25">
      <c r="A214" s="28" t="s">
        <v>714</v>
      </c>
      <c r="B214" s="28" t="s">
        <v>715</v>
      </c>
      <c r="C214" s="14">
        <v>2</v>
      </c>
      <c r="D214" s="14">
        <v>2</v>
      </c>
      <c r="E214" s="29">
        <v>0</v>
      </c>
      <c r="F214" s="14">
        <v>0</v>
      </c>
      <c r="G214" s="14">
        <v>0</v>
      </c>
      <c r="H214" s="14">
        <v>1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3">
        <v>0</v>
      </c>
    </row>
    <row r="215" spans="1:16" ht="22.5" x14ac:dyDescent="0.25">
      <c r="A215" s="28" t="s">
        <v>716</v>
      </c>
      <c r="B215" s="28" t="s">
        <v>717</v>
      </c>
      <c r="C215" s="14">
        <v>0</v>
      </c>
      <c r="D215" s="14">
        <v>1</v>
      </c>
      <c r="E215" s="29">
        <v>-1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8" t="s">
        <v>718</v>
      </c>
      <c r="B216" s="28" t="s">
        <v>719</v>
      </c>
      <c r="C216" s="14">
        <v>0</v>
      </c>
      <c r="D216" s="14">
        <v>0</v>
      </c>
      <c r="E216" s="29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8" t="s">
        <v>720</v>
      </c>
      <c r="B217" s="28" t="s">
        <v>721</v>
      </c>
      <c r="C217" s="14">
        <v>0</v>
      </c>
      <c r="D217" s="14">
        <v>0</v>
      </c>
      <c r="E217" s="29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8" t="s">
        <v>722</v>
      </c>
      <c r="B218" s="28" t="s">
        <v>723</v>
      </c>
      <c r="C218" s="14">
        <v>1</v>
      </c>
      <c r="D218" s="14">
        <v>0</v>
      </c>
      <c r="E218" s="29">
        <v>0</v>
      </c>
      <c r="F218" s="14">
        <v>0</v>
      </c>
      <c r="G218" s="14">
        <v>0</v>
      </c>
      <c r="H218" s="14">
        <v>0</v>
      </c>
      <c r="I218" s="14">
        <v>1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0</v>
      </c>
    </row>
    <row r="219" spans="1:16" ht="22.5" x14ac:dyDescent="0.25">
      <c r="A219" s="28" t="s">
        <v>724</v>
      </c>
      <c r="B219" s="28" t="s">
        <v>725</v>
      </c>
      <c r="C219" s="14">
        <v>0</v>
      </c>
      <c r="D219" s="14">
        <v>0</v>
      </c>
      <c r="E219" s="29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8" t="s">
        <v>726</v>
      </c>
      <c r="B220" s="28" t="s">
        <v>727</v>
      </c>
      <c r="C220" s="14">
        <v>0</v>
      </c>
      <c r="D220" s="14">
        <v>0</v>
      </c>
      <c r="E220" s="29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8" t="s">
        <v>728</v>
      </c>
      <c r="B221" s="28" t="s">
        <v>729</v>
      </c>
      <c r="C221" s="14">
        <v>0</v>
      </c>
      <c r="D221" s="14">
        <v>0</v>
      </c>
      <c r="E221" s="29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8" t="s">
        <v>730</v>
      </c>
      <c r="B222" s="28" t="s">
        <v>731</v>
      </c>
      <c r="C222" s="14">
        <v>0</v>
      </c>
      <c r="D222" s="14">
        <v>0</v>
      </c>
      <c r="E222" s="29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0" t="s">
        <v>732</v>
      </c>
      <c r="B223" s="181"/>
      <c r="C223" s="25">
        <v>1056</v>
      </c>
      <c r="D223" s="25">
        <v>1111</v>
      </c>
      <c r="E223" s="26">
        <v>-4.95049504950495E-2</v>
      </c>
      <c r="F223" s="25">
        <v>291</v>
      </c>
      <c r="G223" s="25">
        <v>206</v>
      </c>
      <c r="H223" s="25">
        <v>400</v>
      </c>
      <c r="I223" s="25">
        <v>301</v>
      </c>
      <c r="J223" s="25">
        <v>0</v>
      </c>
      <c r="K223" s="25">
        <v>1</v>
      </c>
      <c r="L223" s="25">
        <v>1</v>
      </c>
      <c r="M223" s="25">
        <v>3</v>
      </c>
      <c r="N223" s="25">
        <v>9</v>
      </c>
      <c r="O223" s="25">
        <v>51</v>
      </c>
      <c r="P223" s="27">
        <v>394</v>
      </c>
    </row>
    <row r="224" spans="1:16" x14ac:dyDescent="0.25">
      <c r="A224" s="28" t="s">
        <v>733</v>
      </c>
      <c r="B224" s="28" t="s">
        <v>734</v>
      </c>
      <c r="C224" s="14">
        <v>2</v>
      </c>
      <c r="D224" s="14">
        <v>1</v>
      </c>
      <c r="E224" s="29">
        <v>1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1</v>
      </c>
      <c r="O224" s="14">
        <v>0</v>
      </c>
      <c r="P224" s="23">
        <v>0</v>
      </c>
    </row>
    <row r="225" spans="1:16" ht="22.5" x14ac:dyDescent="0.25">
      <c r="A225" s="28" t="s">
        <v>735</v>
      </c>
      <c r="B225" s="28" t="s">
        <v>736</v>
      </c>
      <c r="C225" s="14">
        <v>0</v>
      </c>
      <c r="D225" s="14">
        <v>0</v>
      </c>
      <c r="E225" s="29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x14ac:dyDescent="0.25">
      <c r="A226" s="28" t="s">
        <v>737</v>
      </c>
      <c r="B226" s="28" t="s">
        <v>738</v>
      </c>
      <c r="C226" s="14">
        <v>1</v>
      </c>
      <c r="D226" s="14">
        <v>0</v>
      </c>
      <c r="E226" s="29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8" t="s">
        <v>739</v>
      </c>
      <c r="B227" s="28" t="s">
        <v>740</v>
      </c>
      <c r="C227" s="14">
        <v>0</v>
      </c>
      <c r="D227" s="14">
        <v>0</v>
      </c>
      <c r="E227" s="29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22.5" x14ac:dyDescent="0.25">
      <c r="A228" s="28" t="s">
        <v>741</v>
      </c>
      <c r="B228" s="28" t="s">
        <v>742</v>
      </c>
      <c r="C228" s="14">
        <v>0</v>
      </c>
      <c r="D228" s="14">
        <v>0</v>
      </c>
      <c r="E228" s="29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8" t="s">
        <v>743</v>
      </c>
      <c r="B229" s="28" t="s">
        <v>744</v>
      </c>
      <c r="C229" s="14">
        <v>0</v>
      </c>
      <c r="D229" s="14">
        <v>0</v>
      </c>
      <c r="E229" s="29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8" t="s">
        <v>745</v>
      </c>
      <c r="B230" s="28" t="s">
        <v>746</v>
      </c>
      <c r="C230" s="14">
        <v>1</v>
      </c>
      <c r="D230" s="14">
        <v>1</v>
      </c>
      <c r="E230" s="29">
        <v>0</v>
      </c>
      <c r="F230" s="14">
        <v>0</v>
      </c>
      <c r="G230" s="14">
        <v>0</v>
      </c>
      <c r="H230" s="14">
        <v>1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8" t="s">
        <v>747</v>
      </c>
      <c r="B231" s="28" t="s">
        <v>748</v>
      </c>
      <c r="C231" s="14">
        <v>46</v>
      </c>
      <c r="D231" s="14">
        <v>64</v>
      </c>
      <c r="E231" s="29">
        <v>-0.28125</v>
      </c>
      <c r="F231" s="14">
        <v>0</v>
      </c>
      <c r="G231" s="14">
        <v>0</v>
      </c>
      <c r="H231" s="14">
        <v>11</v>
      </c>
      <c r="I231" s="14">
        <v>4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0</v>
      </c>
    </row>
    <row r="232" spans="1:16" x14ac:dyDescent="0.25">
      <c r="A232" s="28" t="s">
        <v>749</v>
      </c>
      <c r="B232" s="28" t="s">
        <v>750</v>
      </c>
      <c r="C232" s="14">
        <v>25</v>
      </c>
      <c r="D232" s="14">
        <v>56</v>
      </c>
      <c r="E232" s="29">
        <v>-0.55357142857142805</v>
      </c>
      <c r="F232" s="14">
        <v>2</v>
      </c>
      <c r="G232" s="14">
        <v>1</v>
      </c>
      <c r="H232" s="14">
        <v>8</v>
      </c>
      <c r="I232" s="14">
        <v>9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8</v>
      </c>
    </row>
    <row r="233" spans="1:16" x14ac:dyDescent="0.25">
      <c r="A233" s="28" t="s">
        <v>751</v>
      </c>
      <c r="B233" s="28" t="s">
        <v>752</v>
      </c>
      <c r="C233" s="14">
        <v>23</v>
      </c>
      <c r="D233" s="14">
        <v>26</v>
      </c>
      <c r="E233" s="29">
        <v>-0.115384615384615</v>
      </c>
      <c r="F233" s="14">
        <v>0</v>
      </c>
      <c r="G233" s="14">
        <v>0</v>
      </c>
      <c r="H233" s="14">
        <v>2</v>
      </c>
      <c r="I233" s="14">
        <v>5</v>
      </c>
      <c r="J233" s="14">
        <v>0</v>
      </c>
      <c r="K233" s="14">
        <v>0</v>
      </c>
      <c r="L233" s="14">
        <v>0</v>
      </c>
      <c r="M233" s="14">
        <v>0</v>
      </c>
      <c r="N233" s="14">
        <v>3</v>
      </c>
      <c r="O233" s="14">
        <v>0</v>
      </c>
      <c r="P233" s="23">
        <v>5</v>
      </c>
    </row>
    <row r="234" spans="1:16" ht="22.5" x14ac:dyDescent="0.25">
      <c r="A234" s="28" t="s">
        <v>753</v>
      </c>
      <c r="B234" s="28" t="s">
        <v>754</v>
      </c>
      <c r="C234" s="14">
        <v>8</v>
      </c>
      <c r="D234" s="14">
        <v>6</v>
      </c>
      <c r="E234" s="29">
        <v>0.33333333333333298</v>
      </c>
      <c r="F234" s="14">
        <v>1</v>
      </c>
      <c r="G234" s="14">
        <v>1</v>
      </c>
      <c r="H234" s="14">
        <v>1</v>
      </c>
      <c r="I234" s="14">
        <v>3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2</v>
      </c>
    </row>
    <row r="235" spans="1:16" ht="33.75" x14ac:dyDescent="0.25">
      <c r="A235" s="28" t="s">
        <v>755</v>
      </c>
      <c r="B235" s="28" t="s">
        <v>756</v>
      </c>
      <c r="C235" s="14">
        <v>6</v>
      </c>
      <c r="D235" s="14">
        <v>4</v>
      </c>
      <c r="E235" s="29">
        <v>0.5</v>
      </c>
      <c r="F235" s="14">
        <v>0</v>
      </c>
      <c r="G235" s="14">
        <v>0</v>
      </c>
      <c r="H235" s="14">
        <v>5</v>
      </c>
      <c r="I235" s="14">
        <v>5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5</v>
      </c>
    </row>
    <row r="236" spans="1:16" x14ac:dyDescent="0.25">
      <c r="A236" s="28" t="s">
        <v>757</v>
      </c>
      <c r="B236" s="28" t="s">
        <v>758</v>
      </c>
      <c r="C236" s="14">
        <v>1</v>
      </c>
      <c r="D236" s="14">
        <v>3</v>
      </c>
      <c r="E236" s="29">
        <v>-0.66666666666666696</v>
      </c>
      <c r="F236" s="14">
        <v>0</v>
      </c>
      <c r="G236" s="14">
        <v>1</v>
      </c>
      <c r="H236" s="14">
        <v>0</v>
      </c>
      <c r="I236" s="14">
        <v>2</v>
      </c>
      <c r="J236" s="14">
        <v>0</v>
      </c>
      <c r="K236" s="14">
        <v>0</v>
      </c>
      <c r="L236" s="14">
        <v>0</v>
      </c>
      <c r="M236" s="14">
        <v>0</v>
      </c>
      <c r="N236" s="14">
        <v>1</v>
      </c>
      <c r="O236" s="14">
        <v>0</v>
      </c>
      <c r="P236" s="23">
        <v>2</v>
      </c>
    </row>
    <row r="237" spans="1:16" ht="22.5" x14ac:dyDescent="0.25">
      <c r="A237" s="28" t="s">
        <v>759</v>
      </c>
      <c r="B237" s="28" t="s">
        <v>760</v>
      </c>
      <c r="C237" s="14">
        <v>0</v>
      </c>
      <c r="D237" s="14">
        <v>0</v>
      </c>
      <c r="E237" s="29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8" t="s">
        <v>761</v>
      </c>
      <c r="B238" s="28" t="s">
        <v>762</v>
      </c>
      <c r="C238" s="14">
        <v>943</v>
      </c>
      <c r="D238" s="14">
        <v>943</v>
      </c>
      <c r="E238" s="29">
        <v>0</v>
      </c>
      <c r="F238" s="14">
        <v>288</v>
      </c>
      <c r="G238" s="14">
        <v>203</v>
      </c>
      <c r="H238" s="14">
        <v>372</v>
      </c>
      <c r="I238" s="14">
        <v>272</v>
      </c>
      <c r="J238" s="14">
        <v>0</v>
      </c>
      <c r="K238" s="14">
        <v>1</v>
      </c>
      <c r="L238" s="14">
        <v>1</v>
      </c>
      <c r="M238" s="14">
        <v>3</v>
      </c>
      <c r="N238" s="14">
        <v>4</v>
      </c>
      <c r="O238" s="14">
        <v>51</v>
      </c>
      <c r="P238" s="23">
        <v>371</v>
      </c>
    </row>
    <row r="239" spans="1:16" x14ac:dyDescent="0.25">
      <c r="A239" s="28" t="s">
        <v>763</v>
      </c>
      <c r="B239" s="28" t="s">
        <v>764</v>
      </c>
      <c r="C239" s="14">
        <v>0</v>
      </c>
      <c r="D239" s="14">
        <v>0</v>
      </c>
      <c r="E239" s="29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8" t="s">
        <v>765</v>
      </c>
      <c r="B240" s="28" t="s">
        <v>766</v>
      </c>
      <c r="C240" s="14">
        <v>0</v>
      </c>
      <c r="D240" s="14">
        <v>0</v>
      </c>
      <c r="E240" s="29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8" t="s">
        <v>767</v>
      </c>
      <c r="B241" s="28" t="s">
        <v>768</v>
      </c>
      <c r="C241" s="14">
        <v>0</v>
      </c>
      <c r="D241" s="14">
        <v>0</v>
      </c>
      <c r="E241" s="29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8" t="s">
        <v>769</v>
      </c>
      <c r="B242" s="28" t="s">
        <v>770</v>
      </c>
      <c r="C242" s="14">
        <v>0</v>
      </c>
      <c r="D242" s="14">
        <v>7</v>
      </c>
      <c r="E242" s="29">
        <v>-1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8" t="s">
        <v>771</v>
      </c>
      <c r="B243" s="28" t="s">
        <v>772</v>
      </c>
      <c r="C243" s="14">
        <v>0</v>
      </c>
      <c r="D243" s="14">
        <v>0</v>
      </c>
      <c r="E243" s="29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0" t="s">
        <v>773</v>
      </c>
      <c r="B244" s="181"/>
      <c r="C244" s="25">
        <v>5</v>
      </c>
      <c r="D244" s="25">
        <v>3</v>
      </c>
      <c r="E244" s="26">
        <v>0.66666666666666696</v>
      </c>
      <c r="F244" s="25">
        <v>0</v>
      </c>
      <c r="G244" s="25">
        <v>0</v>
      </c>
      <c r="H244" s="25">
        <v>3</v>
      </c>
      <c r="I244" s="25">
        <v>6</v>
      </c>
      <c r="J244" s="25">
        <v>0</v>
      </c>
      <c r="K244" s="25">
        <v>0</v>
      </c>
      <c r="L244" s="25">
        <v>0</v>
      </c>
      <c r="M244" s="25">
        <v>0</v>
      </c>
      <c r="N244" s="25">
        <v>10</v>
      </c>
      <c r="O244" s="25">
        <v>0</v>
      </c>
      <c r="P244" s="27">
        <v>4</v>
      </c>
    </row>
    <row r="245" spans="1:16" x14ac:dyDescent="0.25">
      <c r="A245" s="28" t="s">
        <v>774</v>
      </c>
      <c r="B245" s="28" t="s">
        <v>775</v>
      </c>
      <c r="C245" s="14">
        <v>0</v>
      </c>
      <c r="D245" s="14">
        <v>0</v>
      </c>
      <c r="E245" s="29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8" t="s">
        <v>776</v>
      </c>
      <c r="B246" s="28" t="s">
        <v>777</v>
      </c>
      <c r="C246" s="14">
        <v>0</v>
      </c>
      <c r="D246" s="14">
        <v>0</v>
      </c>
      <c r="E246" s="29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8" t="s">
        <v>778</v>
      </c>
      <c r="B247" s="28" t="s">
        <v>779</v>
      </c>
      <c r="C247" s="14">
        <v>0</v>
      </c>
      <c r="D247" s="14">
        <v>0</v>
      </c>
      <c r="E247" s="29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8" t="s">
        <v>780</v>
      </c>
      <c r="B248" s="28" t="s">
        <v>781</v>
      </c>
      <c r="C248" s="14">
        <v>0</v>
      </c>
      <c r="D248" s="14">
        <v>0</v>
      </c>
      <c r="E248" s="29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8" t="s">
        <v>782</v>
      </c>
      <c r="B249" s="28" t="s">
        <v>783</v>
      </c>
      <c r="C249" s="14">
        <v>3</v>
      </c>
      <c r="D249" s="14">
        <v>2</v>
      </c>
      <c r="E249" s="29">
        <v>0.5</v>
      </c>
      <c r="F249" s="14">
        <v>0</v>
      </c>
      <c r="G249" s="14">
        <v>0</v>
      </c>
      <c r="H249" s="14">
        <v>0</v>
      </c>
      <c r="I249" s="14">
        <v>3</v>
      </c>
      <c r="J249" s="14">
        <v>0</v>
      </c>
      <c r="K249" s="14">
        <v>0</v>
      </c>
      <c r="L249" s="14">
        <v>0</v>
      </c>
      <c r="M249" s="14">
        <v>0</v>
      </c>
      <c r="N249" s="14">
        <v>4</v>
      </c>
      <c r="O249" s="14">
        <v>0</v>
      </c>
      <c r="P249" s="23">
        <v>1</v>
      </c>
    </row>
    <row r="250" spans="1:16" ht="22.5" x14ac:dyDescent="0.25">
      <c r="A250" s="28" t="s">
        <v>784</v>
      </c>
      <c r="B250" s="28" t="s">
        <v>785</v>
      </c>
      <c r="C250" s="14">
        <v>0</v>
      </c>
      <c r="D250" s="14">
        <v>0</v>
      </c>
      <c r="E250" s="29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8" t="s">
        <v>786</v>
      </c>
      <c r="B251" s="28" t="s">
        <v>787</v>
      </c>
      <c r="C251" s="14">
        <v>0</v>
      </c>
      <c r="D251" s="14">
        <v>0</v>
      </c>
      <c r="E251" s="29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8" t="s">
        <v>788</v>
      </c>
      <c r="B252" s="28" t="s">
        <v>789</v>
      </c>
      <c r="C252" s="14">
        <v>0</v>
      </c>
      <c r="D252" s="14">
        <v>0</v>
      </c>
      <c r="E252" s="29">
        <v>0</v>
      </c>
      <c r="F252" s="14">
        <v>0</v>
      </c>
      <c r="G252" s="14">
        <v>0</v>
      </c>
      <c r="H252" s="14">
        <v>0</v>
      </c>
      <c r="I252" s="14">
        <v>2</v>
      </c>
      <c r="J252" s="14">
        <v>0</v>
      </c>
      <c r="K252" s="14">
        <v>0</v>
      </c>
      <c r="L252" s="14">
        <v>0</v>
      </c>
      <c r="M252" s="14">
        <v>0</v>
      </c>
      <c r="N252" s="14">
        <v>1</v>
      </c>
      <c r="O252" s="14">
        <v>0</v>
      </c>
      <c r="P252" s="23">
        <v>0</v>
      </c>
    </row>
    <row r="253" spans="1:16" ht="22.5" x14ac:dyDescent="0.25">
      <c r="A253" s="28" t="s">
        <v>790</v>
      </c>
      <c r="B253" s="28" t="s">
        <v>791</v>
      </c>
      <c r="C253" s="14">
        <v>0</v>
      </c>
      <c r="D253" s="14">
        <v>0</v>
      </c>
      <c r="E253" s="29">
        <v>0</v>
      </c>
      <c r="F253" s="14">
        <v>0</v>
      </c>
      <c r="G253" s="14">
        <v>0</v>
      </c>
      <c r="H253" s="14">
        <v>0</v>
      </c>
      <c r="I253" s="14">
        <v>1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3</v>
      </c>
    </row>
    <row r="254" spans="1:16" ht="22.5" x14ac:dyDescent="0.25">
      <c r="A254" s="28" t="s">
        <v>792</v>
      </c>
      <c r="B254" s="28" t="s">
        <v>793</v>
      </c>
      <c r="C254" s="14">
        <v>0</v>
      </c>
      <c r="D254" s="14">
        <v>0</v>
      </c>
      <c r="E254" s="29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8" t="s">
        <v>794</v>
      </c>
      <c r="B255" s="28" t="s">
        <v>795</v>
      </c>
      <c r="C255" s="14">
        <v>0</v>
      </c>
      <c r="D255" s="14">
        <v>0</v>
      </c>
      <c r="E255" s="29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1</v>
      </c>
      <c r="O255" s="14">
        <v>0</v>
      </c>
      <c r="P255" s="23">
        <v>0</v>
      </c>
    </row>
    <row r="256" spans="1:16" x14ac:dyDescent="0.25">
      <c r="A256" s="28" t="s">
        <v>796</v>
      </c>
      <c r="B256" s="28" t="s">
        <v>797</v>
      </c>
      <c r="C256" s="14">
        <v>0</v>
      </c>
      <c r="D256" s="14">
        <v>0</v>
      </c>
      <c r="E256" s="29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22.5" x14ac:dyDescent="0.25">
      <c r="A257" s="28" t="s">
        <v>798</v>
      </c>
      <c r="B257" s="28" t="s">
        <v>799</v>
      </c>
      <c r="C257" s="14">
        <v>0</v>
      </c>
      <c r="D257" s="14">
        <v>0</v>
      </c>
      <c r="E257" s="29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8" t="s">
        <v>800</v>
      </c>
      <c r="B258" s="28" t="s">
        <v>801</v>
      </c>
      <c r="C258" s="14">
        <v>1</v>
      </c>
      <c r="D258" s="14">
        <v>0</v>
      </c>
      <c r="E258" s="29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8" t="s">
        <v>802</v>
      </c>
      <c r="B259" s="28" t="s">
        <v>803</v>
      </c>
      <c r="C259" s="14">
        <v>0</v>
      </c>
      <c r="D259" s="14">
        <v>0</v>
      </c>
      <c r="E259" s="29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8" t="s">
        <v>804</v>
      </c>
      <c r="B260" s="28" t="s">
        <v>805</v>
      </c>
      <c r="C260" s="14">
        <v>0</v>
      </c>
      <c r="D260" s="14">
        <v>0</v>
      </c>
      <c r="E260" s="29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1</v>
      </c>
      <c r="O260" s="14">
        <v>0</v>
      </c>
      <c r="P260" s="23">
        <v>0</v>
      </c>
    </row>
    <row r="261" spans="1:16" ht="33.75" x14ac:dyDescent="0.25">
      <c r="A261" s="28" t="s">
        <v>806</v>
      </c>
      <c r="B261" s="28" t="s">
        <v>807</v>
      </c>
      <c r="C261" s="14">
        <v>0</v>
      </c>
      <c r="D261" s="14">
        <v>1</v>
      </c>
      <c r="E261" s="29">
        <v>-1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8" t="s">
        <v>808</v>
      </c>
      <c r="B262" s="28" t="s">
        <v>809</v>
      </c>
      <c r="C262" s="14">
        <v>1</v>
      </c>
      <c r="D262" s="14">
        <v>0</v>
      </c>
      <c r="E262" s="29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1</v>
      </c>
      <c r="O262" s="14">
        <v>0</v>
      </c>
      <c r="P262" s="23">
        <v>0</v>
      </c>
    </row>
    <row r="263" spans="1:16" ht="33.75" x14ac:dyDescent="0.25">
      <c r="A263" s="28" t="s">
        <v>810</v>
      </c>
      <c r="B263" s="28" t="s">
        <v>811</v>
      </c>
      <c r="C263" s="14">
        <v>0</v>
      </c>
      <c r="D263" s="14">
        <v>0</v>
      </c>
      <c r="E263" s="29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8" t="s">
        <v>812</v>
      </c>
      <c r="B264" s="28" t="s">
        <v>813</v>
      </c>
      <c r="C264" s="14">
        <v>0</v>
      </c>
      <c r="D264" s="14">
        <v>0</v>
      </c>
      <c r="E264" s="29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8" t="s">
        <v>814</v>
      </c>
      <c r="B265" s="28" t="s">
        <v>815</v>
      </c>
      <c r="C265" s="14">
        <v>0</v>
      </c>
      <c r="D265" s="14">
        <v>0</v>
      </c>
      <c r="E265" s="29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22.5" x14ac:dyDescent="0.25">
      <c r="A266" s="28" t="s">
        <v>816</v>
      </c>
      <c r="B266" s="28" t="s">
        <v>817</v>
      </c>
      <c r="C266" s="14">
        <v>0</v>
      </c>
      <c r="D266" s="14">
        <v>0</v>
      </c>
      <c r="E266" s="29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8" t="s">
        <v>818</v>
      </c>
      <c r="B267" s="28" t="s">
        <v>819</v>
      </c>
      <c r="C267" s="14">
        <v>0</v>
      </c>
      <c r="D267" s="14">
        <v>0</v>
      </c>
      <c r="E267" s="29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8" t="s">
        <v>820</v>
      </c>
      <c r="B268" s="28" t="s">
        <v>821</v>
      </c>
      <c r="C268" s="14">
        <v>0</v>
      </c>
      <c r="D268" s="14">
        <v>0</v>
      </c>
      <c r="E268" s="29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8" t="s">
        <v>822</v>
      </c>
      <c r="B269" s="28" t="s">
        <v>823</v>
      </c>
      <c r="C269" s="14">
        <v>0</v>
      </c>
      <c r="D269" s="14">
        <v>0</v>
      </c>
      <c r="E269" s="29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2</v>
      </c>
      <c r="O269" s="14">
        <v>0</v>
      </c>
      <c r="P269" s="23">
        <v>0</v>
      </c>
    </row>
    <row r="270" spans="1:16" ht="22.5" x14ac:dyDescent="0.25">
      <c r="A270" s="28" t="s">
        <v>824</v>
      </c>
      <c r="B270" s="28" t="s">
        <v>825</v>
      </c>
      <c r="C270" s="14">
        <v>0</v>
      </c>
      <c r="D270" s="14">
        <v>0</v>
      </c>
      <c r="E270" s="29">
        <v>0</v>
      </c>
      <c r="F270" s="14">
        <v>0</v>
      </c>
      <c r="G270" s="14">
        <v>0</v>
      </c>
      <c r="H270" s="14">
        <v>3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0" t="s">
        <v>826</v>
      </c>
      <c r="B271" s="181"/>
      <c r="C271" s="25">
        <v>183</v>
      </c>
      <c r="D271" s="25">
        <v>282</v>
      </c>
      <c r="E271" s="26">
        <v>-0.35106382978723399</v>
      </c>
      <c r="F271" s="25">
        <v>65</v>
      </c>
      <c r="G271" s="25">
        <v>61</v>
      </c>
      <c r="H271" s="25">
        <v>181</v>
      </c>
      <c r="I271" s="25">
        <v>193</v>
      </c>
      <c r="J271" s="25">
        <v>0</v>
      </c>
      <c r="K271" s="25">
        <v>1</v>
      </c>
      <c r="L271" s="25">
        <v>0</v>
      </c>
      <c r="M271" s="25">
        <v>0</v>
      </c>
      <c r="N271" s="25">
        <v>1</v>
      </c>
      <c r="O271" s="25">
        <v>1</v>
      </c>
      <c r="P271" s="27">
        <v>220</v>
      </c>
    </row>
    <row r="272" spans="1:16" x14ac:dyDescent="0.25">
      <c r="A272" s="28" t="s">
        <v>827</v>
      </c>
      <c r="B272" s="28" t="s">
        <v>828</v>
      </c>
      <c r="C272" s="14">
        <v>0</v>
      </c>
      <c r="D272" s="14">
        <v>0</v>
      </c>
      <c r="E272" s="29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8" t="s">
        <v>829</v>
      </c>
      <c r="B273" s="28" t="s">
        <v>830</v>
      </c>
      <c r="C273" s="14">
        <v>76</v>
      </c>
      <c r="D273" s="14">
        <v>88</v>
      </c>
      <c r="E273" s="29">
        <v>-0.13636363636363599</v>
      </c>
      <c r="F273" s="14">
        <v>23</v>
      </c>
      <c r="G273" s="14">
        <v>32</v>
      </c>
      <c r="H273" s="14">
        <v>77</v>
      </c>
      <c r="I273" s="14">
        <v>83</v>
      </c>
      <c r="J273" s="14">
        <v>0</v>
      </c>
      <c r="K273" s="14">
        <v>1</v>
      </c>
      <c r="L273" s="14">
        <v>0</v>
      </c>
      <c r="M273" s="14">
        <v>0</v>
      </c>
      <c r="N273" s="14">
        <v>0</v>
      </c>
      <c r="O273" s="14">
        <v>1</v>
      </c>
      <c r="P273" s="23">
        <v>74</v>
      </c>
    </row>
    <row r="274" spans="1:16" ht="33.75" x14ac:dyDescent="0.25">
      <c r="A274" s="28" t="s">
        <v>831</v>
      </c>
      <c r="B274" s="28" t="s">
        <v>832</v>
      </c>
      <c r="C274" s="14">
        <v>63</v>
      </c>
      <c r="D274" s="14">
        <v>165</v>
      </c>
      <c r="E274" s="29">
        <v>-0.61818181818181805</v>
      </c>
      <c r="F274" s="14">
        <v>41</v>
      </c>
      <c r="G274" s="14">
        <v>27</v>
      </c>
      <c r="H274" s="14">
        <v>94</v>
      </c>
      <c r="I274" s="14">
        <v>92</v>
      </c>
      <c r="J274" s="14">
        <v>0</v>
      </c>
      <c r="K274" s="14">
        <v>0</v>
      </c>
      <c r="L274" s="14">
        <v>0</v>
      </c>
      <c r="M274" s="14">
        <v>0</v>
      </c>
      <c r="N274" s="14">
        <v>1</v>
      </c>
      <c r="O274" s="14">
        <v>0</v>
      </c>
      <c r="P274" s="23">
        <v>127</v>
      </c>
    </row>
    <row r="275" spans="1:16" ht="22.5" x14ac:dyDescent="0.25">
      <c r="A275" s="28" t="s">
        <v>833</v>
      </c>
      <c r="B275" s="28" t="s">
        <v>834</v>
      </c>
      <c r="C275" s="14">
        <v>4</v>
      </c>
      <c r="D275" s="14">
        <v>0</v>
      </c>
      <c r="E275" s="29">
        <v>0</v>
      </c>
      <c r="F275" s="14">
        <v>0</v>
      </c>
      <c r="G275" s="14">
        <v>0</v>
      </c>
      <c r="H275" s="14">
        <v>1</v>
      </c>
      <c r="I275" s="14">
        <v>1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8</v>
      </c>
    </row>
    <row r="276" spans="1:16" x14ac:dyDescent="0.25">
      <c r="A276" s="28" t="s">
        <v>835</v>
      </c>
      <c r="B276" s="28" t="s">
        <v>836</v>
      </c>
      <c r="C276" s="14">
        <v>14</v>
      </c>
      <c r="D276" s="14">
        <v>2</v>
      </c>
      <c r="E276" s="29">
        <v>6</v>
      </c>
      <c r="F276" s="14">
        <v>0</v>
      </c>
      <c r="G276" s="14">
        <v>1</v>
      </c>
      <c r="H276" s="14">
        <v>6</v>
      </c>
      <c r="I276" s="14">
        <v>2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2</v>
      </c>
    </row>
    <row r="277" spans="1:16" x14ac:dyDescent="0.25">
      <c r="A277" s="28" t="s">
        <v>837</v>
      </c>
      <c r="B277" s="28" t="s">
        <v>838</v>
      </c>
      <c r="C277" s="14">
        <v>7</v>
      </c>
      <c r="D277" s="14">
        <v>6</v>
      </c>
      <c r="E277" s="29">
        <v>0.16666666666666699</v>
      </c>
      <c r="F277" s="14">
        <v>0</v>
      </c>
      <c r="G277" s="14">
        <v>1</v>
      </c>
      <c r="H277" s="14">
        <v>1</v>
      </c>
      <c r="I277" s="14">
        <v>3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3</v>
      </c>
    </row>
    <row r="278" spans="1:16" ht="22.5" x14ac:dyDescent="0.25">
      <c r="A278" s="28" t="s">
        <v>839</v>
      </c>
      <c r="B278" s="28" t="s">
        <v>840</v>
      </c>
      <c r="C278" s="14">
        <v>17</v>
      </c>
      <c r="D278" s="14">
        <v>17</v>
      </c>
      <c r="E278" s="29">
        <v>0</v>
      </c>
      <c r="F278" s="14">
        <v>1</v>
      </c>
      <c r="G278" s="14">
        <v>0</v>
      </c>
      <c r="H278" s="14">
        <v>2</v>
      </c>
      <c r="I278" s="14">
        <v>6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5</v>
      </c>
    </row>
    <row r="279" spans="1:16" ht="22.5" x14ac:dyDescent="0.25">
      <c r="A279" s="28" t="s">
        <v>841</v>
      </c>
      <c r="B279" s="28" t="s">
        <v>842</v>
      </c>
      <c r="C279" s="14">
        <v>0</v>
      </c>
      <c r="D279" s="14">
        <v>3</v>
      </c>
      <c r="E279" s="29">
        <v>-1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8" t="s">
        <v>843</v>
      </c>
      <c r="B280" s="28" t="s">
        <v>844</v>
      </c>
      <c r="C280" s="14">
        <v>0</v>
      </c>
      <c r="D280" s="14">
        <v>0</v>
      </c>
      <c r="E280" s="29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8" t="s">
        <v>845</v>
      </c>
      <c r="B281" s="28" t="s">
        <v>846</v>
      </c>
      <c r="C281" s="14">
        <v>0</v>
      </c>
      <c r="D281" s="14">
        <v>0</v>
      </c>
      <c r="E281" s="29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8" t="s">
        <v>847</v>
      </c>
      <c r="B282" s="28" t="s">
        <v>848</v>
      </c>
      <c r="C282" s="14">
        <v>0</v>
      </c>
      <c r="D282" s="14">
        <v>0</v>
      </c>
      <c r="E282" s="29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8" t="s">
        <v>849</v>
      </c>
      <c r="B283" s="28" t="s">
        <v>850</v>
      </c>
      <c r="C283" s="14">
        <v>0</v>
      </c>
      <c r="D283" s="14">
        <v>0</v>
      </c>
      <c r="E283" s="29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8" t="s">
        <v>851</v>
      </c>
      <c r="B284" s="28" t="s">
        <v>852</v>
      </c>
      <c r="C284" s="14">
        <v>0</v>
      </c>
      <c r="D284" s="14">
        <v>0</v>
      </c>
      <c r="E284" s="29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8" t="s">
        <v>853</v>
      </c>
      <c r="B285" s="28" t="s">
        <v>854</v>
      </c>
      <c r="C285" s="14">
        <v>0</v>
      </c>
      <c r="D285" s="14">
        <v>0</v>
      </c>
      <c r="E285" s="29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8" t="s">
        <v>855</v>
      </c>
      <c r="B286" s="28" t="s">
        <v>856</v>
      </c>
      <c r="C286" s="14">
        <v>0</v>
      </c>
      <c r="D286" s="14">
        <v>0</v>
      </c>
      <c r="E286" s="29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8" t="s">
        <v>857</v>
      </c>
      <c r="B287" s="28" t="s">
        <v>858</v>
      </c>
      <c r="C287" s="14">
        <v>0</v>
      </c>
      <c r="D287" s="14">
        <v>0</v>
      </c>
      <c r="E287" s="29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8" t="s">
        <v>859</v>
      </c>
      <c r="B288" s="28" t="s">
        <v>860</v>
      </c>
      <c r="C288" s="14">
        <v>0</v>
      </c>
      <c r="D288" s="14">
        <v>0</v>
      </c>
      <c r="E288" s="29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8" t="s">
        <v>861</v>
      </c>
      <c r="B289" s="28" t="s">
        <v>862</v>
      </c>
      <c r="C289" s="14">
        <v>0</v>
      </c>
      <c r="D289" s="14">
        <v>0</v>
      </c>
      <c r="E289" s="29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8" t="s">
        <v>863</v>
      </c>
      <c r="B290" s="28" t="s">
        <v>864</v>
      </c>
      <c r="C290" s="14">
        <v>0</v>
      </c>
      <c r="D290" s="14">
        <v>0</v>
      </c>
      <c r="E290" s="29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8" t="s">
        <v>865</v>
      </c>
      <c r="B291" s="28" t="s">
        <v>866</v>
      </c>
      <c r="C291" s="14">
        <v>0</v>
      </c>
      <c r="D291" s="14">
        <v>0</v>
      </c>
      <c r="E291" s="29">
        <v>0</v>
      </c>
      <c r="F291" s="14">
        <v>0</v>
      </c>
      <c r="G291" s="14">
        <v>0</v>
      </c>
      <c r="H291" s="14">
        <v>0</v>
      </c>
      <c r="I291" s="14">
        <v>4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1</v>
      </c>
    </row>
    <row r="292" spans="1:16" ht="22.5" x14ac:dyDescent="0.25">
      <c r="A292" s="28" t="s">
        <v>867</v>
      </c>
      <c r="B292" s="28" t="s">
        <v>868</v>
      </c>
      <c r="C292" s="14">
        <v>0</v>
      </c>
      <c r="D292" s="14">
        <v>0</v>
      </c>
      <c r="E292" s="29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8" t="s">
        <v>869</v>
      </c>
      <c r="B293" s="28" t="s">
        <v>870</v>
      </c>
      <c r="C293" s="14">
        <v>0</v>
      </c>
      <c r="D293" s="14">
        <v>0</v>
      </c>
      <c r="E293" s="29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8" t="s">
        <v>871</v>
      </c>
      <c r="B294" s="28" t="s">
        <v>872</v>
      </c>
      <c r="C294" s="14">
        <v>0</v>
      </c>
      <c r="D294" s="14">
        <v>0</v>
      </c>
      <c r="E294" s="29">
        <v>0</v>
      </c>
      <c r="F294" s="14">
        <v>0</v>
      </c>
      <c r="G294" s="14">
        <v>0</v>
      </c>
      <c r="H294" s="14">
        <v>0</v>
      </c>
      <c r="I294" s="14">
        <v>2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0</v>
      </c>
    </row>
    <row r="295" spans="1:16" x14ac:dyDescent="0.25">
      <c r="A295" s="28" t="s">
        <v>873</v>
      </c>
      <c r="B295" s="28" t="s">
        <v>874</v>
      </c>
      <c r="C295" s="14">
        <v>0</v>
      </c>
      <c r="D295" s="14">
        <v>0</v>
      </c>
      <c r="E295" s="29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8" t="s">
        <v>875</v>
      </c>
      <c r="B296" s="28" t="s">
        <v>876</v>
      </c>
      <c r="C296" s="14">
        <v>2</v>
      </c>
      <c r="D296" s="14">
        <v>1</v>
      </c>
      <c r="E296" s="29">
        <v>1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8" t="s">
        <v>877</v>
      </c>
      <c r="B297" s="28" t="s">
        <v>878</v>
      </c>
      <c r="C297" s="14">
        <v>0</v>
      </c>
      <c r="D297" s="14">
        <v>0</v>
      </c>
      <c r="E297" s="29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8" t="s">
        <v>879</v>
      </c>
      <c r="B298" s="28" t="s">
        <v>880</v>
      </c>
      <c r="C298" s="14">
        <v>0</v>
      </c>
      <c r="D298" s="14">
        <v>0</v>
      </c>
      <c r="E298" s="29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8" t="s">
        <v>881</v>
      </c>
      <c r="B299" s="28" t="s">
        <v>882</v>
      </c>
      <c r="C299" s="14">
        <v>0</v>
      </c>
      <c r="D299" s="14">
        <v>0</v>
      </c>
      <c r="E299" s="29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8" t="s">
        <v>883</v>
      </c>
      <c r="B300" s="28" t="s">
        <v>884</v>
      </c>
      <c r="C300" s="14">
        <v>0</v>
      </c>
      <c r="D300" s="14">
        <v>0</v>
      </c>
      <c r="E300" s="29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0" t="s">
        <v>885</v>
      </c>
      <c r="B301" s="181"/>
      <c r="C301" s="25">
        <v>0</v>
      </c>
      <c r="D301" s="25">
        <v>2</v>
      </c>
      <c r="E301" s="26">
        <v>-1</v>
      </c>
      <c r="F301" s="25">
        <v>0</v>
      </c>
      <c r="G301" s="25">
        <v>0</v>
      </c>
      <c r="H301" s="25">
        <v>0</v>
      </c>
      <c r="I301" s="25">
        <v>0</v>
      </c>
      <c r="J301" s="25">
        <v>0</v>
      </c>
      <c r="K301" s="25">
        <v>0</v>
      </c>
      <c r="L301" s="25">
        <v>0</v>
      </c>
      <c r="M301" s="25">
        <v>0</v>
      </c>
      <c r="N301" s="25">
        <v>0</v>
      </c>
      <c r="O301" s="25">
        <v>0</v>
      </c>
      <c r="P301" s="27">
        <v>0</v>
      </c>
    </row>
    <row r="302" spans="1:16" x14ac:dyDescent="0.25">
      <c r="A302" s="28" t="s">
        <v>886</v>
      </c>
      <c r="B302" s="28" t="s">
        <v>887</v>
      </c>
      <c r="C302" s="14">
        <v>0</v>
      </c>
      <c r="D302" s="14">
        <v>0</v>
      </c>
      <c r="E302" s="29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8" t="s">
        <v>888</v>
      </c>
      <c r="B303" s="28" t="s">
        <v>889</v>
      </c>
      <c r="C303" s="14">
        <v>0</v>
      </c>
      <c r="D303" s="14">
        <v>0</v>
      </c>
      <c r="E303" s="29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8" t="s">
        <v>890</v>
      </c>
      <c r="B304" s="28" t="s">
        <v>891</v>
      </c>
      <c r="C304" s="14">
        <v>0</v>
      </c>
      <c r="D304" s="14">
        <v>2</v>
      </c>
      <c r="E304" s="29">
        <v>-1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0" t="s">
        <v>892</v>
      </c>
      <c r="B305" s="181"/>
      <c r="C305" s="25">
        <v>0</v>
      </c>
      <c r="D305" s="25">
        <v>0</v>
      </c>
      <c r="E305" s="26">
        <v>0</v>
      </c>
      <c r="F305" s="25">
        <v>0</v>
      </c>
      <c r="G305" s="25">
        <v>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7">
        <v>0</v>
      </c>
    </row>
    <row r="306" spans="1:16" x14ac:dyDescent="0.25">
      <c r="A306" s="28" t="s">
        <v>893</v>
      </c>
      <c r="B306" s="28" t="s">
        <v>894</v>
      </c>
      <c r="C306" s="14">
        <v>0</v>
      </c>
      <c r="D306" s="14">
        <v>0</v>
      </c>
      <c r="E306" s="29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8" t="s">
        <v>895</v>
      </c>
      <c r="B307" s="28" t="s">
        <v>896</v>
      </c>
      <c r="C307" s="14">
        <v>0</v>
      </c>
      <c r="D307" s="14">
        <v>0</v>
      </c>
      <c r="E307" s="29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8" t="s">
        <v>897</v>
      </c>
      <c r="B308" s="28" t="s">
        <v>898</v>
      </c>
      <c r="C308" s="14">
        <v>0</v>
      </c>
      <c r="D308" s="14">
        <v>0</v>
      </c>
      <c r="E308" s="29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8" t="s">
        <v>899</v>
      </c>
      <c r="B309" s="28" t="s">
        <v>900</v>
      </c>
      <c r="C309" s="14">
        <v>0</v>
      </c>
      <c r="D309" s="14">
        <v>0</v>
      </c>
      <c r="E309" s="29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8" t="s">
        <v>901</v>
      </c>
      <c r="B310" s="28" t="s">
        <v>902</v>
      </c>
      <c r="C310" s="14">
        <v>0</v>
      </c>
      <c r="D310" s="14">
        <v>0</v>
      </c>
      <c r="E310" s="29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8" t="s">
        <v>903</v>
      </c>
      <c r="B311" s="28" t="s">
        <v>904</v>
      </c>
      <c r="C311" s="14">
        <v>0</v>
      </c>
      <c r="D311" s="14">
        <v>0</v>
      </c>
      <c r="E311" s="29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0" t="s">
        <v>905</v>
      </c>
      <c r="B312" s="181"/>
      <c r="C312" s="25">
        <v>2</v>
      </c>
      <c r="D312" s="25">
        <v>0</v>
      </c>
      <c r="E312" s="26">
        <v>0</v>
      </c>
      <c r="F312" s="25">
        <v>0</v>
      </c>
      <c r="G312" s="25">
        <v>0</v>
      </c>
      <c r="H312" s="25">
        <v>2</v>
      </c>
      <c r="I312" s="25">
        <v>0</v>
      </c>
      <c r="J312" s="25">
        <v>0</v>
      </c>
      <c r="K312" s="25">
        <v>0</v>
      </c>
      <c r="L312" s="25">
        <v>0</v>
      </c>
      <c r="M312" s="25">
        <v>0</v>
      </c>
      <c r="N312" s="25">
        <v>0</v>
      </c>
      <c r="O312" s="25">
        <v>0</v>
      </c>
      <c r="P312" s="27">
        <v>0</v>
      </c>
    </row>
    <row r="313" spans="1:16" x14ac:dyDescent="0.25">
      <c r="A313" s="28" t="s">
        <v>906</v>
      </c>
      <c r="B313" s="28" t="s">
        <v>907</v>
      </c>
      <c r="C313" s="14">
        <v>1</v>
      </c>
      <c r="D313" s="14">
        <v>0</v>
      </c>
      <c r="E313" s="29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0</v>
      </c>
    </row>
    <row r="314" spans="1:16" ht="33.75" x14ac:dyDescent="0.25">
      <c r="A314" s="28" t="s">
        <v>908</v>
      </c>
      <c r="B314" s="28" t="s">
        <v>909</v>
      </c>
      <c r="C314" s="14">
        <v>0</v>
      </c>
      <c r="D314" s="14">
        <v>0</v>
      </c>
      <c r="E314" s="29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8" t="s">
        <v>910</v>
      </c>
      <c r="B315" s="28" t="s">
        <v>911</v>
      </c>
      <c r="C315" s="14">
        <v>1</v>
      </c>
      <c r="D315" s="14">
        <v>0</v>
      </c>
      <c r="E315" s="29">
        <v>0</v>
      </c>
      <c r="F315" s="14">
        <v>0</v>
      </c>
      <c r="G315" s="14">
        <v>0</v>
      </c>
      <c r="H315" s="14">
        <v>2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8" t="s">
        <v>912</v>
      </c>
      <c r="B316" s="28" t="s">
        <v>913</v>
      </c>
      <c r="C316" s="14">
        <v>0</v>
      </c>
      <c r="D316" s="14">
        <v>0</v>
      </c>
      <c r="E316" s="29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8" t="s">
        <v>914</v>
      </c>
      <c r="B317" s="28" t="s">
        <v>915</v>
      </c>
      <c r="C317" s="14">
        <v>0</v>
      </c>
      <c r="D317" s="14">
        <v>0</v>
      </c>
      <c r="E317" s="29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0" t="s">
        <v>916</v>
      </c>
      <c r="B318" s="181"/>
      <c r="C318" s="25">
        <v>7</v>
      </c>
      <c r="D318" s="25">
        <v>0</v>
      </c>
      <c r="E318" s="26">
        <v>0</v>
      </c>
      <c r="F318" s="25">
        <v>0</v>
      </c>
      <c r="G318" s="25">
        <v>0</v>
      </c>
      <c r="H318" s="25">
        <v>0</v>
      </c>
      <c r="I318" s="25">
        <v>0</v>
      </c>
      <c r="J318" s="25">
        <v>0</v>
      </c>
      <c r="K318" s="25">
        <v>0</v>
      </c>
      <c r="L318" s="25">
        <v>0</v>
      </c>
      <c r="M318" s="25">
        <v>0</v>
      </c>
      <c r="N318" s="25">
        <v>3</v>
      </c>
      <c r="O318" s="25">
        <v>0</v>
      </c>
      <c r="P318" s="27">
        <v>0</v>
      </c>
    </row>
    <row r="319" spans="1:16" x14ac:dyDescent="0.25">
      <c r="A319" s="28" t="s">
        <v>917</v>
      </c>
      <c r="B319" s="28" t="s">
        <v>918</v>
      </c>
      <c r="C319" s="14">
        <v>7</v>
      </c>
      <c r="D319" s="14">
        <v>0</v>
      </c>
      <c r="E319" s="29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3</v>
      </c>
      <c r="O319" s="14">
        <v>0</v>
      </c>
      <c r="P319" s="23">
        <v>0</v>
      </c>
    </row>
    <row r="320" spans="1:16" x14ac:dyDescent="0.25">
      <c r="A320" s="180" t="s">
        <v>919</v>
      </c>
      <c r="B320" s="181"/>
      <c r="C320" s="25">
        <v>2</v>
      </c>
      <c r="D320" s="25">
        <v>0</v>
      </c>
      <c r="E320" s="26">
        <v>0</v>
      </c>
      <c r="F320" s="25">
        <v>0</v>
      </c>
      <c r="G320" s="25">
        <v>0</v>
      </c>
      <c r="H320" s="25">
        <v>0</v>
      </c>
      <c r="I320" s="25">
        <v>0</v>
      </c>
      <c r="J320" s="25">
        <v>0</v>
      </c>
      <c r="K320" s="25">
        <v>0</v>
      </c>
      <c r="L320" s="25">
        <v>0</v>
      </c>
      <c r="M320" s="25">
        <v>0</v>
      </c>
      <c r="N320" s="25">
        <v>0</v>
      </c>
      <c r="O320" s="25">
        <v>0</v>
      </c>
      <c r="P320" s="27">
        <v>0</v>
      </c>
    </row>
    <row r="321" spans="1:16" ht="22.5" x14ac:dyDescent="0.25">
      <c r="A321" s="28" t="s">
        <v>920</v>
      </c>
      <c r="B321" s="28" t="s">
        <v>921</v>
      </c>
      <c r="C321" s="14">
        <v>2</v>
      </c>
      <c r="D321" s="14">
        <v>0</v>
      </c>
      <c r="E321" s="29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8" t="s">
        <v>922</v>
      </c>
      <c r="B322" s="28" t="s">
        <v>923</v>
      </c>
      <c r="C322" s="14">
        <v>0</v>
      </c>
      <c r="D322" s="14">
        <v>0</v>
      </c>
      <c r="E322" s="29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0" t="s">
        <v>924</v>
      </c>
      <c r="B323" s="181"/>
      <c r="C323" s="25">
        <v>6197</v>
      </c>
      <c r="D323" s="25">
        <v>5925</v>
      </c>
      <c r="E323" s="26">
        <v>4.59071729957806E-2</v>
      </c>
      <c r="F323" s="25">
        <v>25</v>
      </c>
      <c r="G323" s="25">
        <v>0</v>
      </c>
      <c r="H323" s="25">
        <v>75</v>
      </c>
      <c r="I323" s="25">
        <v>0</v>
      </c>
      <c r="J323" s="25">
        <v>1</v>
      </c>
      <c r="K323" s="25">
        <v>0</v>
      </c>
      <c r="L323" s="25">
        <v>0</v>
      </c>
      <c r="M323" s="25">
        <v>0</v>
      </c>
      <c r="N323" s="25">
        <v>44</v>
      </c>
      <c r="O323" s="25">
        <v>1</v>
      </c>
      <c r="P323" s="27">
        <v>5</v>
      </c>
    </row>
    <row r="324" spans="1:16" x14ac:dyDescent="0.25">
      <c r="A324" s="28" t="s">
        <v>925</v>
      </c>
      <c r="B324" s="28" t="s">
        <v>926</v>
      </c>
      <c r="C324" s="14">
        <v>6197</v>
      </c>
      <c r="D324" s="14">
        <v>5925</v>
      </c>
      <c r="E324" s="29">
        <v>4.59071729957806E-2</v>
      </c>
      <c r="F324" s="14">
        <v>25</v>
      </c>
      <c r="G324" s="14">
        <v>0</v>
      </c>
      <c r="H324" s="14">
        <v>75</v>
      </c>
      <c r="I324" s="14">
        <v>0</v>
      </c>
      <c r="J324" s="14">
        <v>1</v>
      </c>
      <c r="K324" s="14">
        <v>0</v>
      </c>
      <c r="L324" s="14">
        <v>0</v>
      </c>
      <c r="M324" s="14">
        <v>0</v>
      </c>
      <c r="N324" s="14">
        <v>44</v>
      </c>
      <c r="O324" s="14">
        <v>1</v>
      </c>
      <c r="P324" s="23">
        <v>5</v>
      </c>
    </row>
    <row r="325" spans="1:16" x14ac:dyDescent="0.25">
      <c r="A325" s="180" t="s">
        <v>927</v>
      </c>
      <c r="B325" s="181"/>
      <c r="C325" s="25">
        <v>0</v>
      </c>
      <c r="D325" s="25">
        <v>0</v>
      </c>
      <c r="E325" s="26">
        <v>0</v>
      </c>
      <c r="F325" s="25">
        <v>0</v>
      </c>
      <c r="G325" s="25">
        <v>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7">
        <v>0</v>
      </c>
    </row>
    <row r="326" spans="1:16" ht="45" x14ac:dyDescent="0.25">
      <c r="A326" s="28" t="s">
        <v>928</v>
      </c>
      <c r="B326" s="28" t="s">
        <v>929</v>
      </c>
      <c r="C326" s="14">
        <v>0</v>
      </c>
      <c r="D326" s="14">
        <v>0</v>
      </c>
      <c r="E326" s="29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8" t="s">
        <v>930</v>
      </c>
      <c r="B327" s="28" t="s">
        <v>931</v>
      </c>
      <c r="C327" s="14">
        <v>0</v>
      </c>
      <c r="D327" s="14">
        <v>0</v>
      </c>
      <c r="E327" s="29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8" t="s">
        <v>932</v>
      </c>
      <c r="B328" s="28" t="s">
        <v>933</v>
      </c>
      <c r="C328" s="14">
        <v>0</v>
      </c>
      <c r="D328" s="14">
        <v>0</v>
      </c>
      <c r="E328" s="29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8" t="s">
        <v>934</v>
      </c>
      <c r="B329" s="28" t="s">
        <v>935</v>
      </c>
      <c r="C329" s="14">
        <v>0</v>
      </c>
      <c r="D329" s="14">
        <v>0</v>
      </c>
      <c r="E329" s="29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8" t="s">
        <v>936</v>
      </c>
      <c r="B330" s="28" t="s">
        <v>937</v>
      </c>
      <c r="C330" s="14">
        <v>0</v>
      </c>
      <c r="D330" s="14">
        <v>0</v>
      </c>
      <c r="E330" s="29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8" t="s">
        <v>938</v>
      </c>
      <c r="B331" s="28" t="s">
        <v>939</v>
      </c>
      <c r="C331" s="14">
        <v>0</v>
      </c>
      <c r="D331" s="14">
        <v>0</v>
      </c>
      <c r="E331" s="29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33.75" x14ac:dyDescent="0.25">
      <c r="A332" s="28" t="s">
        <v>940</v>
      </c>
      <c r="B332" s="28" t="s">
        <v>941</v>
      </c>
      <c r="C332" s="14">
        <v>0</v>
      </c>
      <c r="D332" s="14">
        <v>0</v>
      </c>
      <c r="E332" s="29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8" t="s">
        <v>942</v>
      </c>
      <c r="B333" s="28" t="s">
        <v>943</v>
      </c>
      <c r="C333" s="14">
        <v>0</v>
      </c>
      <c r="D333" s="14">
        <v>0</v>
      </c>
      <c r="E333" s="29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8" t="s">
        <v>944</v>
      </c>
      <c r="B334" s="28" t="s">
        <v>945</v>
      </c>
      <c r="C334" s="14">
        <v>0</v>
      </c>
      <c r="D334" s="14">
        <v>0</v>
      </c>
      <c r="E334" s="29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8" t="s">
        <v>946</v>
      </c>
      <c r="B335" s="28" t="s">
        <v>947</v>
      </c>
      <c r="C335" s="14">
        <v>0</v>
      </c>
      <c r="D335" s="14">
        <v>0</v>
      </c>
      <c r="E335" s="29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8" t="s">
        <v>948</v>
      </c>
      <c r="B336" s="28" t="s">
        <v>949</v>
      </c>
      <c r="C336" s="14">
        <v>0</v>
      </c>
      <c r="D336" s="14">
        <v>0</v>
      </c>
      <c r="E336" s="29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0" t="s">
        <v>950</v>
      </c>
      <c r="B337" s="181"/>
      <c r="C337" s="25">
        <v>0</v>
      </c>
      <c r="D337" s="25">
        <v>0</v>
      </c>
      <c r="E337" s="26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7">
        <v>0</v>
      </c>
    </row>
    <row r="338" spans="1:16" ht="22.5" x14ac:dyDescent="0.25">
      <c r="A338" s="28" t="s">
        <v>951</v>
      </c>
      <c r="B338" s="28" t="s">
        <v>952</v>
      </c>
      <c r="C338" s="14">
        <v>0</v>
      </c>
      <c r="D338" s="14">
        <v>0</v>
      </c>
      <c r="E338" s="29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0" t="s">
        <v>953</v>
      </c>
      <c r="B339" s="181"/>
      <c r="C339" s="25">
        <v>0</v>
      </c>
      <c r="D339" s="25">
        <v>0</v>
      </c>
      <c r="E339" s="26">
        <v>0</v>
      </c>
      <c r="F339" s="25">
        <v>0</v>
      </c>
      <c r="G339" s="25">
        <v>0</v>
      </c>
      <c r="H339" s="25">
        <v>0</v>
      </c>
      <c r="I339" s="25">
        <v>0</v>
      </c>
      <c r="J339" s="25">
        <v>0</v>
      </c>
      <c r="K339" s="25">
        <v>0</v>
      </c>
      <c r="L339" s="25">
        <v>0</v>
      </c>
      <c r="M339" s="25">
        <v>0</v>
      </c>
      <c r="N339" s="25">
        <v>0</v>
      </c>
      <c r="O339" s="25">
        <v>0</v>
      </c>
      <c r="P339" s="27">
        <v>0</v>
      </c>
    </row>
    <row r="340" spans="1:16" ht="33.75" x14ac:dyDescent="0.25">
      <c r="A340" s="28" t="s">
        <v>954</v>
      </c>
      <c r="B340" s="28" t="s">
        <v>955</v>
      </c>
      <c r="C340" s="14">
        <v>0</v>
      </c>
      <c r="D340" s="14">
        <v>0</v>
      </c>
      <c r="E340" s="29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82" t="s">
        <v>956</v>
      </c>
      <c r="B341" s="183"/>
      <c r="C341" s="30">
        <v>26815</v>
      </c>
      <c r="D341" s="30">
        <v>25667</v>
      </c>
      <c r="E341" s="31">
        <v>4.4726691861144703E-2</v>
      </c>
      <c r="F341" s="30">
        <v>3659</v>
      </c>
      <c r="G341" s="30">
        <v>2844</v>
      </c>
      <c r="H341" s="30">
        <v>3957</v>
      </c>
      <c r="I341" s="30">
        <v>3317</v>
      </c>
      <c r="J341" s="30">
        <v>64</v>
      </c>
      <c r="K341" s="30">
        <v>77</v>
      </c>
      <c r="L341" s="30">
        <v>12</v>
      </c>
      <c r="M341" s="30">
        <v>26</v>
      </c>
      <c r="N341" s="30">
        <v>288</v>
      </c>
      <c r="O341" s="30">
        <v>251</v>
      </c>
      <c r="P341" s="30">
        <v>5651</v>
      </c>
    </row>
    <row r="342" spans="1:16" x14ac:dyDescent="0.25">
      <c r="A342" s="6"/>
    </row>
  </sheetData>
  <sheetProtection algorithmName="SHA-512" hashValue="eDARzuzwLjGS+ky76B958Q69Tq0vdfqJaH0Wh8aznnlDvpY2c9pzpbRvauxWxyImoCfSVNxc8xOX1hdUtMQEDg==" saltValue="6um4jcdVw7OuHKBUPxgiZ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C80"/>
  <sheetViews>
    <sheetView showGridLines="0" workbookViewId="0"/>
  </sheetViews>
  <sheetFormatPr baseColWidth="10" defaultColWidth="9.140625" defaultRowHeight="15" x14ac:dyDescent="0.25"/>
  <cols>
    <col min="1" max="1" width="59" bestFit="1" customWidth="1"/>
    <col min="2" max="2" width="39.85546875" bestFit="1" customWidth="1"/>
    <col min="3" max="3" width="4.42578125" bestFit="1" customWidth="1"/>
    <col min="4" max="5" width="20.85546875" customWidth="1"/>
  </cols>
  <sheetData>
    <row r="2" spans="1:3" x14ac:dyDescent="0.25">
      <c r="A2" s="7" t="s">
        <v>957</v>
      </c>
    </row>
    <row r="3" spans="1:3" x14ac:dyDescent="0.25">
      <c r="A3" s="8" t="s">
        <v>958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74" t="s">
        <v>959</v>
      </c>
      <c r="B5" s="13" t="s">
        <v>960</v>
      </c>
      <c r="C5" s="23">
        <v>2</v>
      </c>
    </row>
    <row r="6" spans="1:3" x14ac:dyDescent="0.25">
      <c r="A6" s="176"/>
      <c r="B6" s="13" t="s">
        <v>334</v>
      </c>
      <c r="C6" s="23">
        <v>349</v>
      </c>
    </row>
    <row r="7" spans="1:3" x14ac:dyDescent="0.25">
      <c r="A7" s="176"/>
      <c r="B7" s="13" t="s">
        <v>961</v>
      </c>
      <c r="C7" s="23">
        <v>77</v>
      </c>
    </row>
    <row r="8" spans="1:3" x14ac:dyDescent="0.25">
      <c r="A8" s="176"/>
      <c r="B8" s="13" t="s">
        <v>962</v>
      </c>
      <c r="C8" s="23">
        <v>0</v>
      </c>
    </row>
    <row r="9" spans="1:3" x14ac:dyDescent="0.25">
      <c r="A9" s="176"/>
      <c r="B9" s="13" t="s">
        <v>963</v>
      </c>
      <c r="C9" s="23">
        <v>45</v>
      </c>
    </row>
    <row r="10" spans="1:3" x14ac:dyDescent="0.25">
      <c r="A10" s="176"/>
      <c r="B10" s="13" t="s">
        <v>964</v>
      </c>
      <c r="C10" s="23">
        <v>35</v>
      </c>
    </row>
    <row r="11" spans="1:3" x14ac:dyDescent="0.25">
      <c r="A11" s="176"/>
      <c r="B11" s="13" t="s">
        <v>965</v>
      </c>
      <c r="C11" s="23">
        <v>175</v>
      </c>
    </row>
    <row r="12" spans="1:3" x14ac:dyDescent="0.25">
      <c r="A12" s="176"/>
      <c r="B12" s="13" t="s">
        <v>518</v>
      </c>
      <c r="C12" s="23">
        <v>62</v>
      </c>
    </row>
    <row r="13" spans="1:3" x14ac:dyDescent="0.25">
      <c r="A13" s="176"/>
      <c r="B13" s="13" t="s">
        <v>966</v>
      </c>
      <c r="C13" s="23">
        <v>14</v>
      </c>
    </row>
    <row r="14" spans="1:3" x14ac:dyDescent="0.25">
      <c r="A14" s="176"/>
      <c r="B14" s="13" t="s">
        <v>967</v>
      </c>
      <c r="C14" s="23">
        <v>0</v>
      </c>
    </row>
    <row r="15" spans="1:3" x14ac:dyDescent="0.25">
      <c r="A15" s="176"/>
      <c r="B15" s="13" t="s">
        <v>651</v>
      </c>
      <c r="C15" s="23">
        <v>0</v>
      </c>
    </row>
    <row r="16" spans="1:3" x14ac:dyDescent="0.25">
      <c r="A16" s="176"/>
      <c r="B16" s="13" t="s">
        <v>968</v>
      </c>
      <c r="C16" s="23">
        <v>16</v>
      </c>
    </row>
    <row r="17" spans="1:3" x14ac:dyDescent="0.25">
      <c r="A17" s="176"/>
      <c r="B17" s="13" t="s">
        <v>969</v>
      </c>
      <c r="C17" s="23">
        <v>111</v>
      </c>
    </row>
    <row r="18" spans="1:3" x14ac:dyDescent="0.25">
      <c r="A18" s="176"/>
      <c r="B18" s="13" t="s">
        <v>970</v>
      </c>
      <c r="C18" s="23">
        <v>21</v>
      </c>
    </row>
    <row r="19" spans="1:3" x14ac:dyDescent="0.25">
      <c r="A19" s="175"/>
      <c r="B19" s="13" t="s">
        <v>111</v>
      </c>
      <c r="C19" s="23">
        <v>60</v>
      </c>
    </row>
    <row r="20" spans="1:3" x14ac:dyDescent="0.25">
      <c r="A20" s="174" t="s">
        <v>971</v>
      </c>
      <c r="B20" s="13" t="s">
        <v>972</v>
      </c>
      <c r="C20" s="23">
        <v>21</v>
      </c>
    </row>
    <row r="21" spans="1:3" x14ac:dyDescent="0.25">
      <c r="A21" s="175"/>
      <c r="B21" s="13" t="s">
        <v>973</v>
      </c>
      <c r="C21" s="23">
        <v>2</v>
      </c>
    </row>
    <row r="22" spans="1:3" x14ac:dyDescent="0.25">
      <c r="A22" s="174" t="s">
        <v>974</v>
      </c>
      <c r="B22" s="13" t="s">
        <v>975</v>
      </c>
      <c r="C22" s="22"/>
    </row>
    <row r="23" spans="1:3" x14ac:dyDescent="0.25">
      <c r="A23" s="176"/>
      <c r="B23" s="13" t="s">
        <v>976</v>
      </c>
      <c r="C23" s="23">
        <v>1</v>
      </c>
    </row>
    <row r="24" spans="1:3" x14ac:dyDescent="0.25">
      <c r="A24" s="175"/>
      <c r="B24" s="13" t="s">
        <v>977</v>
      </c>
      <c r="C24" s="22"/>
    </row>
    <row r="25" spans="1:3" x14ac:dyDescent="0.25">
      <c r="A25" s="3"/>
    </row>
    <row r="26" spans="1:3" x14ac:dyDescent="0.25">
      <c r="A26" s="8" t="s">
        <v>978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979</v>
      </c>
      <c r="B28" s="16"/>
      <c r="C28" s="23">
        <v>274</v>
      </c>
    </row>
    <row r="29" spans="1:3" x14ac:dyDescent="0.25">
      <c r="A29" s="174" t="s">
        <v>980</v>
      </c>
      <c r="B29" s="13" t="s">
        <v>981</v>
      </c>
      <c r="C29" s="23">
        <v>5</v>
      </c>
    </row>
    <row r="30" spans="1:3" x14ac:dyDescent="0.25">
      <c r="A30" s="176"/>
      <c r="B30" s="13" t="s">
        <v>982</v>
      </c>
      <c r="C30" s="23">
        <v>42</v>
      </c>
    </row>
    <row r="31" spans="1:3" x14ac:dyDescent="0.25">
      <c r="A31" s="176"/>
      <c r="B31" s="13" t="s">
        <v>983</v>
      </c>
      <c r="C31" s="23">
        <v>0</v>
      </c>
    </row>
    <row r="32" spans="1:3" x14ac:dyDescent="0.25">
      <c r="A32" s="175"/>
      <c r="B32" s="13" t="s">
        <v>984</v>
      </c>
      <c r="C32" s="23">
        <v>4</v>
      </c>
    </row>
    <row r="33" spans="1:3" x14ac:dyDescent="0.25">
      <c r="A33" s="12" t="s">
        <v>985</v>
      </c>
      <c r="B33" s="16"/>
      <c r="C33" s="23">
        <v>0</v>
      </c>
    </row>
    <row r="34" spans="1:3" x14ac:dyDescent="0.25">
      <c r="A34" s="12" t="s">
        <v>986</v>
      </c>
      <c r="B34" s="16"/>
      <c r="C34" s="23">
        <v>129</v>
      </c>
    </row>
    <row r="35" spans="1:3" x14ac:dyDescent="0.25">
      <c r="A35" s="12" t="s">
        <v>987</v>
      </c>
      <c r="B35" s="16"/>
      <c r="C35" s="23">
        <v>9</v>
      </c>
    </row>
    <row r="36" spans="1:3" x14ac:dyDescent="0.25">
      <c r="A36" s="12" t="s">
        <v>988</v>
      </c>
      <c r="B36" s="16"/>
      <c r="C36" s="23">
        <v>0</v>
      </c>
    </row>
    <row r="37" spans="1:3" x14ac:dyDescent="0.25">
      <c r="A37" s="12" t="s">
        <v>989</v>
      </c>
      <c r="B37" s="16"/>
      <c r="C37" s="23">
        <v>17</v>
      </c>
    </row>
    <row r="38" spans="1:3" x14ac:dyDescent="0.25">
      <c r="A38" s="12" t="s">
        <v>990</v>
      </c>
      <c r="B38" s="16"/>
      <c r="C38" s="23">
        <v>1</v>
      </c>
    </row>
    <row r="39" spans="1:3" x14ac:dyDescent="0.25">
      <c r="A39" s="12" t="s">
        <v>977</v>
      </c>
      <c r="B39" s="16"/>
      <c r="C39" s="23">
        <v>61</v>
      </c>
    </row>
    <row r="40" spans="1:3" x14ac:dyDescent="0.25">
      <c r="A40" s="174" t="s">
        <v>991</v>
      </c>
      <c r="B40" s="13" t="s">
        <v>992</v>
      </c>
      <c r="C40" s="23">
        <v>40</v>
      </c>
    </row>
    <row r="41" spans="1:3" x14ac:dyDescent="0.25">
      <c r="A41" s="176"/>
      <c r="B41" s="13" t="s">
        <v>993</v>
      </c>
      <c r="C41" s="23">
        <v>28</v>
      </c>
    </row>
    <row r="42" spans="1:3" x14ac:dyDescent="0.25">
      <c r="A42" s="176"/>
      <c r="B42" s="13" t="s">
        <v>994</v>
      </c>
      <c r="C42" s="23">
        <v>0</v>
      </c>
    </row>
    <row r="43" spans="1:3" x14ac:dyDescent="0.25">
      <c r="A43" s="176"/>
      <c r="B43" s="13" t="s">
        <v>995</v>
      </c>
      <c r="C43" s="23">
        <v>0</v>
      </c>
    </row>
    <row r="44" spans="1:3" x14ac:dyDescent="0.25">
      <c r="A44" s="175"/>
      <c r="B44" s="13" t="s">
        <v>996</v>
      </c>
      <c r="C44" s="23">
        <v>0</v>
      </c>
    </row>
    <row r="45" spans="1:3" x14ac:dyDescent="0.25">
      <c r="A45" s="3"/>
    </row>
    <row r="46" spans="1:3" x14ac:dyDescent="0.25">
      <c r="A46" s="8" t="s">
        <v>997</v>
      </c>
    </row>
    <row r="47" spans="1:3" x14ac:dyDescent="0.25">
      <c r="A47" s="9" t="s">
        <v>14</v>
      </c>
      <c r="B47" s="9" t="s">
        <v>15</v>
      </c>
      <c r="C47" s="11" t="s">
        <v>3</v>
      </c>
    </row>
    <row r="48" spans="1:3" x14ac:dyDescent="0.25">
      <c r="A48" s="12" t="s">
        <v>82</v>
      </c>
      <c r="B48" s="16"/>
      <c r="C48" s="23">
        <v>28</v>
      </c>
    </row>
    <row r="49" spans="1:3" x14ac:dyDescent="0.25">
      <c r="A49" s="174" t="s">
        <v>81</v>
      </c>
      <c r="B49" s="13" t="s">
        <v>998</v>
      </c>
      <c r="C49" s="23">
        <v>113</v>
      </c>
    </row>
    <row r="50" spans="1:3" x14ac:dyDescent="0.25">
      <c r="A50" s="175"/>
      <c r="B50" s="13" t="s">
        <v>999</v>
      </c>
      <c r="C50" s="23">
        <v>123</v>
      </c>
    </row>
    <row r="51" spans="1:3" x14ac:dyDescent="0.25">
      <c r="A51" s="174" t="s">
        <v>1000</v>
      </c>
      <c r="B51" s="13" t="s">
        <v>1001</v>
      </c>
      <c r="C51" s="23">
        <v>0</v>
      </c>
    </row>
    <row r="52" spans="1:3" x14ac:dyDescent="0.25">
      <c r="A52" s="175"/>
      <c r="B52" s="13" t="s">
        <v>1002</v>
      </c>
      <c r="C52" s="23">
        <v>0</v>
      </c>
    </row>
    <row r="53" spans="1:3" x14ac:dyDescent="0.25">
      <c r="A53" s="3"/>
    </row>
    <row r="54" spans="1:3" x14ac:dyDescent="0.25">
      <c r="A54" s="8" t="s">
        <v>1003</v>
      </c>
    </row>
    <row r="55" spans="1:3" x14ac:dyDescent="0.25">
      <c r="A55" s="9" t="s">
        <v>14</v>
      </c>
      <c r="B55" s="9" t="s">
        <v>15</v>
      </c>
      <c r="C55" s="11" t="s">
        <v>3</v>
      </c>
    </row>
    <row r="56" spans="1:3" x14ac:dyDescent="0.25">
      <c r="A56" s="174" t="s">
        <v>245</v>
      </c>
      <c r="B56" s="13" t="s">
        <v>20</v>
      </c>
      <c r="C56" s="23">
        <v>884</v>
      </c>
    </row>
    <row r="57" spans="1:3" x14ac:dyDescent="0.25">
      <c r="A57" s="176"/>
      <c r="B57" s="13" t="s">
        <v>1004</v>
      </c>
      <c r="C57" s="23">
        <v>124</v>
      </c>
    </row>
    <row r="58" spans="1:3" x14ac:dyDescent="0.25">
      <c r="A58" s="176"/>
      <c r="B58" s="13" t="s">
        <v>1005</v>
      </c>
      <c r="C58" s="23">
        <v>85</v>
      </c>
    </row>
    <row r="59" spans="1:3" x14ac:dyDescent="0.25">
      <c r="A59" s="176"/>
      <c r="B59" s="13" t="s">
        <v>1006</v>
      </c>
      <c r="C59" s="23">
        <v>113</v>
      </c>
    </row>
    <row r="60" spans="1:3" x14ac:dyDescent="0.25">
      <c r="A60" s="175"/>
      <c r="B60" s="13" t="s">
        <v>1007</v>
      </c>
      <c r="C60" s="23">
        <v>32</v>
      </c>
    </row>
    <row r="61" spans="1:3" x14ac:dyDescent="0.25">
      <c r="A61" s="174" t="s">
        <v>1008</v>
      </c>
      <c r="B61" s="13" t="s">
        <v>1009</v>
      </c>
      <c r="C61" s="23">
        <v>342</v>
      </c>
    </row>
    <row r="62" spans="1:3" x14ac:dyDescent="0.25">
      <c r="A62" s="176"/>
      <c r="B62" s="13" t="s">
        <v>1010</v>
      </c>
      <c r="C62" s="23">
        <v>26</v>
      </c>
    </row>
    <row r="63" spans="1:3" x14ac:dyDescent="0.25">
      <c r="A63" s="176"/>
      <c r="B63" s="13" t="s">
        <v>1011</v>
      </c>
      <c r="C63" s="23">
        <v>10</v>
      </c>
    </row>
    <row r="64" spans="1:3" x14ac:dyDescent="0.25">
      <c r="A64" s="176"/>
      <c r="B64" s="13" t="s">
        <v>1012</v>
      </c>
      <c r="C64" s="23">
        <v>285</v>
      </c>
    </row>
    <row r="65" spans="1:3" x14ac:dyDescent="0.25">
      <c r="A65" s="175"/>
      <c r="B65" s="13" t="s">
        <v>1007</v>
      </c>
      <c r="C65" s="23">
        <v>87</v>
      </c>
    </row>
    <row r="66" spans="1:3" x14ac:dyDescent="0.25">
      <c r="A66" s="3"/>
    </row>
    <row r="67" spans="1:3" x14ac:dyDescent="0.25">
      <c r="A67" s="8" t="s">
        <v>1013</v>
      </c>
    </row>
    <row r="68" spans="1:3" x14ac:dyDescent="0.25">
      <c r="A68" s="9" t="s">
        <v>14</v>
      </c>
      <c r="B68" s="9" t="s">
        <v>15</v>
      </c>
      <c r="C68" s="11" t="s">
        <v>3</v>
      </c>
    </row>
    <row r="69" spans="1:3" x14ac:dyDescent="0.25">
      <c r="A69" s="12" t="s">
        <v>1014</v>
      </c>
      <c r="B69" s="16"/>
      <c r="C69" s="23">
        <v>152</v>
      </c>
    </row>
    <row r="70" spans="1:3" x14ac:dyDescent="0.25">
      <c r="A70" s="12" t="s">
        <v>1015</v>
      </c>
      <c r="B70" s="16"/>
      <c r="C70" s="23">
        <v>128</v>
      </c>
    </row>
    <row r="71" spans="1:3" x14ac:dyDescent="0.25">
      <c r="A71" s="12" t="s">
        <v>1016</v>
      </c>
      <c r="B71" s="16"/>
      <c r="C71" s="23">
        <v>694</v>
      </c>
    </row>
    <row r="72" spans="1:3" x14ac:dyDescent="0.25">
      <c r="A72" s="174" t="s">
        <v>1017</v>
      </c>
      <c r="B72" s="13" t="s">
        <v>1018</v>
      </c>
      <c r="C72" s="23">
        <v>0</v>
      </c>
    </row>
    <row r="73" spans="1:3" x14ac:dyDescent="0.25">
      <c r="A73" s="175"/>
      <c r="B73" s="13" t="s">
        <v>1019</v>
      </c>
      <c r="C73" s="23">
        <v>13</v>
      </c>
    </row>
    <row r="74" spans="1:3" x14ac:dyDescent="0.25">
      <c r="A74" s="12" t="s">
        <v>1020</v>
      </c>
      <c r="B74" s="16"/>
      <c r="C74" s="23">
        <v>0</v>
      </c>
    </row>
    <row r="75" spans="1:3" x14ac:dyDescent="0.25">
      <c r="A75" s="12" t="s">
        <v>1021</v>
      </c>
      <c r="B75" s="16"/>
      <c r="C75" s="23">
        <v>11</v>
      </c>
    </row>
    <row r="76" spans="1:3" x14ac:dyDescent="0.25">
      <c r="A76" s="12" t="s">
        <v>1022</v>
      </c>
      <c r="B76" s="16"/>
      <c r="C76" s="23">
        <v>0</v>
      </c>
    </row>
    <row r="77" spans="1:3" x14ac:dyDescent="0.25">
      <c r="A77" s="12" t="s">
        <v>1023</v>
      </c>
      <c r="B77" s="16"/>
      <c r="C77" s="23">
        <v>26</v>
      </c>
    </row>
    <row r="78" spans="1:3" x14ac:dyDescent="0.25">
      <c r="A78" s="12" t="s">
        <v>1024</v>
      </c>
      <c r="B78" s="16"/>
      <c r="C78" s="23">
        <v>1</v>
      </c>
    </row>
    <row r="79" spans="1:3" x14ac:dyDescent="0.25">
      <c r="A79" s="12" t="s">
        <v>1025</v>
      </c>
      <c r="B79" s="16"/>
      <c r="C79" s="23">
        <v>0</v>
      </c>
    </row>
    <row r="80" spans="1:3" x14ac:dyDescent="0.25">
      <c r="A80" s="6"/>
    </row>
  </sheetData>
  <sheetProtection algorithmName="SHA-512" hashValue="TJXx/5Rh2wKp61lVPipuE2v6u8iExOzn7yvqxAXp9u22SzO5yZZM2lTFlD7ChM89eyH54Dguit/i8TxyS3+aoQ==" saltValue="qvaXOvceDeNk43UOdinOE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F72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7.42578125" bestFit="1" customWidth="1"/>
    <col min="3" max="3" width="8" bestFit="1" customWidth="1"/>
    <col min="4" max="4" width="9.42578125" bestFit="1" customWidth="1"/>
    <col min="5" max="5" width="12.5703125" bestFit="1" customWidth="1"/>
    <col min="6" max="6" width="15.7109375" bestFit="1" customWidth="1"/>
    <col min="7" max="8" width="7.5703125" customWidth="1"/>
  </cols>
  <sheetData>
    <row r="2" spans="1:3" x14ac:dyDescent="0.25">
      <c r="A2" s="4" t="s">
        <v>1026</v>
      </c>
    </row>
    <row r="3" spans="1:3" x14ac:dyDescent="0.25">
      <c r="A3" s="32" t="s">
        <v>1027</v>
      </c>
    </row>
    <row r="4" spans="1:3" x14ac:dyDescent="0.25">
      <c r="A4" s="33" t="s">
        <v>14</v>
      </c>
      <c r="B4" s="33" t="s">
        <v>15</v>
      </c>
      <c r="C4" s="34" t="s">
        <v>3</v>
      </c>
    </row>
    <row r="5" spans="1:3" x14ac:dyDescent="0.25">
      <c r="A5" s="186" t="s">
        <v>1028</v>
      </c>
      <c r="B5" s="36" t="s">
        <v>1029</v>
      </c>
      <c r="C5" s="37">
        <v>11</v>
      </c>
    </row>
    <row r="6" spans="1:3" x14ac:dyDescent="0.25">
      <c r="A6" s="187"/>
      <c r="B6" s="36" t="s">
        <v>304</v>
      </c>
      <c r="C6" s="37">
        <v>194</v>
      </c>
    </row>
    <row r="7" spans="1:3" x14ac:dyDescent="0.25">
      <c r="A7" s="187"/>
      <c r="B7" s="36" t="s">
        <v>1030</v>
      </c>
      <c r="C7" s="37">
        <v>69</v>
      </c>
    </row>
    <row r="8" spans="1:3" x14ac:dyDescent="0.25">
      <c r="A8" s="187"/>
      <c r="B8" s="36" t="s">
        <v>1031</v>
      </c>
      <c r="C8" s="37">
        <v>1</v>
      </c>
    </row>
    <row r="9" spans="1:3" x14ac:dyDescent="0.25">
      <c r="A9" s="187"/>
      <c r="B9" s="36" t="s">
        <v>1032</v>
      </c>
      <c r="C9" s="22"/>
    </row>
    <row r="10" spans="1:3" x14ac:dyDescent="0.25">
      <c r="A10" s="187"/>
      <c r="B10" s="36" t="s">
        <v>1033</v>
      </c>
      <c r="C10" s="37">
        <v>2</v>
      </c>
    </row>
    <row r="11" spans="1:3" x14ac:dyDescent="0.25">
      <c r="A11" s="188"/>
      <c r="B11" s="36" t="s">
        <v>1034</v>
      </c>
      <c r="C11" s="37">
        <v>1</v>
      </c>
    </row>
    <row r="12" spans="1:3" x14ac:dyDescent="0.25">
      <c r="A12" s="186" t="s">
        <v>1035</v>
      </c>
      <c r="B12" s="36" t="s">
        <v>65</v>
      </c>
      <c r="C12" s="37">
        <v>277</v>
      </c>
    </row>
    <row r="13" spans="1:3" x14ac:dyDescent="0.25">
      <c r="A13" s="187"/>
      <c r="B13" s="36" t="s">
        <v>1036</v>
      </c>
      <c r="C13" s="37">
        <v>77</v>
      </c>
    </row>
    <row r="14" spans="1:3" x14ac:dyDescent="0.25">
      <c r="A14" s="187"/>
      <c r="B14" s="36" t="s">
        <v>1037</v>
      </c>
      <c r="C14" s="37">
        <v>23</v>
      </c>
    </row>
    <row r="15" spans="1:3" x14ac:dyDescent="0.25">
      <c r="A15" s="188"/>
      <c r="B15" s="36" t="s">
        <v>1038</v>
      </c>
      <c r="C15" s="37">
        <v>18</v>
      </c>
    </row>
    <row r="16" spans="1:3" x14ac:dyDescent="0.25">
      <c r="A16" s="3"/>
    </row>
    <row r="17" spans="1:3" x14ac:dyDescent="0.25">
      <c r="A17" s="32" t="s">
        <v>1039</v>
      </c>
    </row>
    <row r="18" spans="1:3" x14ac:dyDescent="0.25">
      <c r="A18" s="33" t="s">
        <v>14</v>
      </c>
      <c r="B18" s="33" t="s">
        <v>15</v>
      </c>
      <c r="C18" s="34" t="s">
        <v>3</v>
      </c>
    </row>
    <row r="19" spans="1:3" x14ac:dyDescent="0.25">
      <c r="A19" s="35" t="s">
        <v>1040</v>
      </c>
      <c r="B19" s="38"/>
      <c r="C19" s="37">
        <v>13</v>
      </c>
    </row>
    <row r="20" spans="1:3" x14ac:dyDescent="0.25">
      <c r="A20" s="35" t="s">
        <v>1041</v>
      </c>
      <c r="B20" s="38"/>
      <c r="C20" s="37">
        <v>6</v>
      </c>
    </row>
    <row r="21" spans="1:3" x14ac:dyDescent="0.25">
      <c r="A21" s="35" t="s">
        <v>1042</v>
      </c>
      <c r="B21" s="38"/>
      <c r="C21" s="37">
        <v>13</v>
      </c>
    </row>
    <row r="22" spans="1:3" x14ac:dyDescent="0.25">
      <c r="A22" s="35" t="s">
        <v>1043</v>
      </c>
      <c r="B22" s="38"/>
      <c r="C22" s="37">
        <v>17</v>
      </c>
    </row>
    <row r="23" spans="1:3" x14ac:dyDescent="0.25">
      <c r="A23" s="35" t="s">
        <v>1044</v>
      </c>
      <c r="B23" s="38"/>
      <c r="C23" s="37">
        <v>90</v>
      </c>
    </row>
    <row r="24" spans="1:3" x14ac:dyDescent="0.25">
      <c r="A24" s="35" t="s">
        <v>1045</v>
      </c>
      <c r="B24" s="38"/>
      <c r="C24" s="37">
        <v>50</v>
      </c>
    </row>
    <row r="25" spans="1:3" x14ac:dyDescent="0.25">
      <c r="A25" s="35" t="s">
        <v>1046</v>
      </c>
      <c r="B25" s="38"/>
      <c r="C25" s="37">
        <v>29</v>
      </c>
    </row>
    <row r="26" spans="1:3" x14ac:dyDescent="0.25">
      <c r="A26" s="35" t="s">
        <v>1047</v>
      </c>
      <c r="B26" s="38"/>
      <c r="C26" s="37">
        <v>1</v>
      </c>
    </row>
    <row r="27" spans="1:3" x14ac:dyDescent="0.25">
      <c r="A27" s="35" t="s">
        <v>1048</v>
      </c>
      <c r="B27" s="38"/>
      <c r="C27" s="37">
        <v>1</v>
      </c>
    </row>
    <row r="28" spans="1:3" x14ac:dyDescent="0.25">
      <c r="A28" s="35" t="s">
        <v>1049</v>
      </c>
      <c r="B28" s="38"/>
      <c r="C28" s="37">
        <v>25</v>
      </c>
    </row>
    <row r="29" spans="1:3" x14ac:dyDescent="0.25">
      <c r="A29" s="3"/>
    </row>
    <row r="30" spans="1:3" x14ac:dyDescent="0.25">
      <c r="A30" s="32" t="s">
        <v>1050</v>
      </c>
    </row>
    <row r="31" spans="1:3" x14ac:dyDescent="0.25">
      <c r="A31" s="33" t="s">
        <v>14</v>
      </c>
      <c r="B31" s="33" t="s">
        <v>15</v>
      </c>
      <c r="C31" s="34" t="s">
        <v>3</v>
      </c>
    </row>
    <row r="32" spans="1:3" x14ac:dyDescent="0.25">
      <c r="A32" s="35" t="s">
        <v>1051</v>
      </c>
      <c r="B32" s="38"/>
      <c r="C32" s="37">
        <v>6</v>
      </c>
    </row>
    <row r="33" spans="1:6" x14ac:dyDescent="0.25">
      <c r="A33" s="35" t="s">
        <v>1052</v>
      </c>
      <c r="B33" s="38"/>
      <c r="C33" s="37">
        <v>31</v>
      </c>
    </row>
    <row r="34" spans="1:6" x14ac:dyDescent="0.25">
      <c r="A34" s="35" t="s">
        <v>1053</v>
      </c>
      <c r="B34" s="38"/>
      <c r="C34" s="37">
        <v>44</v>
      </c>
    </row>
    <row r="35" spans="1:6" x14ac:dyDescent="0.25">
      <c r="A35" s="35" t="s">
        <v>1054</v>
      </c>
      <c r="B35" s="38"/>
      <c r="C35" s="37">
        <v>44</v>
      </c>
    </row>
    <row r="36" spans="1:6" x14ac:dyDescent="0.25">
      <c r="A36" s="35" t="s">
        <v>1055</v>
      </c>
      <c r="B36" s="38"/>
      <c r="C36" s="37">
        <v>18</v>
      </c>
    </row>
    <row r="37" spans="1:6" x14ac:dyDescent="0.25">
      <c r="A37" s="35" t="s">
        <v>1056</v>
      </c>
      <c r="B37" s="38"/>
      <c r="C37" s="37">
        <v>23</v>
      </c>
    </row>
    <row r="38" spans="1:6" x14ac:dyDescent="0.25">
      <c r="A38" s="35" t="s">
        <v>1057</v>
      </c>
      <c r="B38" s="38"/>
      <c r="C38" s="37">
        <v>3</v>
      </c>
    </row>
    <row r="39" spans="1:6" x14ac:dyDescent="0.25">
      <c r="A39" s="35" t="s">
        <v>1058</v>
      </c>
      <c r="B39" s="38"/>
      <c r="C39" s="37">
        <v>0</v>
      </c>
    </row>
    <row r="40" spans="1:6" x14ac:dyDescent="0.25">
      <c r="A40" s="3"/>
    </row>
    <row r="41" spans="1:6" x14ac:dyDescent="0.25">
      <c r="A41" s="32" t="s">
        <v>1059</v>
      </c>
    </row>
    <row r="42" spans="1:6" x14ac:dyDescent="0.25">
      <c r="A42" s="33" t="s">
        <v>14</v>
      </c>
      <c r="B42" s="33" t="s">
        <v>15</v>
      </c>
      <c r="C42" s="34" t="s">
        <v>3</v>
      </c>
    </row>
    <row r="43" spans="1:6" x14ac:dyDescent="0.25">
      <c r="A43" s="35" t="s">
        <v>104</v>
      </c>
      <c r="B43" s="38"/>
      <c r="C43" s="37">
        <v>9</v>
      </c>
    </row>
    <row r="44" spans="1:6" x14ac:dyDescent="0.25">
      <c r="A44" s="35" t="s">
        <v>114</v>
      </c>
      <c r="B44" s="38"/>
      <c r="C44" s="37">
        <v>4</v>
      </c>
    </row>
    <row r="45" spans="1:6" x14ac:dyDescent="0.25">
      <c r="A45" s="35" t="s">
        <v>1060</v>
      </c>
      <c r="B45" s="38"/>
      <c r="C45" s="37">
        <v>5</v>
      </c>
    </row>
    <row r="46" spans="1:6" x14ac:dyDescent="0.25">
      <c r="A46" s="32" t="s">
        <v>1061</v>
      </c>
    </row>
    <row r="47" spans="1:6" ht="33.75" x14ac:dyDescent="0.25">
      <c r="A47" s="33" t="s">
        <v>14</v>
      </c>
      <c r="B47" s="33" t="s">
        <v>15</v>
      </c>
      <c r="C47" s="39" t="s">
        <v>104</v>
      </c>
      <c r="D47" s="39" t="s">
        <v>1062</v>
      </c>
      <c r="E47" s="39" t="s">
        <v>1037</v>
      </c>
      <c r="F47" s="39" t="s">
        <v>1036</v>
      </c>
    </row>
    <row r="48" spans="1:6" x14ac:dyDescent="0.25">
      <c r="A48" s="189" t="s">
        <v>959</v>
      </c>
      <c r="B48" s="41" t="s">
        <v>1063</v>
      </c>
      <c r="C48" s="42">
        <v>0</v>
      </c>
      <c r="D48" s="42">
        <v>1</v>
      </c>
      <c r="E48" s="42">
        <v>1</v>
      </c>
      <c r="F48" s="37">
        <v>0</v>
      </c>
    </row>
    <row r="49" spans="1:6" x14ac:dyDescent="0.25">
      <c r="A49" s="190"/>
      <c r="B49" s="41" t="s">
        <v>1064</v>
      </c>
      <c r="C49" s="42">
        <v>0</v>
      </c>
      <c r="D49" s="42">
        <v>0</v>
      </c>
      <c r="E49" s="42">
        <v>0</v>
      </c>
      <c r="F49" s="37">
        <v>0</v>
      </c>
    </row>
    <row r="50" spans="1:6" x14ac:dyDescent="0.25">
      <c r="A50" s="190"/>
      <c r="B50" s="41" t="s">
        <v>1065</v>
      </c>
      <c r="C50" s="42">
        <v>0</v>
      </c>
      <c r="D50" s="42">
        <v>1</v>
      </c>
      <c r="E50" s="42">
        <v>0</v>
      </c>
      <c r="F50" s="37">
        <v>0</v>
      </c>
    </row>
    <row r="51" spans="1:6" x14ac:dyDescent="0.25">
      <c r="A51" s="190"/>
      <c r="B51" s="41" t="s">
        <v>1066</v>
      </c>
      <c r="C51" s="42">
        <v>0</v>
      </c>
      <c r="D51" s="42">
        <v>0</v>
      </c>
      <c r="E51" s="42">
        <v>0</v>
      </c>
      <c r="F51" s="37">
        <v>0</v>
      </c>
    </row>
    <row r="52" spans="1:6" x14ac:dyDescent="0.25">
      <c r="A52" s="190"/>
      <c r="B52" s="41" t="s">
        <v>334</v>
      </c>
      <c r="C52" s="42">
        <v>9</v>
      </c>
      <c r="D52" s="42">
        <v>20</v>
      </c>
      <c r="E52" s="42">
        <v>2</v>
      </c>
      <c r="F52" s="37">
        <v>7</v>
      </c>
    </row>
    <row r="53" spans="1:6" x14ac:dyDescent="0.25">
      <c r="A53" s="190"/>
      <c r="B53" s="41" t="s">
        <v>1067</v>
      </c>
      <c r="C53" s="42">
        <v>194</v>
      </c>
      <c r="D53" s="42">
        <v>113</v>
      </c>
      <c r="E53" s="42">
        <v>20</v>
      </c>
      <c r="F53" s="37">
        <v>56</v>
      </c>
    </row>
    <row r="54" spans="1:6" x14ac:dyDescent="0.25">
      <c r="A54" s="190"/>
      <c r="B54" s="41" t="s">
        <v>1068</v>
      </c>
      <c r="C54" s="42">
        <v>58</v>
      </c>
      <c r="D54" s="42">
        <v>28</v>
      </c>
      <c r="E54" s="42">
        <v>2</v>
      </c>
      <c r="F54" s="37">
        <v>77</v>
      </c>
    </row>
    <row r="55" spans="1:6" x14ac:dyDescent="0.25">
      <c r="A55" s="190"/>
      <c r="B55" s="41" t="s">
        <v>1069</v>
      </c>
      <c r="C55" s="42">
        <v>0</v>
      </c>
      <c r="D55" s="42">
        <v>4</v>
      </c>
      <c r="E55" s="42">
        <v>0</v>
      </c>
      <c r="F55" s="37">
        <v>2</v>
      </c>
    </row>
    <row r="56" spans="1:6" x14ac:dyDescent="0.25">
      <c r="A56" s="190"/>
      <c r="B56" s="41" t="s">
        <v>1070</v>
      </c>
      <c r="C56" s="42">
        <v>0</v>
      </c>
      <c r="D56" s="42">
        <v>0</v>
      </c>
      <c r="E56" s="42">
        <v>0</v>
      </c>
      <c r="F56" s="37">
        <v>0</v>
      </c>
    </row>
    <row r="57" spans="1:6" x14ac:dyDescent="0.25">
      <c r="A57" s="190"/>
      <c r="B57" s="41" t="s">
        <v>1071</v>
      </c>
      <c r="C57" s="42">
        <v>1</v>
      </c>
      <c r="D57" s="42">
        <v>13</v>
      </c>
      <c r="E57" s="42">
        <v>9</v>
      </c>
      <c r="F57" s="37">
        <v>4</v>
      </c>
    </row>
    <row r="58" spans="1:6" x14ac:dyDescent="0.25">
      <c r="A58" s="190"/>
      <c r="B58" s="41" t="s">
        <v>1072</v>
      </c>
      <c r="C58" s="42">
        <v>1</v>
      </c>
      <c r="D58" s="42">
        <v>4</v>
      </c>
      <c r="E58" s="42">
        <v>0</v>
      </c>
      <c r="F58" s="37">
        <v>2</v>
      </c>
    </row>
    <row r="59" spans="1:6" x14ac:dyDescent="0.25">
      <c r="A59" s="190"/>
      <c r="B59" s="41" t="s">
        <v>1073</v>
      </c>
      <c r="C59" s="42">
        <v>0</v>
      </c>
      <c r="D59" s="42">
        <v>0</v>
      </c>
      <c r="E59" s="42">
        <v>0</v>
      </c>
      <c r="F59" s="37">
        <v>0</v>
      </c>
    </row>
    <row r="60" spans="1:6" x14ac:dyDescent="0.25">
      <c r="A60" s="190"/>
      <c r="B60" s="41" t="s">
        <v>405</v>
      </c>
      <c r="C60" s="42">
        <v>0</v>
      </c>
      <c r="D60" s="42">
        <v>0</v>
      </c>
      <c r="E60" s="42">
        <v>0</v>
      </c>
      <c r="F60" s="37">
        <v>0</v>
      </c>
    </row>
    <row r="61" spans="1:6" x14ac:dyDescent="0.25">
      <c r="A61" s="190"/>
      <c r="B61" s="41" t="s">
        <v>1074</v>
      </c>
      <c r="C61" s="42">
        <v>0</v>
      </c>
      <c r="D61" s="42">
        <v>1</v>
      </c>
      <c r="E61" s="42">
        <v>3</v>
      </c>
      <c r="F61" s="37">
        <v>0</v>
      </c>
    </row>
    <row r="62" spans="1:6" x14ac:dyDescent="0.25">
      <c r="A62" s="190"/>
      <c r="B62" s="41" t="s">
        <v>1075</v>
      </c>
      <c r="C62" s="42">
        <v>0</v>
      </c>
      <c r="D62" s="42">
        <v>1</v>
      </c>
      <c r="E62" s="42">
        <v>0</v>
      </c>
      <c r="F62" s="37">
        <v>0</v>
      </c>
    </row>
    <row r="63" spans="1:6" x14ac:dyDescent="0.25">
      <c r="A63" s="190"/>
      <c r="B63" s="41" t="s">
        <v>1076</v>
      </c>
      <c r="C63" s="42">
        <v>0</v>
      </c>
      <c r="D63" s="42">
        <v>0</v>
      </c>
      <c r="E63" s="42">
        <v>0</v>
      </c>
      <c r="F63" s="37">
        <v>0</v>
      </c>
    </row>
    <row r="64" spans="1:6" x14ac:dyDescent="0.25">
      <c r="A64" s="190"/>
      <c r="B64" s="41" t="s">
        <v>1077</v>
      </c>
      <c r="C64" s="42">
        <v>18</v>
      </c>
      <c r="D64" s="42">
        <v>35</v>
      </c>
      <c r="E64" s="42">
        <v>6</v>
      </c>
      <c r="F64" s="37">
        <v>12</v>
      </c>
    </row>
    <row r="65" spans="1:6" x14ac:dyDescent="0.25">
      <c r="A65" s="190"/>
      <c r="B65" s="41" t="s">
        <v>1078</v>
      </c>
      <c r="C65" s="42">
        <v>0</v>
      </c>
      <c r="D65" s="42">
        <v>0</v>
      </c>
      <c r="E65" s="42">
        <v>0</v>
      </c>
      <c r="F65" s="37">
        <v>0</v>
      </c>
    </row>
    <row r="66" spans="1:6" x14ac:dyDescent="0.25">
      <c r="A66" s="191"/>
      <c r="B66" s="41" t="s">
        <v>1079</v>
      </c>
      <c r="C66" s="42">
        <v>0</v>
      </c>
      <c r="D66" s="42">
        <v>0</v>
      </c>
      <c r="E66" s="42">
        <v>0</v>
      </c>
      <c r="F66" s="37">
        <v>0</v>
      </c>
    </row>
    <row r="67" spans="1:6" x14ac:dyDescent="0.25">
      <c r="A67" s="184" t="s">
        <v>1080</v>
      </c>
      <c r="B67" s="185"/>
      <c r="C67" s="43">
        <v>281</v>
      </c>
      <c r="D67" s="43">
        <v>221</v>
      </c>
      <c r="E67" s="43">
        <v>43</v>
      </c>
      <c r="F67" s="43">
        <v>160</v>
      </c>
    </row>
    <row r="68" spans="1:6" x14ac:dyDescent="0.25">
      <c r="A68" s="189" t="s">
        <v>974</v>
      </c>
      <c r="B68" s="41" t="s">
        <v>1081</v>
      </c>
      <c r="C68" s="42">
        <v>2</v>
      </c>
      <c r="D68" s="42">
        <v>0</v>
      </c>
      <c r="E68" s="42">
        <v>0</v>
      </c>
      <c r="F68" s="37">
        <v>0</v>
      </c>
    </row>
    <row r="69" spans="1:6" x14ac:dyDescent="0.25">
      <c r="A69" s="190"/>
      <c r="B69" s="41" t="s">
        <v>1082</v>
      </c>
      <c r="C69" s="42">
        <v>1</v>
      </c>
      <c r="D69" s="42">
        <v>0</v>
      </c>
      <c r="E69" s="42">
        <v>0</v>
      </c>
      <c r="F69" s="37">
        <v>0</v>
      </c>
    </row>
    <row r="70" spans="1:6" x14ac:dyDescent="0.25">
      <c r="A70" s="191"/>
      <c r="B70" s="41" t="s">
        <v>111</v>
      </c>
      <c r="C70" s="42">
        <v>1</v>
      </c>
      <c r="D70" s="42">
        <v>0</v>
      </c>
      <c r="E70" s="42">
        <v>0</v>
      </c>
      <c r="F70" s="37">
        <v>0</v>
      </c>
    </row>
    <row r="71" spans="1:6" x14ac:dyDescent="0.25">
      <c r="A71" s="184" t="s">
        <v>1083</v>
      </c>
      <c r="B71" s="185"/>
      <c r="C71" s="43">
        <v>4</v>
      </c>
      <c r="D71" s="43">
        <v>0</v>
      </c>
      <c r="E71" s="43">
        <v>0</v>
      </c>
      <c r="F71" s="43">
        <v>0</v>
      </c>
    </row>
    <row r="72" spans="1:6" x14ac:dyDescent="0.25">
      <c r="A72" s="6"/>
    </row>
  </sheetData>
  <sheetProtection algorithmName="SHA-512" hashValue="skxDH8pgpluQWKAOuLX+rbDs+/XVK4SGRvh0lsDMTqs5BOtFc+Wg+HnbbaG0DqLoHJSD2Mk8FnM2F4iMJdBdgA==" saltValue="1MOHRn3jvSyl5lZDxFJ1SA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F87"/>
  <sheetViews>
    <sheetView showGridLines="0" workbookViewId="0"/>
  </sheetViews>
  <sheetFormatPr baseColWidth="10" defaultColWidth="9.140625" defaultRowHeight="15" x14ac:dyDescent="0.25"/>
  <cols>
    <col min="1" max="1" width="52.42578125" bestFit="1" customWidth="1"/>
    <col min="2" max="2" width="36.140625" bestFit="1" customWidth="1"/>
    <col min="3" max="3" width="6.7109375" bestFit="1" customWidth="1"/>
    <col min="4" max="4" width="7.85546875" bestFit="1" customWidth="1"/>
    <col min="5" max="5" width="10.5703125" bestFit="1" customWidth="1"/>
    <col min="6" max="6" width="13.140625" bestFit="1" customWidth="1"/>
    <col min="7" max="8" width="6.7109375" customWidth="1"/>
  </cols>
  <sheetData>
    <row r="2" spans="1:3" x14ac:dyDescent="0.25">
      <c r="A2" s="7" t="s">
        <v>1084</v>
      </c>
    </row>
    <row r="3" spans="1:3" x14ac:dyDescent="0.25">
      <c r="A3" s="8" t="s">
        <v>1085</v>
      </c>
    </row>
    <row r="4" spans="1:3" x14ac:dyDescent="0.25">
      <c r="A4" s="9" t="s">
        <v>14</v>
      </c>
      <c r="B4" s="44" t="s">
        <v>15</v>
      </c>
      <c r="C4" s="11" t="s">
        <v>3</v>
      </c>
    </row>
    <row r="5" spans="1:3" x14ac:dyDescent="0.25">
      <c r="A5" s="171" t="s">
        <v>1086</v>
      </c>
      <c r="B5" s="13" t="s">
        <v>1087</v>
      </c>
      <c r="C5" s="23">
        <v>1213</v>
      </c>
    </row>
    <row r="6" spans="1:3" x14ac:dyDescent="0.25">
      <c r="A6" s="172"/>
      <c r="B6" s="13" t="s">
        <v>1029</v>
      </c>
      <c r="C6" s="23">
        <v>244</v>
      </c>
    </row>
    <row r="7" spans="1:3" x14ac:dyDescent="0.25">
      <c r="A7" s="172"/>
      <c r="B7" s="13" t="s">
        <v>1088</v>
      </c>
      <c r="C7" s="23">
        <v>1293</v>
      </c>
    </row>
    <row r="8" spans="1:3" x14ac:dyDescent="0.25">
      <c r="A8" s="172"/>
      <c r="B8" s="13" t="s">
        <v>1089</v>
      </c>
      <c r="C8" s="23">
        <v>446</v>
      </c>
    </row>
    <row r="9" spans="1:3" x14ac:dyDescent="0.25">
      <c r="A9" s="172"/>
      <c r="B9" s="13" t="s">
        <v>1031</v>
      </c>
      <c r="C9" s="23">
        <v>8</v>
      </c>
    </row>
    <row r="10" spans="1:3" x14ac:dyDescent="0.25">
      <c r="A10" s="172"/>
      <c r="B10" s="13" t="s">
        <v>1032</v>
      </c>
      <c r="C10" s="23">
        <v>10</v>
      </c>
    </row>
    <row r="11" spans="1:3" x14ac:dyDescent="0.25">
      <c r="A11" s="172"/>
      <c r="B11" s="13" t="s">
        <v>1090</v>
      </c>
      <c r="C11" s="23">
        <v>2</v>
      </c>
    </row>
    <row r="12" spans="1:3" x14ac:dyDescent="0.25">
      <c r="A12" s="173"/>
      <c r="B12" s="13" t="s">
        <v>1091</v>
      </c>
      <c r="C12" s="23">
        <v>3</v>
      </c>
    </row>
    <row r="13" spans="1:3" x14ac:dyDescent="0.25">
      <c r="A13" s="3"/>
    </row>
    <row r="14" spans="1:3" x14ac:dyDescent="0.25">
      <c r="A14" s="8" t="s">
        <v>1092</v>
      </c>
    </row>
    <row r="15" spans="1:3" x14ac:dyDescent="0.25">
      <c r="A15" s="9" t="s">
        <v>14</v>
      </c>
      <c r="B15" s="44" t="s">
        <v>15</v>
      </c>
      <c r="C15" s="11" t="s">
        <v>3</v>
      </c>
    </row>
    <row r="16" spans="1:3" x14ac:dyDescent="0.25">
      <c r="A16" s="21" t="s">
        <v>1093</v>
      </c>
      <c r="B16" s="16"/>
      <c r="C16" s="23">
        <v>1729</v>
      </c>
    </row>
    <row r="17" spans="1:3" x14ac:dyDescent="0.25">
      <c r="A17" s="21" t="s">
        <v>1094</v>
      </c>
      <c r="B17" s="16"/>
      <c r="C17" s="23">
        <v>197</v>
      </c>
    </row>
    <row r="18" spans="1:3" x14ac:dyDescent="0.25">
      <c r="A18" s="21" t="s">
        <v>1095</v>
      </c>
      <c r="B18" s="16"/>
      <c r="C18" s="23">
        <v>611</v>
      </c>
    </row>
    <row r="19" spans="1:3" x14ac:dyDescent="0.25">
      <c r="A19" s="21" t="s">
        <v>1096</v>
      </c>
      <c r="B19" s="16"/>
      <c r="C19" s="23">
        <v>179</v>
      </c>
    </row>
    <row r="20" spans="1:3" x14ac:dyDescent="0.25">
      <c r="A20" s="3"/>
    </row>
    <row r="21" spans="1:3" x14ac:dyDescent="0.25">
      <c r="A21" s="8" t="s">
        <v>1097</v>
      </c>
    </row>
    <row r="22" spans="1:3" x14ac:dyDescent="0.25">
      <c r="A22" s="9" t="s">
        <v>14</v>
      </c>
      <c r="B22" s="44" t="s">
        <v>15</v>
      </c>
      <c r="C22" s="11" t="s">
        <v>3</v>
      </c>
    </row>
    <row r="23" spans="1:3" x14ac:dyDescent="0.25">
      <c r="A23" s="21" t="s">
        <v>1098</v>
      </c>
      <c r="B23" s="16"/>
      <c r="C23" s="23">
        <v>25</v>
      </c>
    </row>
    <row r="24" spans="1:3" x14ac:dyDescent="0.25">
      <c r="A24" s="21" t="s">
        <v>1099</v>
      </c>
      <c r="B24" s="16"/>
      <c r="C24" s="23">
        <v>50</v>
      </c>
    </row>
    <row r="25" spans="1:3" x14ac:dyDescent="0.25">
      <c r="A25" s="21" t="s">
        <v>1100</v>
      </c>
      <c r="B25" s="16"/>
      <c r="C25" s="23">
        <v>18</v>
      </c>
    </row>
    <row r="26" spans="1:3" x14ac:dyDescent="0.25">
      <c r="A26" s="21" t="s">
        <v>1101</v>
      </c>
      <c r="B26" s="16"/>
      <c r="C26" s="23">
        <v>2</v>
      </c>
    </row>
    <row r="27" spans="1:3" x14ac:dyDescent="0.25">
      <c r="A27" s="21" t="s">
        <v>1102</v>
      </c>
      <c r="B27" s="16"/>
      <c r="C27" s="23">
        <v>16</v>
      </c>
    </row>
    <row r="28" spans="1:3" x14ac:dyDescent="0.25">
      <c r="A28" s="21" t="s">
        <v>1103</v>
      </c>
      <c r="B28" s="16"/>
      <c r="C28" s="23">
        <v>4</v>
      </c>
    </row>
    <row r="29" spans="1:3" x14ac:dyDescent="0.25">
      <c r="A29" s="3"/>
    </row>
    <row r="30" spans="1:3" x14ac:dyDescent="0.25">
      <c r="A30" s="8" t="s">
        <v>1104</v>
      </c>
    </row>
    <row r="31" spans="1:3" x14ac:dyDescent="0.25">
      <c r="A31" s="9" t="s">
        <v>14</v>
      </c>
      <c r="B31" s="44" t="s">
        <v>15</v>
      </c>
      <c r="C31" s="11" t="s">
        <v>3</v>
      </c>
    </row>
    <row r="32" spans="1:3" x14ac:dyDescent="0.25">
      <c r="A32" s="21" t="s">
        <v>1105</v>
      </c>
      <c r="B32" s="16"/>
      <c r="C32" s="22"/>
    </row>
    <row r="33" spans="1:3" x14ac:dyDescent="0.25">
      <c r="A33" s="21" t="s">
        <v>1106</v>
      </c>
      <c r="B33" s="16"/>
      <c r="C33" s="22"/>
    </row>
    <row r="34" spans="1:3" x14ac:dyDescent="0.25">
      <c r="A34" s="3"/>
    </row>
    <row r="35" spans="1:3" x14ac:dyDescent="0.25">
      <c r="A35" s="8" t="s">
        <v>1050</v>
      </c>
    </row>
    <row r="36" spans="1:3" x14ac:dyDescent="0.25">
      <c r="A36" s="9" t="s">
        <v>14</v>
      </c>
      <c r="B36" s="44" t="s">
        <v>15</v>
      </c>
      <c r="C36" s="11" t="s">
        <v>3</v>
      </c>
    </row>
    <row r="37" spans="1:3" x14ac:dyDescent="0.25">
      <c r="A37" s="21" t="s">
        <v>1107</v>
      </c>
      <c r="B37" s="16"/>
      <c r="C37" s="23">
        <v>74</v>
      </c>
    </row>
    <row r="38" spans="1:3" x14ac:dyDescent="0.25">
      <c r="A38" s="21" t="s">
        <v>1108</v>
      </c>
      <c r="B38" s="16"/>
      <c r="C38" s="23">
        <v>37</v>
      </c>
    </row>
    <row r="39" spans="1:3" x14ac:dyDescent="0.25">
      <c r="A39" s="21" t="s">
        <v>1109</v>
      </c>
      <c r="B39" s="16"/>
      <c r="C39" s="23">
        <v>561</v>
      </c>
    </row>
    <row r="40" spans="1:3" x14ac:dyDescent="0.25">
      <c r="A40" s="21" t="s">
        <v>1110</v>
      </c>
      <c r="B40" s="16"/>
      <c r="C40" s="23">
        <v>165</v>
      </c>
    </row>
    <row r="41" spans="1:3" x14ac:dyDescent="0.25">
      <c r="A41" s="21" t="s">
        <v>1111</v>
      </c>
      <c r="B41" s="16"/>
      <c r="C41" s="23">
        <v>275</v>
      </c>
    </row>
    <row r="42" spans="1:3" x14ac:dyDescent="0.25">
      <c r="A42" s="21" t="s">
        <v>1112</v>
      </c>
      <c r="B42" s="16"/>
      <c r="C42" s="23">
        <v>111</v>
      </c>
    </row>
    <row r="43" spans="1:3" x14ac:dyDescent="0.25">
      <c r="A43" s="3"/>
    </row>
    <row r="44" spans="1:3" x14ac:dyDescent="0.25">
      <c r="A44" s="8" t="s">
        <v>1113</v>
      </c>
    </row>
    <row r="45" spans="1:3" x14ac:dyDescent="0.25">
      <c r="A45" s="9" t="s">
        <v>14</v>
      </c>
      <c r="B45" s="44" t="s">
        <v>15</v>
      </c>
      <c r="C45" s="11" t="s">
        <v>3</v>
      </c>
    </row>
    <row r="46" spans="1:3" x14ac:dyDescent="0.25">
      <c r="A46" s="21" t="s">
        <v>1114</v>
      </c>
      <c r="B46" s="16"/>
      <c r="C46" s="23">
        <v>21</v>
      </c>
    </row>
    <row r="47" spans="1:3" x14ac:dyDescent="0.25">
      <c r="A47" s="21" t="s">
        <v>1115</v>
      </c>
      <c r="B47" s="16"/>
      <c r="C47" s="23">
        <v>73</v>
      </c>
    </row>
    <row r="48" spans="1:3" x14ac:dyDescent="0.25">
      <c r="A48" s="3"/>
    </row>
    <row r="49" spans="1:6" x14ac:dyDescent="0.25">
      <c r="A49" s="8" t="s">
        <v>1116</v>
      </c>
    </row>
    <row r="50" spans="1:6" x14ac:dyDescent="0.25">
      <c r="A50" s="9" t="s">
        <v>14</v>
      </c>
      <c r="B50" s="44" t="s">
        <v>15</v>
      </c>
      <c r="C50" s="11" t="s">
        <v>3</v>
      </c>
    </row>
    <row r="51" spans="1:6" x14ac:dyDescent="0.25">
      <c r="A51" s="171" t="s">
        <v>1117</v>
      </c>
      <c r="B51" s="13" t="s">
        <v>1118</v>
      </c>
      <c r="C51" s="23">
        <v>184</v>
      </c>
    </row>
    <row r="52" spans="1:6" x14ac:dyDescent="0.25">
      <c r="A52" s="172"/>
      <c r="B52" s="13" t="s">
        <v>1119</v>
      </c>
      <c r="C52" s="23">
        <v>260</v>
      </c>
    </row>
    <row r="53" spans="1:6" x14ac:dyDescent="0.25">
      <c r="A53" s="172"/>
      <c r="B53" s="13" t="s">
        <v>1120</v>
      </c>
      <c r="C53" s="23">
        <v>182</v>
      </c>
    </row>
    <row r="54" spans="1:6" x14ac:dyDescent="0.25">
      <c r="A54" s="173"/>
      <c r="B54" s="13" t="s">
        <v>1121</v>
      </c>
      <c r="C54" s="23">
        <v>11</v>
      </c>
    </row>
    <row r="55" spans="1:6" x14ac:dyDescent="0.25">
      <c r="A55" s="3"/>
    </row>
    <row r="56" spans="1:6" x14ac:dyDescent="0.25">
      <c r="A56" s="8" t="s">
        <v>1059</v>
      </c>
    </row>
    <row r="57" spans="1:6" x14ac:dyDescent="0.25">
      <c r="A57" s="9" t="s">
        <v>14</v>
      </c>
      <c r="B57" s="44" t="s">
        <v>15</v>
      </c>
      <c r="C57" s="11" t="s">
        <v>3</v>
      </c>
    </row>
    <row r="58" spans="1:6" x14ac:dyDescent="0.25">
      <c r="A58" s="21" t="s">
        <v>104</v>
      </c>
      <c r="B58" s="16"/>
      <c r="C58" s="23">
        <v>6</v>
      </c>
    </row>
    <row r="59" spans="1:6" x14ac:dyDescent="0.25">
      <c r="A59" s="21" t="s">
        <v>114</v>
      </c>
      <c r="B59" s="16"/>
      <c r="C59" s="23">
        <v>1</v>
      </c>
    </row>
    <row r="60" spans="1:6" x14ac:dyDescent="0.25">
      <c r="A60" s="21" t="s">
        <v>1060</v>
      </c>
      <c r="B60" s="16"/>
      <c r="C60" s="23">
        <v>5</v>
      </c>
    </row>
    <row r="61" spans="1:6" x14ac:dyDescent="0.25">
      <c r="A61" s="8" t="s">
        <v>1061</v>
      </c>
    </row>
    <row r="62" spans="1:6" ht="33.75" x14ac:dyDescent="0.25">
      <c r="A62" s="9" t="s">
        <v>14</v>
      </c>
      <c r="B62" s="44" t="s">
        <v>15</v>
      </c>
      <c r="C62" s="24" t="s">
        <v>104</v>
      </c>
      <c r="D62" s="24" t="s">
        <v>1062</v>
      </c>
      <c r="E62" s="24" t="s">
        <v>1037</v>
      </c>
      <c r="F62" s="24" t="s">
        <v>1036</v>
      </c>
    </row>
    <row r="63" spans="1:6" x14ac:dyDescent="0.25">
      <c r="A63" s="171" t="s">
        <v>959</v>
      </c>
      <c r="B63" s="13" t="s">
        <v>1063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72"/>
      <c r="B64" s="13" t="s">
        <v>1064</v>
      </c>
      <c r="C64" s="14">
        <v>0</v>
      </c>
      <c r="D64" s="14">
        <v>1</v>
      </c>
      <c r="E64" s="14">
        <v>0</v>
      </c>
      <c r="F64" s="23">
        <v>0</v>
      </c>
    </row>
    <row r="65" spans="1:6" x14ac:dyDescent="0.25">
      <c r="A65" s="172"/>
      <c r="B65" s="13" t="s">
        <v>1065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72"/>
      <c r="B66" s="13" t="s">
        <v>1066</v>
      </c>
      <c r="C66" s="14">
        <v>0</v>
      </c>
      <c r="D66" s="14">
        <v>1</v>
      </c>
      <c r="E66" s="14">
        <v>1</v>
      </c>
      <c r="F66" s="23">
        <v>0</v>
      </c>
    </row>
    <row r="67" spans="1:6" x14ac:dyDescent="0.25">
      <c r="A67" s="172"/>
      <c r="B67" s="13" t="s">
        <v>334</v>
      </c>
      <c r="C67" s="14">
        <v>32</v>
      </c>
      <c r="D67" s="14">
        <v>34</v>
      </c>
      <c r="E67" s="14">
        <v>15</v>
      </c>
      <c r="F67" s="23">
        <v>23</v>
      </c>
    </row>
    <row r="68" spans="1:6" x14ac:dyDescent="0.25">
      <c r="A68" s="172"/>
      <c r="B68" s="13" t="s">
        <v>1122</v>
      </c>
      <c r="C68" s="14">
        <v>1376</v>
      </c>
      <c r="D68" s="14">
        <v>576</v>
      </c>
      <c r="E68" s="14">
        <v>111</v>
      </c>
      <c r="F68" s="23">
        <v>320</v>
      </c>
    </row>
    <row r="69" spans="1:6" x14ac:dyDescent="0.25">
      <c r="A69" s="172"/>
      <c r="B69" s="13" t="s">
        <v>1123</v>
      </c>
      <c r="C69" s="14">
        <v>306</v>
      </c>
      <c r="D69" s="14">
        <v>127</v>
      </c>
      <c r="E69" s="14">
        <v>26</v>
      </c>
      <c r="F69" s="23">
        <v>80</v>
      </c>
    </row>
    <row r="70" spans="1:6" x14ac:dyDescent="0.25">
      <c r="A70" s="172"/>
      <c r="B70" s="13" t="s">
        <v>1069</v>
      </c>
      <c r="C70" s="14">
        <v>54</v>
      </c>
      <c r="D70" s="14">
        <v>15</v>
      </c>
      <c r="E70" s="14">
        <v>4</v>
      </c>
      <c r="F70" s="23">
        <v>10</v>
      </c>
    </row>
    <row r="71" spans="1:6" x14ac:dyDescent="0.25">
      <c r="A71" s="172"/>
      <c r="B71" s="13" t="s">
        <v>1124</v>
      </c>
      <c r="C71" s="14">
        <v>9</v>
      </c>
      <c r="D71" s="14">
        <v>2</v>
      </c>
      <c r="E71" s="14">
        <v>0</v>
      </c>
      <c r="F71" s="23">
        <v>1</v>
      </c>
    </row>
    <row r="72" spans="1:6" x14ac:dyDescent="0.25">
      <c r="A72" s="172"/>
      <c r="B72" s="13" t="s">
        <v>1125</v>
      </c>
      <c r="C72" s="14">
        <v>42</v>
      </c>
      <c r="D72" s="14">
        <v>170</v>
      </c>
      <c r="E72" s="14">
        <v>28</v>
      </c>
      <c r="F72" s="23">
        <v>151</v>
      </c>
    </row>
    <row r="73" spans="1:6" x14ac:dyDescent="0.25">
      <c r="A73" s="172"/>
      <c r="B73" s="13" t="s">
        <v>1126</v>
      </c>
      <c r="C73" s="14">
        <v>12</v>
      </c>
      <c r="D73" s="14">
        <v>74</v>
      </c>
      <c r="E73" s="14">
        <v>6</v>
      </c>
      <c r="F73" s="23">
        <v>49</v>
      </c>
    </row>
    <row r="74" spans="1:6" x14ac:dyDescent="0.25">
      <c r="A74" s="172"/>
      <c r="B74" s="13" t="s">
        <v>1073</v>
      </c>
      <c r="C74" s="14">
        <v>0</v>
      </c>
      <c r="D74" s="14">
        <v>1</v>
      </c>
      <c r="E74" s="14">
        <v>0</v>
      </c>
      <c r="F74" s="23">
        <v>0</v>
      </c>
    </row>
    <row r="75" spans="1:6" x14ac:dyDescent="0.25">
      <c r="A75" s="172"/>
      <c r="B75" s="13" t="s">
        <v>405</v>
      </c>
      <c r="C75" s="14">
        <v>1</v>
      </c>
      <c r="D75" s="14">
        <v>6</v>
      </c>
      <c r="E75" s="14">
        <v>3</v>
      </c>
      <c r="F75" s="23">
        <v>0</v>
      </c>
    </row>
    <row r="76" spans="1:6" x14ac:dyDescent="0.25">
      <c r="A76" s="172"/>
      <c r="B76" s="13" t="s">
        <v>1074</v>
      </c>
      <c r="C76" s="14">
        <v>1</v>
      </c>
      <c r="D76" s="14">
        <v>0</v>
      </c>
      <c r="E76" s="14">
        <v>0</v>
      </c>
      <c r="F76" s="23">
        <v>0</v>
      </c>
    </row>
    <row r="77" spans="1:6" x14ac:dyDescent="0.25">
      <c r="A77" s="172"/>
      <c r="B77" s="13" t="s">
        <v>1075</v>
      </c>
      <c r="C77" s="14">
        <v>7</v>
      </c>
      <c r="D77" s="14">
        <v>1</v>
      </c>
      <c r="E77" s="14">
        <v>0</v>
      </c>
      <c r="F77" s="23">
        <v>1</v>
      </c>
    </row>
    <row r="78" spans="1:6" x14ac:dyDescent="0.25">
      <c r="A78" s="172"/>
      <c r="B78" s="13" t="s">
        <v>1076</v>
      </c>
      <c r="C78" s="14">
        <v>12</v>
      </c>
      <c r="D78" s="14">
        <v>2</v>
      </c>
      <c r="E78" s="14">
        <v>1</v>
      </c>
      <c r="F78" s="23">
        <v>1</v>
      </c>
    </row>
    <row r="79" spans="1:6" x14ac:dyDescent="0.25">
      <c r="A79" s="172"/>
      <c r="B79" s="13" t="s">
        <v>1077</v>
      </c>
      <c r="C79" s="14">
        <v>330</v>
      </c>
      <c r="D79" s="14">
        <v>261</v>
      </c>
      <c r="E79" s="14">
        <v>60</v>
      </c>
      <c r="F79" s="23">
        <v>133</v>
      </c>
    </row>
    <row r="80" spans="1:6" x14ac:dyDescent="0.25">
      <c r="A80" s="172"/>
      <c r="B80" s="13" t="s">
        <v>1078</v>
      </c>
      <c r="C80" s="14">
        <v>109</v>
      </c>
      <c r="D80" s="14">
        <v>28</v>
      </c>
      <c r="E80" s="14">
        <v>9</v>
      </c>
      <c r="F80" s="23">
        <v>23</v>
      </c>
    </row>
    <row r="81" spans="1:6" x14ac:dyDescent="0.25">
      <c r="A81" s="173"/>
      <c r="B81" s="13" t="s">
        <v>1079</v>
      </c>
      <c r="C81" s="14">
        <v>22</v>
      </c>
      <c r="D81" s="14">
        <v>15</v>
      </c>
      <c r="E81" s="14">
        <v>4</v>
      </c>
      <c r="F81" s="23">
        <v>8</v>
      </c>
    </row>
    <row r="82" spans="1:6" x14ac:dyDescent="0.25">
      <c r="A82" s="192" t="s">
        <v>1080</v>
      </c>
      <c r="B82" s="193"/>
      <c r="C82" s="30">
        <v>2313</v>
      </c>
      <c r="D82" s="30">
        <v>1314</v>
      </c>
      <c r="E82" s="30">
        <v>268</v>
      </c>
      <c r="F82" s="30">
        <v>800</v>
      </c>
    </row>
    <row r="83" spans="1:6" x14ac:dyDescent="0.25">
      <c r="A83" s="171" t="s">
        <v>1127</v>
      </c>
      <c r="B83" s="13" t="s">
        <v>1081</v>
      </c>
      <c r="C83" s="14">
        <v>0</v>
      </c>
      <c r="D83" s="14">
        <v>0</v>
      </c>
      <c r="E83" s="14">
        <v>0</v>
      </c>
      <c r="F83" s="23">
        <v>0</v>
      </c>
    </row>
    <row r="84" spans="1:6" x14ac:dyDescent="0.25">
      <c r="A84" s="172"/>
      <c r="B84" s="13" t="s">
        <v>1082</v>
      </c>
      <c r="C84" s="14">
        <v>1</v>
      </c>
      <c r="D84" s="14">
        <v>0</v>
      </c>
      <c r="E84" s="14">
        <v>0</v>
      </c>
      <c r="F84" s="23">
        <v>0</v>
      </c>
    </row>
    <row r="85" spans="1:6" x14ac:dyDescent="0.25">
      <c r="A85" s="173"/>
      <c r="B85" s="13" t="s">
        <v>111</v>
      </c>
      <c r="C85" s="14">
        <v>7</v>
      </c>
      <c r="D85" s="14">
        <v>0</v>
      </c>
      <c r="E85" s="14">
        <v>0</v>
      </c>
      <c r="F85" s="23">
        <v>0</v>
      </c>
    </row>
    <row r="86" spans="1:6" x14ac:dyDescent="0.25">
      <c r="A86" s="192" t="s">
        <v>1128</v>
      </c>
      <c r="B86" s="193"/>
      <c r="C86" s="30">
        <v>8</v>
      </c>
      <c r="D86" s="30">
        <v>0</v>
      </c>
      <c r="E86" s="30">
        <v>0</v>
      </c>
      <c r="F86" s="30">
        <v>0</v>
      </c>
    </row>
    <row r="87" spans="1:6" x14ac:dyDescent="0.25">
      <c r="A87" s="6"/>
    </row>
  </sheetData>
  <sheetProtection algorithmName="SHA-512" hashValue="uJiLdE3lhzi0R6AyGle9R6Cqzy8en0uA4Zwn4u8mDfNURWEHBbHmmXSVUqY0918lVZSsVHgQArZHfyjgqk2Q6Q==" saltValue="B/plD9WEs4UrCipCdxqUGg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C37"/>
  <sheetViews>
    <sheetView showGridLines="0" workbookViewId="0"/>
  </sheetViews>
  <sheetFormatPr baseColWidth="10" defaultColWidth="9.140625" defaultRowHeight="15" x14ac:dyDescent="0.25"/>
  <cols>
    <col min="1" max="1" width="46.7109375" bestFit="1" customWidth="1"/>
    <col min="2" max="2" width="13.7109375" bestFit="1" customWidth="1"/>
    <col min="3" max="3" width="4.42578125" bestFit="1" customWidth="1"/>
    <col min="4" max="5" width="19.140625" customWidth="1"/>
  </cols>
  <sheetData>
    <row r="2" spans="1:3" x14ac:dyDescent="0.25">
      <c r="A2" s="7" t="s">
        <v>1129</v>
      </c>
    </row>
    <row r="3" spans="1:3" x14ac:dyDescent="0.25">
      <c r="A3" s="8" t="s">
        <v>1130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1131</v>
      </c>
      <c r="B5" s="16"/>
      <c r="C5" s="23">
        <v>0</v>
      </c>
    </row>
    <row r="6" spans="1:3" x14ac:dyDescent="0.25">
      <c r="A6" s="12" t="s">
        <v>1132</v>
      </c>
      <c r="B6" s="16"/>
      <c r="C6" s="23">
        <v>69</v>
      </c>
    </row>
    <row r="7" spans="1:3" x14ac:dyDescent="0.25">
      <c r="A7" s="12" t="s">
        <v>1133</v>
      </c>
      <c r="B7" s="16"/>
      <c r="C7" s="23">
        <v>26</v>
      </c>
    </row>
    <row r="8" spans="1:3" x14ac:dyDescent="0.25">
      <c r="A8" s="12" t="s">
        <v>1134</v>
      </c>
      <c r="B8" s="16"/>
      <c r="C8" s="23">
        <v>0</v>
      </c>
    </row>
    <row r="9" spans="1:3" x14ac:dyDescent="0.25">
      <c r="A9" s="12" t="s">
        <v>1135</v>
      </c>
      <c r="B9" s="16"/>
      <c r="C9" s="23">
        <v>0</v>
      </c>
    </row>
    <row r="10" spans="1:3" x14ac:dyDescent="0.25">
      <c r="A10" s="3"/>
    </row>
    <row r="11" spans="1:3" x14ac:dyDescent="0.25">
      <c r="A11" s="8" t="s">
        <v>1136</v>
      </c>
    </row>
    <row r="12" spans="1:3" x14ac:dyDescent="0.25">
      <c r="A12" s="9" t="s">
        <v>14</v>
      </c>
      <c r="B12" s="9" t="s">
        <v>15</v>
      </c>
      <c r="C12" s="11" t="s">
        <v>3</v>
      </c>
    </row>
    <row r="13" spans="1:3" x14ac:dyDescent="0.25">
      <c r="A13" s="12" t="s">
        <v>1131</v>
      </c>
      <c r="B13" s="16"/>
      <c r="C13" s="23">
        <v>9</v>
      </c>
    </row>
    <row r="14" spans="1:3" x14ac:dyDescent="0.25">
      <c r="A14" s="12" t="s">
        <v>1132</v>
      </c>
      <c r="B14" s="16"/>
      <c r="C14" s="23">
        <v>155</v>
      </c>
    </row>
    <row r="15" spans="1:3" x14ac:dyDescent="0.25">
      <c r="A15" s="12" t="s">
        <v>1137</v>
      </c>
      <c r="B15" s="16"/>
      <c r="C15" s="23">
        <v>54</v>
      </c>
    </row>
    <row r="16" spans="1:3" x14ac:dyDescent="0.25">
      <c r="A16" s="12" t="s">
        <v>1134</v>
      </c>
      <c r="B16" s="16"/>
      <c r="C16" s="23">
        <v>0</v>
      </c>
    </row>
    <row r="17" spans="1:3" x14ac:dyDescent="0.25">
      <c r="A17" s="12" t="s">
        <v>1135</v>
      </c>
      <c r="B17" s="16"/>
      <c r="C17" s="23">
        <v>0</v>
      </c>
    </row>
    <row r="18" spans="1:3" x14ac:dyDescent="0.25">
      <c r="A18" s="3"/>
    </row>
    <row r="19" spans="1:3" x14ac:dyDescent="0.25">
      <c r="A19" s="8" t="s">
        <v>1059</v>
      </c>
    </row>
    <row r="20" spans="1:3" x14ac:dyDescent="0.25">
      <c r="A20" s="9" t="s">
        <v>14</v>
      </c>
      <c r="B20" s="9" t="s">
        <v>15</v>
      </c>
      <c r="C20" s="11" t="s">
        <v>3</v>
      </c>
    </row>
    <row r="21" spans="1:3" x14ac:dyDescent="0.25">
      <c r="A21" s="12" t="s">
        <v>1138</v>
      </c>
      <c r="B21" s="16"/>
      <c r="C21" s="23">
        <v>6</v>
      </c>
    </row>
    <row r="22" spans="1:3" x14ac:dyDescent="0.25">
      <c r="A22" s="12" t="s">
        <v>1139</v>
      </c>
      <c r="B22" s="16"/>
      <c r="C22" s="23">
        <v>5</v>
      </c>
    </row>
    <row r="23" spans="1:3" x14ac:dyDescent="0.25">
      <c r="A23" s="12" t="s">
        <v>1140</v>
      </c>
      <c r="B23" s="16"/>
      <c r="C23" s="23">
        <v>0</v>
      </c>
    </row>
    <row r="24" spans="1:3" x14ac:dyDescent="0.25">
      <c r="A24" s="12" t="s">
        <v>1141</v>
      </c>
      <c r="B24" s="16"/>
      <c r="C24" s="23">
        <v>1</v>
      </c>
    </row>
    <row r="25" spans="1:3" x14ac:dyDescent="0.25">
      <c r="A25" s="3"/>
    </row>
    <row r="26" spans="1:3" x14ac:dyDescent="0.25">
      <c r="A26" s="8" t="s">
        <v>1142</v>
      </c>
    </row>
    <row r="27" spans="1:3" x14ac:dyDescent="0.25">
      <c r="A27" s="9" t="s">
        <v>14</v>
      </c>
      <c r="B27" s="9" t="s">
        <v>15</v>
      </c>
      <c r="C27" s="11" t="s">
        <v>3</v>
      </c>
    </row>
    <row r="28" spans="1:3" x14ac:dyDescent="0.25">
      <c r="A28" s="12" t="s">
        <v>1143</v>
      </c>
      <c r="B28" s="16"/>
      <c r="C28" s="23">
        <v>12</v>
      </c>
    </row>
    <row r="29" spans="1:3" x14ac:dyDescent="0.25">
      <c r="A29" s="12" t="s">
        <v>1144</v>
      </c>
      <c r="B29" s="16"/>
      <c r="C29" s="23">
        <v>0</v>
      </c>
    </row>
    <row r="30" spans="1:3" x14ac:dyDescent="0.25">
      <c r="A30" s="12" t="s">
        <v>1145</v>
      </c>
      <c r="B30" s="16"/>
      <c r="C30" s="23">
        <v>0</v>
      </c>
    </row>
    <row r="31" spans="1:3" x14ac:dyDescent="0.25">
      <c r="A31" s="3"/>
    </row>
    <row r="32" spans="1:3" x14ac:dyDescent="0.25">
      <c r="A32" s="8" t="s">
        <v>1146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1147</v>
      </c>
      <c r="B34" s="16"/>
      <c r="C34" s="23">
        <v>0</v>
      </c>
    </row>
    <row r="35" spans="1:3" x14ac:dyDescent="0.25">
      <c r="A35" s="12" t="s">
        <v>1148</v>
      </c>
      <c r="B35" s="16"/>
      <c r="C35" s="23">
        <v>9</v>
      </c>
    </row>
    <row r="36" spans="1:3" x14ac:dyDescent="0.25">
      <c r="A36" s="12" t="s">
        <v>1149</v>
      </c>
      <c r="B36" s="16"/>
      <c r="C36" s="23">
        <v>1</v>
      </c>
    </row>
    <row r="37" spans="1:3" x14ac:dyDescent="0.25">
      <c r="A37" s="6"/>
    </row>
  </sheetData>
  <sheetProtection algorithmName="SHA-512" hashValue="ohke+oNKw36zzCVKXDc0qSVWeLw5P7wAZTeaxUQo8K0RYQLcpMbvW8gUVbySKkwCqs4w7TpvJH3W/fRqgDK53w==" saltValue="sYtm2k/dXh585IMvaIyAN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C64"/>
  <sheetViews>
    <sheetView showGridLines="0" workbookViewId="0"/>
  </sheetViews>
  <sheetFormatPr baseColWidth="10" defaultColWidth="9.140625" defaultRowHeight="15" x14ac:dyDescent="0.25"/>
  <cols>
    <col min="1" max="1" width="68.140625" bestFit="1" customWidth="1"/>
    <col min="2" max="2" width="13.7109375" bestFit="1" customWidth="1"/>
    <col min="3" max="3" width="4.42578125" bestFit="1" customWidth="1"/>
    <col min="4" max="5" width="13.28515625" customWidth="1"/>
  </cols>
  <sheetData>
    <row r="2" spans="1:3" x14ac:dyDescent="0.25">
      <c r="A2" s="7" t="s">
        <v>1150</v>
      </c>
    </row>
    <row r="3" spans="1:3" x14ac:dyDescent="0.25">
      <c r="A3" s="8" t="s">
        <v>1151</v>
      </c>
    </row>
    <row r="4" spans="1:3" x14ac:dyDescent="0.25">
      <c r="A4" s="9" t="s">
        <v>14</v>
      </c>
      <c r="B4" s="9" t="s">
        <v>15</v>
      </c>
      <c r="C4" s="11" t="s">
        <v>3</v>
      </c>
    </row>
    <row r="5" spans="1:3" x14ac:dyDescent="0.25">
      <c r="A5" s="12" t="s">
        <v>1152</v>
      </c>
      <c r="B5" s="16"/>
      <c r="C5" s="23">
        <v>20</v>
      </c>
    </row>
    <row r="6" spans="1:3" x14ac:dyDescent="0.25">
      <c r="A6" s="12" t="s">
        <v>1153</v>
      </c>
      <c r="B6" s="16"/>
      <c r="C6" s="23">
        <v>8</v>
      </c>
    </row>
    <row r="7" spans="1:3" x14ac:dyDescent="0.25">
      <c r="A7" s="12" t="s">
        <v>1154</v>
      </c>
      <c r="B7" s="16"/>
      <c r="C7" s="23">
        <v>0</v>
      </c>
    </row>
    <row r="8" spans="1:3" x14ac:dyDescent="0.25">
      <c r="A8" s="12" t="s">
        <v>1155</v>
      </c>
      <c r="B8" s="16"/>
      <c r="C8" s="23">
        <v>4</v>
      </c>
    </row>
    <row r="9" spans="1:3" x14ac:dyDescent="0.25">
      <c r="A9" s="12" t="s">
        <v>1156</v>
      </c>
      <c r="B9" s="16"/>
      <c r="C9" s="23">
        <v>2</v>
      </c>
    </row>
    <row r="10" spans="1:3" x14ac:dyDescent="0.25">
      <c r="A10" s="12" t="s">
        <v>1157</v>
      </c>
      <c r="B10" s="16"/>
      <c r="C10" s="23">
        <v>0</v>
      </c>
    </row>
    <row r="11" spans="1:3" x14ac:dyDescent="0.25">
      <c r="A11" s="3"/>
    </row>
    <row r="12" spans="1:3" x14ac:dyDescent="0.25">
      <c r="A12" s="8" t="s">
        <v>1158</v>
      </c>
    </row>
    <row r="13" spans="1:3" x14ac:dyDescent="0.25">
      <c r="A13" s="9" t="s">
        <v>14</v>
      </c>
      <c r="B13" s="9" t="s">
        <v>15</v>
      </c>
      <c r="C13" s="11" t="s">
        <v>3</v>
      </c>
    </row>
    <row r="14" spans="1:3" x14ac:dyDescent="0.25">
      <c r="A14" s="12" t="s">
        <v>1159</v>
      </c>
      <c r="B14" s="16"/>
      <c r="C14" s="23">
        <v>9</v>
      </c>
    </row>
    <row r="15" spans="1:3" x14ac:dyDescent="0.25">
      <c r="A15" s="12" t="s">
        <v>1160</v>
      </c>
      <c r="B15" s="16"/>
      <c r="C15" s="23">
        <v>5</v>
      </c>
    </row>
    <row r="16" spans="1:3" x14ac:dyDescent="0.25">
      <c r="A16" s="12" t="s">
        <v>1161</v>
      </c>
      <c r="B16" s="16"/>
      <c r="C16" s="23">
        <v>0</v>
      </c>
    </row>
    <row r="17" spans="1:3" x14ac:dyDescent="0.25">
      <c r="A17" s="3"/>
    </row>
    <row r="18" spans="1:3" x14ac:dyDescent="0.25">
      <c r="A18" s="8" t="s">
        <v>1162</v>
      </c>
    </row>
    <row r="19" spans="1:3" x14ac:dyDescent="0.25">
      <c r="A19" s="9" t="s">
        <v>14</v>
      </c>
      <c r="B19" s="9" t="s">
        <v>15</v>
      </c>
      <c r="C19" s="11" t="s">
        <v>3</v>
      </c>
    </row>
    <row r="20" spans="1:3" x14ac:dyDescent="0.25">
      <c r="A20" s="12" t="s">
        <v>1163</v>
      </c>
      <c r="B20" s="16"/>
      <c r="C20" s="23">
        <v>15</v>
      </c>
    </row>
    <row r="21" spans="1:3" x14ac:dyDescent="0.25">
      <c r="A21" s="12" t="s">
        <v>1164</v>
      </c>
      <c r="B21" s="16"/>
      <c r="C21" s="23">
        <v>2</v>
      </c>
    </row>
    <row r="22" spans="1:3" x14ac:dyDescent="0.25">
      <c r="A22" s="12" t="s">
        <v>1165</v>
      </c>
      <c r="B22" s="16"/>
      <c r="C22" s="23">
        <v>0</v>
      </c>
    </row>
    <row r="23" spans="1:3" x14ac:dyDescent="0.25">
      <c r="A23" s="3"/>
    </row>
    <row r="24" spans="1:3" x14ac:dyDescent="0.25">
      <c r="A24" s="8" t="s">
        <v>1166</v>
      </c>
    </row>
    <row r="25" spans="1:3" x14ac:dyDescent="0.25">
      <c r="A25" s="9" t="s">
        <v>14</v>
      </c>
      <c r="B25" s="9" t="s">
        <v>15</v>
      </c>
      <c r="C25" s="11" t="s">
        <v>3</v>
      </c>
    </row>
    <row r="26" spans="1:3" x14ac:dyDescent="0.25">
      <c r="A26" s="12" t="s">
        <v>1167</v>
      </c>
      <c r="B26" s="16"/>
      <c r="C26" s="23">
        <v>0</v>
      </c>
    </row>
    <row r="27" spans="1:3" x14ac:dyDescent="0.25">
      <c r="A27" s="12" t="s">
        <v>1168</v>
      </c>
      <c r="B27" s="16"/>
      <c r="C27" s="23">
        <v>0</v>
      </c>
    </row>
    <row r="28" spans="1:3" x14ac:dyDescent="0.25">
      <c r="A28" s="12" t="s">
        <v>1169</v>
      </c>
      <c r="B28" s="16"/>
      <c r="C28" s="23">
        <v>0</v>
      </c>
    </row>
    <row r="29" spans="1:3" x14ac:dyDescent="0.25">
      <c r="A29" s="12" t="s">
        <v>1170</v>
      </c>
      <c r="B29" s="16"/>
      <c r="C29" s="23">
        <v>0</v>
      </c>
    </row>
    <row r="30" spans="1:3" x14ac:dyDescent="0.25">
      <c r="A30" s="12" t="s">
        <v>1171</v>
      </c>
      <c r="B30" s="16"/>
      <c r="C30" s="23">
        <v>0</v>
      </c>
    </row>
    <row r="31" spans="1:3" x14ac:dyDescent="0.25">
      <c r="A31" s="3"/>
    </row>
    <row r="32" spans="1:3" x14ac:dyDescent="0.25">
      <c r="A32" s="8" t="s">
        <v>1172</v>
      </c>
    </row>
    <row r="33" spans="1:3" x14ac:dyDescent="0.25">
      <c r="A33" s="9" t="s">
        <v>14</v>
      </c>
      <c r="B33" s="9" t="s">
        <v>15</v>
      </c>
      <c r="C33" s="11" t="s">
        <v>3</v>
      </c>
    </row>
    <row r="34" spans="1:3" x14ac:dyDescent="0.25">
      <c r="A34" s="12" t="s">
        <v>1173</v>
      </c>
      <c r="B34" s="16"/>
      <c r="C34" s="23">
        <v>0</v>
      </c>
    </row>
    <row r="35" spans="1:3" x14ac:dyDescent="0.25">
      <c r="A35" s="12" t="s">
        <v>1174</v>
      </c>
      <c r="B35" s="16"/>
      <c r="C35" s="23">
        <v>0</v>
      </c>
    </row>
    <row r="36" spans="1:3" x14ac:dyDescent="0.25">
      <c r="A36" s="12" t="s">
        <v>1175</v>
      </c>
      <c r="B36" s="16"/>
      <c r="C36" s="23">
        <v>1</v>
      </c>
    </row>
    <row r="37" spans="1:3" x14ac:dyDescent="0.25">
      <c r="A37" s="12" t="s">
        <v>1093</v>
      </c>
      <c r="B37" s="16"/>
      <c r="C37" s="23">
        <v>1</v>
      </c>
    </row>
    <row r="38" spans="1:3" x14ac:dyDescent="0.25">
      <c r="A38" s="12" t="s">
        <v>1176</v>
      </c>
      <c r="B38" s="16"/>
      <c r="C38" s="23">
        <v>0</v>
      </c>
    </row>
    <row r="39" spans="1:3" x14ac:dyDescent="0.25">
      <c r="A39" s="12" t="s">
        <v>1177</v>
      </c>
      <c r="B39" s="16"/>
      <c r="C39" s="23">
        <v>0</v>
      </c>
    </row>
    <row r="40" spans="1:3" x14ac:dyDescent="0.25">
      <c r="A40" s="3"/>
    </row>
    <row r="41" spans="1:3" x14ac:dyDescent="0.25">
      <c r="A41" s="8" t="s">
        <v>1178</v>
      </c>
    </row>
    <row r="42" spans="1:3" x14ac:dyDescent="0.25">
      <c r="A42" s="9" t="s">
        <v>14</v>
      </c>
      <c r="B42" s="9" t="s">
        <v>15</v>
      </c>
      <c r="C42" s="11" t="s">
        <v>3</v>
      </c>
    </row>
    <row r="43" spans="1:3" x14ac:dyDescent="0.25">
      <c r="A43" s="12" t="s">
        <v>1173</v>
      </c>
      <c r="B43" s="16"/>
      <c r="C43" s="23">
        <v>0</v>
      </c>
    </row>
    <row r="44" spans="1:3" x14ac:dyDescent="0.25">
      <c r="A44" s="12" t="s">
        <v>1174</v>
      </c>
      <c r="B44" s="16"/>
      <c r="C44" s="23">
        <v>0</v>
      </c>
    </row>
    <row r="45" spans="1:3" x14ac:dyDescent="0.25">
      <c r="A45" s="12" t="s">
        <v>1175</v>
      </c>
      <c r="B45" s="16"/>
      <c r="C45" s="23">
        <v>1</v>
      </c>
    </row>
    <row r="46" spans="1:3" x14ac:dyDescent="0.25">
      <c r="A46" s="12" t="s">
        <v>1093</v>
      </c>
      <c r="B46" s="16"/>
      <c r="C46" s="23">
        <v>0</v>
      </c>
    </row>
    <row r="47" spans="1:3" x14ac:dyDescent="0.25">
      <c r="A47" s="12" t="s">
        <v>1176</v>
      </c>
      <c r="B47" s="16"/>
      <c r="C47" s="23">
        <v>1</v>
      </c>
    </row>
    <row r="48" spans="1:3" x14ac:dyDescent="0.25">
      <c r="A48" s="3"/>
    </row>
    <row r="49" spans="1:3" x14ac:dyDescent="0.25">
      <c r="A49" s="8" t="s">
        <v>1179</v>
      </c>
    </row>
    <row r="50" spans="1:3" x14ac:dyDescent="0.25">
      <c r="A50" s="9" t="s">
        <v>14</v>
      </c>
      <c r="B50" s="9" t="s">
        <v>15</v>
      </c>
      <c r="C50" s="11" t="s">
        <v>3</v>
      </c>
    </row>
    <row r="51" spans="1:3" x14ac:dyDescent="0.25">
      <c r="A51" s="12" t="s">
        <v>1173</v>
      </c>
      <c r="B51" s="16"/>
      <c r="C51" s="23">
        <v>0</v>
      </c>
    </row>
    <row r="52" spans="1:3" x14ac:dyDescent="0.25">
      <c r="A52" s="12" t="s">
        <v>1174</v>
      </c>
      <c r="B52" s="16"/>
      <c r="C52" s="23">
        <v>0</v>
      </c>
    </row>
    <row r="53" spans="1:3" x14ac:dyDescent="0.25">
      <c r="A53" s="12" t="s">
        <v>1175</v>
      </c>
      <c r="B53" s="16"/>
      <c r="C53" s="23">
        <v>1</v>
      </c>
    </row>
    <row r="54" spans="1:3" x14ac:dyDescent="0.25">
      <c r="A54" s="12" t="s">
        <v>1093</v>
      </c>
      <c r="B54" s="16"/>
      <c r="C54" s="23">
        <v>1</v>
      </c>
    </row>
    <row r="55" spans="1:3" x14ac:dyDescent="0.25">
      <c r="A55" s="12" t="s">
        <v>1176</v>
      </c>
      <c r="B55" s="16"/>
      <c r="C55" s="23">
        <v>0</v>
      </c>
    </row>
    <row r="56" spans="1:3" x14ac:dyDescent="0.25">
      <c r="A56" s="3"/>
    </row>
    <row r="57" spans="1:3" x14ac:dyDescent="0.25">
      <c r="A57" s="8" t="s">
        <v>1180</v>
      </c>
    </row>
    <row r="58" spans="1:3" x14ac:dyDescent="0.25">
      <c r="A58" s="9" t="s">
        <v>14</v>
      </c>
      <c r="B58" s="9" t="s">
        <v>15</v>
      </c>
      <c r="C58" s="11" t="s">
        <v>3</v>
      </c>
    </row>
    <row r="59" spans="1:3" x14ac:dyDescent="0.25">
      <c r="A59" s="12" t="s">
        <v>1173</v>
      </c>
      <c r="B59" s="16"/>
      <c r="C59" s="23">
        <v>0</v>
      </c>
    </row>
    <row r="60" spans="1:3" x14ac:dyDescent="0.25">
      <c r="A60" s="12" t="s">
        <v>1174</v>
      </c>
      <c r="B60" s="16"/>
      <c r="C60" s="23">
        <v>0</v>
      </c>
    </row>
    <row r="61" spans="1:3" x14ac:dyDescent="0.25">
      <c r="A61" s="12" t="s">
        <v>1175</v>
      </c>
      <c r="B61" s="16"/>
      <c r="C61" s="23">
        <v>0</v>
      </c>
    </row>
    <row r="62" spans="1:3" x14ac:dyDescent="0.25">
      <c r="A62" s="12" t="s">
        <v>1093</v>
      </c>
      <c r="B62" s="16"/>
      <c r="C62" s="23">
        <v>1</v>
      </c>
    </row>
    <row r="63" spans="1:3" x14ac:dyDescent="0.25">
      <c r="A63" s="12" t="s">
        <v>1176</v>
      </c>
      <c r="B63" s="16"/>
      <c r="C63" s="23">
        <v>0</v>
      </c>
    </row>
    <row r="64" spans="1:3" x14ac:dyDescent="0.25">
      <c r="A64" s="6"/>
    </row>
  </sheetData>
  <sheetProtection algorithmName="SHA-512" hashValue="KIjUcrgd1aiaJau14E34L7rwcICOtmAEoMvgfrO53kqaZFqOzUl/ZRCzv/wSqr1QFmw/TVfcxZTR64hEwBBaqg==" saltValue="J2vcsVjarGVL1ZplIAOWzA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P12"/>
  <sheetViews>
    <sheetView showGridLines="0" workbookViewId="0"/>
  </sheetViews>
  <sheetFormatPr baseColWidth="10" defaultColWidth="9.140625" defaultRowHeight="15" x14ac:dyDescent="0.25"/>
  <cols>
    <col min="1" max="1" width="25.42578125" bestFit="1" customWidth="1"/>
    <col min="2" max="2" width="12.85546875" bestFit="1" customWidth="1"/>
    <col min="3" max="3" width="8.140625" bestFit="1" customWidth="1"/>
    <col min="4" max="4" width="8.7109375" bestFit="1" customWidth="1"/>
    <col min="5" max="5" width="9.5703125" bestFit="1" customWidth="1"/>
    <col min="6" max="7" width="8.140625" bestFit="1" customWidth="1"/>
    <col min="8" max="9" width="11.5703125" bestFit="1" customWidth="1"/>
    <col min="10" max="10" width="7" bestFit="1" customWidth="1"/>
    <col min="11" max="11" width="8" bestFit="1" customWidth="1"/>
    <col min="12" max="12" width="6.85546875" bestFit="1" customWidth="1"/>
    <col min="13" max="13" width="8" bestFit="1" customWidth="1"/>
    <col min="14" max="14" width="10.140625" bestFit="1" customWidth="1"/>
    <col min="15" max="15" width="7.5703125" bestFit="1" customWidth="1"/>
    <col min="16" max="16" width="8.140625" bestFit="1" customWidth="1"/>
    <col min="17" max="18" width="1.7109375" customWidth="1"/>
  </cols>
  <sheetData>
    <row r="2" spans="1:16" x14ac:dyDescent="0.25">
      <c r="A2" s="7" t="s">
        <v>1181</v>
      </c>
    </row>
    <row r="3" spans="1:16" ht="33.75" x14ac:dyDescent="0.25">
      <c r="A3" s="9" t="s">
        <v>303</v>
      </c>
      <c r="B3" s="9" t="s">
        <v>15</v>
      </c>
      <c r="C3" s="24" t="s">
        <v>304</v>
      </c>
      <c r="D3" s="24" t="s">
        <v>305</v>
      </c>
      <c r="E3" s="24" t="s">
        <v>306</v>
      </c>
      <c r="F3" s="24" t="s">
        <v>307</v>
      </c>
      <c r="G3" s="24" t="s">
        <v>308</v>
      </c>
      <c r="H3" s="24" t="s">
        <v>309</v>
      </c>
      <c r="I3" s="24" t="s">
        <v>310</v>
      </c>
      <c r="J3" s="24" t="s">
        <v>311</v>
      </c>
      <c r="K3" s="24" t="s">
        <v>312</v>
      </c>
      <c r="L3" s="24" t="s">
        <v>313</v>
      </c>
      <c r="M3" s="24" t="s">
        <v>314</v>
      </c>
      <c r="N3" s="24" t="s">
        <v>315</v>
      </c>
      <c r="O3" s="24" t="s">
        <v>316</v>
      </c>
      <c r="P3" s="24" t="s">
        <v>317</v>
      </c>
    </row>
    <row r="4" spans="1:16" x14ac:dyDescent="0.25">
      <c r="A4" s="194" t="s">
        <v>645</v>
      </c>
      <c r="B4" s="195"/>
      <c r="C4" s="30">
        <v>946</v>
      </c>
      <c r="D4" s="30">
        <v>888</v>
      </c>
      <c r="E4" s="31">
        <v>0</v>
      </c>
      <c r="F4" s="30">
        <v>1875</v>
      </c>
      <c r="G4" s="30">
        <v>1739</v>
      </c>
      <c r="H4" s="30">
        <v>399</v>
      </c>
      <c r="I4" s="30">
        <v>396</v>
      </c>
      <c r="J4" s="30">
        <v>0</v>
      </c>
      <c r="K4" s="30">
        <v>4</v>
      </c>
      <c r="L4" s="30">
        <v>0</v>
      </c>
      <c r="M4" s="30">
        <v>0</v>
      </c>
      <c r="N4" s="30">
        <v>5</v>
      </c>
      <c r="O4" s="30">
        <v>0</v>
      </c>
      <c r="P4" s="30">
        <v>2093</v>
      </c>
    </row>
    <row r="5" spans="1:16" ht="45" x14ac:dyDescent="0.25">
      <c r="A5" s="45" t="s">
        <v>646</v>
      </c>
      <c r="B5" s="45" t="s">
        <v>647</v>
      </c>
      <c r="C5" s="14">
        <v>2</v>
      </c>
      <c r="D5" s="14">
        <v>2</v>
      </c>
      <c r="E5" s="29">
        <v>0</v>
      </c>
      <c r="F5" s="14">
        <v>3</v>
      </c>
      <c r="G5" s="14">
        <v>3</v>
      </c>
      <c r="H5" s="14">
        <v>1</v>
      </c>
      <c r="I5" s="14">
        <v>2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4</v>
      </c>
    </row>
    <row r="6" spans="1:16" ht="33.75" x14ac:dyDescent="0.25">
      <c r="A6" s="45" t="s">
        <v>648</v>
      </c>
      <c r="B6" s="45" t="s">
        <v>649</v>
      </c>
      <c r="C6" s="14">
        <v>578</v>
      </c>
      <c r="D6" s="14">
        <v>542</v>
      </c>
      <c r="E6" s="29">
        <v>0</v>
      </c>
      <c r="F6" s="14">
        <v>1001</v>
      </c>
      <c r="G6" s="14">
        <v>948</v>
      </c>
      <c r="H6" s="14">
        <v>220</v>
      </c>
      <c r="I6" s="14">
        <v>196</v>
      </c>
      <c r="J6" s="14">
        <v>0</v>
      </c>
      <c r="K6" s="14">
        <v>0</v>
      </c>
      <c r="L6" s="14">
        <v>0</v>
      </c>
      <c r="M6" s="14">
        <v>0</v>
      </c>
      <c r="N6" s="14">
        <v>3</v>
      </c>
      <c r="O6" s="14">
        <v>0</v>
      </c>
      <c r="P6" s="23">
        <v>1105</v>
      </c>
    </row>
    <row r="7" spans="1:16" ht="22.5" x14ac:dyDescent="0.25">
      <c r="A7" s="45" t="s">
        <v>650</v>
      </c>
      <c r="B7" s="45" t="s">
        <v>651</v>
      </c>
      <c r="C7" s="14">
        <v>51</v>
      </c>
      <c r="D7" s="14">
        <v>52</v>
      </c>
      <c r="E7" s="29">
        <v>-1</v>
      </c>
      <c r="F7" s="14">
        <v>12</v>
      </c>
      <c r="G7" s="14">
        <v>15</v>
      </c>
      <c r="H7" s="14">
        <v>30</v>
      </c>
      <c r="I7" s="14">
        <v>36</v>
      </c>
      <c r="J7" s="14">
        <v>0</v>
      </c>
      <c r="K7" s="14">
        <v>2</v>
      </c>
      <c r="L7" s="14">
        <v>0</v>
      </c>
      <c r="M7" s="14">
        <v>0</v>
      </c>
      <c r="N7" s="14">
        <v>0</v>
      </c>
      <c r="O7" s="14">
        <v>0</v>
      </c>
      <c r="P7" s="23">
        <v>41</v>
      </c>
    </row>
    <row r="8" spans="1:16" ht="33.75" x14ac:dyDescent="0.25">
      <c r="A8" s="45" t="s">
        <v>652</v>
      </c>
      <c r="B8" s="45" t="s">
        <v>653</v>
      </c>
      <c r="C8" s="14">
        <v>0</v>
      </c>
      <c r="D8" s="14">
        <v>1</v>
      </c>
      <c r="E8" s="29">
        <v>-1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ht="45" x14ac:dyDescent="0.25">
      <c r="A9" s="45" t="s">
        <v>654</v>
      </c>
      <c r="B9" s="45" t="s">
        <v>655</v>
      </c>
      <c r="C9" s="14">
        <v>24</v>
      </c>
      <c r="D9" s="14">
        <v>18</v>
      </c>
      <c r="E9" s="29">
        <v>0</v>
      </c>
      <c r="F9" s="14">
        <v>23</v>
      </c>
      <c r="G9" s="14">
        <v>36</v>
      </c>
      <c r="H9" s="14">
        <v>7</v>
      </c>
      <c r="I9" s="14">
        <v>17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74</v>
      </c>
    </row>
    <row r="10" spans="1:16" ht="22.5" x14ac:dyDescent="0.25">
      <c r="A10" s="45" t="s">
        <v>656</v>
      </c>
      <c r="B10" s="45" t="s">
        <v>657</v>
      </c>
      <c r="C10" s="14">
        <v>255</v>
      </c>
      <c r="D10" s="14">
        <v>257</v>
      </c>
      <c r="E10" s="29">
        <v>-1</v>
      </c>
      <c r="F10" s="14">
        <v>831</v>
      </c>
      <c r="G10" s="14">
        <v>736</v>
      </c>
      <c r="H10" s="14">
        <v>139</v>
      </c>
      <c r="I10" s="14">
        <v>144</v>
      </c>
      <c r="J10" s="14">
        <v>0</v>
      </c>
      <c r="K10" s="14">
        <v>2</v>
      </c>
      <c r="L10" s="14">
        <v>0</v>
      </c>
      <c r="M10" s="14">
        <v>0</v>
      </c>
      <c r="N10" s="14">
        <v>2</v>
      </c>
      <c r="O10" s="14">
        <v>0</v>
      </c>
      <c r="P10" s="23">
        <v>866</v>
      </c>
    </row>
    <row r="11" spans="1:16" ht="33.75" x14ac:dyDescent="0.25">
      <c r="A11" s="45" t="s">
        <v>658</v>
      </c>
      <c r="B11" s="45" t="s">
        <v>659</v>
      </c>
      <c r="C11" s="14">
        <v>36</v>
      </c>
      <c r="D11" s="14">
        <v>16</v>
      </c>
      <c r="E11" s="29">
        <v>1</v>
      </c>
      <c r="F11" s="14">
        <v>5</v>
      </c>
      <c r="G11" s="14">
        <v>1</v>
      </c>
      <c r="H11" s="14">
        <v>2</v>
      </c>
      <c r="I11" s="14">
        <v>1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1</v>
      </c>
    </row>
    <row r="12" spans="1:16" x14ac:dyDescent="0.25">
      <c r="A12" s="6"/>
    </row>
  </sheetData>
  <sheetProtection algorithmName="SHA-512" hashValue="8QLs/JM0nrQvfAJ3XtzSdFJZYOIkju3ik8j3nblZZkah2N3x7uW0IYs/tOr5CVvRQAPyhSJvx27kxJQ2PsZGtA==" saltValue="M5leeXWeaSfTiavaAll/BA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27</vt:i4>
      </vt:variant>
      <vt:variant>
        <vt:lpstr>Rangos con nombre</vt:lpstr>
      </vt:variant>
      <vt:variant>
        <vt:i4>58</vt:i4>
      </vt:variant>
    </vt:vector>
  </HeadingPairs>
  <TitlesOfParts>
    <vt:vector size="85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2024-05-07T11:45:40Z</dcterms:created>
  <dcterms:modified xsi:type="dcterms:W3CDTF">2026-03-26T09:02:46Z</dcterms:modified>
</cp:coreProperties>
</file>