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1" documentId="13_ncr:1_{C20994B6-9BC4-42FF-BD6E-D2544A706190}" xr6:coauthVersionLast="47" xr6:coauthVersionMax="47" xr10:uidLastSave="{3C479199-5D36-4E21-9A7A-395B7F8AA1AD}"/>
  <workbookProtection workbookAlgorithmName="SHA-512" workbookHashValue="qi51+47VLJCNRV9mCyJEfNIjemY3W8lxboY8DcL/KZjPZ2p1mqGhYpxBxllRWXKCJxCZ5K7SyGr4pdboqWziFg==" workbookSaltValue="KGV/41N9mri520J49uRxa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G43" i="16" s="1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K43" i="16" s="1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J43" i="16"/>
  <c r="I43" i="16"/>
  <c r="H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CBE21AD-8F13-412B-AB1D-96BF2EB026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BB610E8-DC13-43E6-9F17-7550E37A95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27DADD-2668-4530-BE48-0332C2298C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02790B1-03DD-4E6B-A72A-86CD7C84FA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7D59C7F-6F76-4C4C-9548-5599F942C1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1536D09-C6A1-4C71-B198-981155471A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E312DCB-925B-4CF7-A06D-C7D1AA4136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5815AE0-1F37-489B-9833-29B688EC01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B25416E-5AF3-42AC-9306-895B2A053C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87ED61A-EDE2-40CA-91F6-CA4AD8636D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EEF4A02-850A-4B38-9CB9-6E5E4A361D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1640479-F2A9-49E6-A667-4131744A70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071A904-DB4F-4B60-83CD-62BB114192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115A879-A895-4942-87BA-77A0B687A5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9D4CBA0-2EFC-426F-AED1-B615651F39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387B51E-02FF-4393-A60B-78180EE353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04A8629-19E0-49C7-AF2E-48E76FBE3F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C1A6DD6-6BF0-4387-B91C-57CFD91A90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288BF18-E74A-4B2B-ABA3-A998E0D29E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7C56D58-AAB3-4BE3-AF16-5C4860B857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AF2BA8C-C246-4028-9E64-4691A7BE83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371ECFF-70BD-4CA7-98B6-FC4D357EC1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F55195B-CABC-49B9-BA65-82DA72B620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FE49331-2E95-46FC-8B1D-0487465C4C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02C5F6C-2C8A-4313-AE5F-BE73A5A8BB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8AB1E22-026D-447F-BBF8-ADCF3F9162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44E838C-4783-482C-8DE0-220E881887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2E3AB37-BFAC-4016-8C0C-B4C48507DF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2DCFEEE-B558-4C83-88EB-A8A980D0F2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948BE9B-FB88-4A85-A0CB-C85D8243B4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7AFF021-D31D-4D02-B1F8-7B3474DFBA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5ACAF86-8969-443A-9743-A62B0300F9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<sst xmlns="http://schemas.openxmlformats.org/spreadsheetml/2006/main" count="2824" uniqueCount="1831">
  <si>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</si>
  <si>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</si>
  <si>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</si>
  <si>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</si>
  <si>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</si>
  <si>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</si>
  <si>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Zamora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</si>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</sst>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2886B0D7-58A1-423E-B1F5-1295E006B6F8}"/>
    <cellStyle name="Normal" xfId="0" builtinId="0"/>
    <cellStyle name="Normal 2" xfId="1" xr:uid="{8B0C47EA-6D78-435F-8237-6EE11E5A5856}"/>
    <cellStyle name="Normal 3" xfId="3" xr:uid="{CA432A5D-4D5B-48F4-89CC-89866ADB68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21-4370-8E9B-471612DA09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21-4370-8E9B-471612DA09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1281</c:v>
                </c:pt>
                <c:pt idx="1">
                  <c:v>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1-4370-8E9B-471612DA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55-4479-BC18-550D61356A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55-4479-BC18-550D61356A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55-4479-BC18-550D61356AA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</c:v>
                </c:pt>
                <c:pt idx="1">
                  <c:v>131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55-4479-BC18-550D6135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3B-4E0E-962D-5230AC0517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3B-4E0E-962D-5230AC0517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3B-4E0E-962D-5230AC0517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21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B-4E0E-962D-5230AC05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BB-4C84-9CD8-B283BB4DB0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BB-4C84-9CD8-B283BB4DB0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B-4C84-9CD8-B283BB4D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4A-48DF-A070-1E6B85DAD4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4A-48DF-A070-1E6B85DAD4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946</c:v>
                </c:pt>
                <c:pt idx="1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4A-48DF-A070-1E6B85DA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520</c:v>
              </c:pt>
              <c:pt idx="1">
                <c:v>685</c:v>
              </c:pt>
              <c:pt idx="2">
                <c:v>3</c:v>
              </c:pt>
              <c:pt idx="3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8E78-4233-8988-FEA37634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323</c:v>
              </c:pt>
              <c:pt idx="1">
                <c:v>505</c:v>
              </c:pt>
              <c:pt idx="2">
                <c:v>23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C42-4EDC-A046-5CC827935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4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B200-464B-B0D5-A4ED00F0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A61-4176-9886-68DCC61A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352</c:v>
              </c:pt>
              <c:pt idx="1">
                <c:v>12</c:v>
              </c:pt>
              <c:pt idx="2">
                <c:v>204</c:v>
              </c:pt>
              <c:pt idx="3">
                <c:v>3</c:v>
              </c:pt>
              <c:pt idx="4">
                <c:v>29</c:v>
              </c:pt>
              <c:pt idx="5">
                <c:v>4</c:v>
              </c:pt>
              <c:pt idx="6">
                <c:v>2</c:v>
              </c:pt>
              <c:pt idx="7">
                <c:v>17</c:v>
              </c:pt>
              <c:pt idx="8">
                <c:v>159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791-47EB-99EB-CF384FAAE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238470191226095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</c:v>
              </c:pt>
              <c:pt idx="1">
                <c:v>35</c:v>
              </c:pt>
              <c:pt idx="2">
                <c:v>17</c:v>
              </c:pt>
              <c:pt idx="3">
                <c:v>89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7331-4935-8357-F52897D2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C9-4A02-8CD9-FFCB7A9190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C9-4A02-8CD9-FFCB7A9190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C9-4A02-8CD9-FFCB7A919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</c:v>
                </c:pt>
                <c:pt idx="1">
                  <c:v>42</c:v>
                </c:pt>
                <c:pt idx="2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9-4A02-8CD9-FFCB7A919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1978</c:v>
              </c:pt>
              <c:pt idx="1">
                <c:v>365</c:v>
              </c:pt>
              <c:pt idx="2">
                <c:v>372</c:v>
              </c:pt>
              <c:pt idx="3">
                <c:v>1272</c:v>
              </c:pt>
              <c:pt idx="4">
                <c:v>124</c:v>
              </c:pt>
              <c:pt idx="5">
                <c:v>190</c:v>
              </c:pt>
              <c:pt idx="6">
                <c:v>1398</c:v>
              </c:pt>
              <c:pt idx="7">
                <c:v>482</c:v>
              </c:pt>
            </c:numLit>
          </c:val>
          <c:extLst>
            <c:ext xmlns:c16="http://schemas.microsoft.com/office/drawing/2014/chart" uri="{C3380CC4-5D6E-409C-BE32-E72D297353CC}">
              <c16:uniqueId val="{00000000-B09E-4D06-B16A-ADB9E4C8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335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B4A-487F-B8E9-2DBABA91C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Aux!$H$2:$H$4</c:f>
              <c:strCache>
                <c:ptCount val="3"/>
                <c:pt idx="0">
                  <c:v>Drogas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303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D502-42C3-BD21-B0AB7589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90</c:v>
              </c:pt>
              <c:pt idx="1">
                <c:v>133</c:v>
              </c:pt>
              <c:pt idx="2">
                <c:v>358</c:v>
              </c:pt>
              <c:pt idx="3">
                <c:v>54</c:v>
              </c:pt>
              <c:pt idx="4">
                <c:v>98</c:v>
              </c:pt>
              <c:pt idx="5">
                <c:v>95</c:v>
              </c:pt>
              <c:pt idx="6">
                <c:v>58</c:v>
              </c:pt>
              <c:pt idx="7">
                <c:v>76</c:v>
              </c:pt>
              <c:pt idx="8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355C-4CE7-93CD-EE379F922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</c:v>
              </c:pt>
              <c:pt idx="1">
                <c:v>167</c:v>
              </c:pt>
              <c:pt idx="2">
                <c:v>68</c:v>
              </c:pt>
              <c:pt idx="3">
                <c:v>72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223F-4DA4-95CE-F9CF37DE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D21-4BD2-8652-B15212F26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BA-4D48-A311-303E46A39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D73F-4183-9A49-BFB1E8D88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5</c:v>
              </c:pt>
              <c:pt idx="4">
                <c:v>9</c:v>
              </c:pt>
              <c:pt idx="5">
                <c:v>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047-412A-9D14-A01F465D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Patrimonio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143</c:v>
              </c:pt>
              <c:pt idx="1">
                <c:v>380</c:v>
              </c:pt>
              <c:pt idx="2">
                <c:v>61</c:v>
              </c:pt>
              <c:pt idx="3">
                <c:v>59</c:v>
              </c:pt>
              <c:pt idx="4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3806-405C-9B8C-CF420ECEE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65-4D69-8029-F20029FD8E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65-4D69-8029-F20029FD8E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302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5-4D69-8029-F20029FD8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3C-4041-9FE3-C97E59CED1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3C-4041-9FE3-C97E59CED1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3C-4041-9FE3-C97E59CED1B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3C-4041-9FE3-C97E59CED1B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3C-4041-9FE3-C97E59CED1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3C-4041-9FE3-C97E59CED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C6-41D4-AAEA-1D88633A12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C6-41D4-AAEA-1D88633A12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C6-41D4-AAEA-1D88633A12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C6-41D4-AAEA-1D88633A12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C6-41D4-AAEA-1D88633A129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6-41D4-AAEA-1D88633A12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C6-41D4-AAEA-1D88633A12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C6-41D4-AAEA-1D88633A12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C6-41D4-AAEA-1D88633A1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C6-41D4-AAEA-1D88633A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156</c:v>
              </c:pt>
              <c:pt idx="1">
                <c:v>24</c:v>
              </c:pt>
              <c:pt idx="2">
                <c:v>4</c:v>
              </c:pt>
              <c:pt idx="3">
                <c:v>86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50F8-422F-87F7-B0B2D80B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Sobreseimiento del art. 27.4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62</c:v>
              </c:pt>
              <c:pt idx="1">
                <c:v>2</c:v>
              </c:pt>
              <c:pt idx="2">
                <c:v>50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384-4788-99E3-F6C748BBC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9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0681-41EA-9EF7-B040F957C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41</c:v>
              </c:pt>
              <c:pt idx="1">
                <c:v>5</c:v>
              </c:pt>
              <c:pt idx="2">
                <c:v>26</c:v>
              </c:pt>
              <c:pt idx="3">
                <c:v>14</c:v>
              </c:pt>
              <c:pt idx="4">
                <c:v>7</c:v>
              </c:pt>
              <c:pt idx="5">
                <c:v>4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957-427D-8E3C-4DD7C3D8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Otros</c:v>
                </c:pt>
                <c:pt idx="10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45</c:v>
              </c:pt>
              <c:pt idx="1">
                <c:v>8</c:v>
              </c:pt>
              <c:pt idx="2">
                <c:v>3</c:v>
              </c:pt>
              <c:pt idx="3">
                <c:v>2</c:v>
              </c:pt>
              <c:pt idx="4">
                <c:v>16</c:v>
              </c:pt>
              <c:pt idx="5">
                <c:v>10</c:v>
              </c:pt>
              <c:pt idx="6">
                <c:v>1</c:v>
              </c:pt>
              <c:pt idx="7">
                <c:v>2</c:v>
              </c:pt>
              <c:pt idx="8">
                <c:v>13</c:v>
              </c:pt>
              <c:pt idx="9">
                <c:v>25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140-4003-B1CE-87857FEA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47</c:v>
              </c:pt>
              <c:pt idx="2">
                <c:v>12</c:v>
              </c:pt>
              <c:pt idx="3">
                <c:v>11</c:v>
              </c:pt>
              <c:pt idx="4">
                <c:v>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0F9-4661-92BF-12BC6896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D5-4150-A1F9-6DA97BF43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D5-4150-A1F9-6DA97BF43A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5-4150-A1F9-6DA97BF4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05-4B55-A15A-1F959BCD3A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05-4B55-A15A-1F959BCD3A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05-4B55-A15A-1F959BCD3A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505-4B55-A15A-1F959BCD3A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5-4B55-A15A-1F959BCD3A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5-4B55-A15A-1F959BCD3A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5-4B55-A15A-1F959BCD3A6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5-4B55-A15A-1F959BCD3A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A5-467D-8119-7D5867B18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A5-467D-8119-7D5867B18B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347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5-467D-8119-7D5867B18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6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C49-44F9-92EB-3367C7A9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0D3-4DEC-8952-B1567C806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Pareja de Hecho</c:v>
                </c:pt>
                <c:pt idx="2">
                  <c:v>Hijos</c:v>
                </c:pt>
                <c:pt idx="3">
                  <c:v>Progenitores</c:v>
                </c:pt>
                <c:pt idx="4">
                  <c:v>Nietos y otros descendientes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</c:v>
              </c:pt>
              <c:pt idx="2">
                <c:v>6</c:v>
              </c:pt>
              <c:pt idx="3">
                <c:v>12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CA-4081-9709-EBF3E0E3B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B7-4D6B-B6D5-530674CA59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B7-4D6B-B6D5-530674CA59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84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7-4D6B-B6D5-530674CA5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46-4DAD-9719-C91FCD85B2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46-4DAD-9719-C91FCD85B2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846-4DAD-9719-C91FCD85B2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846-4DAD-9719-C91FCD85B2C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6-4DAD-9719-C91FCD85B2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20</c:v>
                </c:pt>
                <c:pt idx="1">
                  <c:v>84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46-4DAD-9719-C91FCD85B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161</c:v>
              </c:pt>
              <c:pt idx="1">
                <c:v>22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3AB-4C6A-9348-D6A2EE05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80</c:v>
              </c:pt>
              <c:pt idx="1">
                <c:v>21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3E95-46D6-86E8-2B68A82D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85-4FE0-A6B2-88D36406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E1-4BEC-8332-9D51671853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E1-4BEC-8332-9D51671853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239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E1-4BEC-8332-9D5167185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F1D-4EDB-8474-16D1745C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BBA-4385-9B21-7155CCFF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9E5-4ECF-B360-4669E754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084-4EE0-B0D6-EDA6ADFA3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57</c:v>
              </c:pt>
              <c:pt idx="2">
                <c:v>4</c:v>
              </c:pt>
              <c:pt idx="3">
                <c:v>2</c:v>
              </c:pt>
              <c:pt idx="4">
                <c:v>56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820-4F0E-96FC-F76C702E7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159</c:v>
              </c:pt>
              <c:pt idx="1">
                <c:v>3</c:v>
              </c:pt>
              <c:pt idx="2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12B9-4A84-B2E6-21D8BDA1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146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236B-44CB-A97D-FFCB1083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4</c:v>
              </c:pt>
              <c:pt idx="2">
                <c:v>2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264A-47D7-8E4C-CF6086A0C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</c:v>
              </c:pt>
              <c:pt idx="1">
                <c:v>5</c:v>
              </c:pt>
              <c:pt idx="2">
                <c:v>3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F52D-41F9-A479-C9C3D0237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8B-4C66-B75F-9267C67F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2E-443F-87EE-A771B4FC34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2E-443F-87EE-A771B4FC34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E-443F-87EE-A771B4FC3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185</c:v>
              </c:pt>
              <c:pt idx="2">
                <c:v>7</c:v>
              </c:pt>
              <c:pt idx="3">
                <c:v>9</c:v>
              </c:pt>
              <c:pt idx="4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5B89-4896-90C7-2A484EB3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429-4D34-8DE0-7F180531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97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FB34-4264-BEEA-9DA93228F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C53-4D27-AD68-6001E0D97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E02-4648-A082-A765AD4DE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1A-45D5-A208-404E387428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1A-45D5-A208-404E387428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A-45D5-A208-404E38742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47-4C87-9F41-CABADED290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47-4C87-9F41-CABADED290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47-4C87-9F41-CABADED290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30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47-4C87-9F41-CABADED2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99-4F68-99CF-8AEE849CF3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99-4F68-99CF-8AEE849CF3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97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99-4F68-99CF-8AEE849C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A3C86C5-F057-C418-6A42-46C956688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9EBE06C-463F-62B6-8EB7-E123A1EC6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293E902-994B-0FFB-7FBE-E52E44019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E7CD47B-0FD2-3E66-1059-F534748A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2008494-F004-F913-447B-42CEFB27E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4F08DDC-9212-ADE3-2480-A229D2CF3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697DD7D-A33A-17B0-1944-F1750E885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D3465B11-BB5F-78BC-861F-636EF0D80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79B938DA-290F-B2F3-D818-F09B3BC2A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EC520092-7B3A-CA67-1116-48BDEF266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EE1696-2F40-4442-B000-841A4591E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2AECD0-B48C-4B35-BC60-7EBC13C2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A6FC2C4-F07F-E914-B259-D53D09C11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1C867A9-6E55-5CA1-4D81-4817166C1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C5FCF01-B2DD-F214-13AE-A5835994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5ED4AF6-599B-ABE5-7D64-FA017D1BC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089ACB6-31C5-70FC-3543-75BB71CC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ACA522F5-85F8-A6EB-00D5-2D65297C3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DCE1844-91BB-4634-9EE5-340BEC8A7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0268E89-942A-4CEF-B281-15A5C5D81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87CE6F4-B2C1-47E0-A468-7F9B2CA7E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AA0FAB6-2B86-4639-9B12-08FC87C65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70537AE-6ADC-434E-AC7A-AC378E806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BD87CCD-9A66-470C-804A-D69EBB662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A8B2B93-5502-4686-862F-C46C71477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C7704C0-632B-4EBF-87C7-426FC09DE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2A22BF5-AED6-4E31-B14D-227A4774B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28797C6-2C26-4B7D-9DC8-BFA049F5B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550854F-5843-4862-BE3F-009F1C0BA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EEEB06F-CB1E-41CF-BB59-320B0F4E2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4CA8192-7178-4564-BF35-37D543B39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0EC7515-77D4-8A3F-7ABC-8D716B18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88900</xdr:colOff>
      <xdr:row>6</xdr:row>
      <xdr:rowOff>152400</xdr:rowOff>
    </xdr:from>
    <xdr:to>
      <xdr:col>21</xdr:col>
      <xdr:colOff>533400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87C346D-8B37-54DF-CDFD-C5F71852B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450820D-BF65-BC94-5F42-3F06FC206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552450</xdr:colOff>
      <xdr:row>6</xdr:row>
      <xdr:rowOff>241300</xdr:rowOff>
    </xdr:from>
    <xdr:to>
      <xdr:col>60</xdr:col>
      <xdr:colOff>447675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6770BAA-64EA-A06C-21FC-5D1E9692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5917845-4B73-E0D0-A6AC-3F29BED66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F57BECF-7F8E-043C-44BE-D8907FEB5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48FD022-3A2E-4F1B-83B9-356BB1A1F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C72C1FE-13E6-4AB5-A25D-728D14471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550AA91-600E-F2F1-3585-0C57EB0EE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2D91DDC-55D2-8CD5-FA5C-1E8FBE2DB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BB13D5A-7AB2-3239-A210-4932531F1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59BDC20-5AD8-4FD0-BBC1-34644CBD4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38C87A8-9543-4230-8315-88ED8B0E0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687ACDC-EBB7-775B-B279-8343609A0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CD626F8-A92B-C573-6FDB-823E58332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9B1FFDF-8EA2-406D-9658-8938A858C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1AC5931-C1E4-48C2-8B58-199A73C1F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8BD0335-654A-8A22-FD10-94043C9A9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5AFB007-7310-EB78-A085-ECC5F1E1E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F256CB8-7044-B8FD-2F26-BDEEFE957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F540893-78D1-F237-5DD5-920322324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8846240-65DF-A7BB-196A-22A8309BF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0966B77-15BA-7376-2F21-35831D9BF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426CA0B-C0F6-CFF3-6406-645F2B392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4CB8379-A596-FB09-7915-459E9A493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A83ECC9-CADF-BBB8-FEFF-07709FA76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B81C930-49CA-5FF5-E920-2B393E0F6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6F013B7-D4F0-1B8C-059F-41B1D5BCC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D5185B3-CD5C-FEEE-5596-49590D45C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F58E71E-C8EF-89ED-5A94-72D17C99C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3D5B1B8-58F3-9D8C-A798-78E2CB2E2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C85EFDB-0B3B-CA78-34A0-4E3532D92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892FD93-C251-3B4E-795E-D99A8D0CC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lpELAmkwB/ei2vyL9KsmMkG1+gATNp2cdygcpLnACmjUTn6KEjquJA4WE/y/+6bdF+p0fXdrvWiEqTvO1rj46Q==" saltValue="LAbj8W180blH96ZVwV77P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8"/>
      <c r="C5" s="14">
        <v>2</v>
      </c>
      <c r="D5" s="14">
        <v>1</v>
      </c>
      <c r="E5" s="23">
        <v>1</v>
      </c>
    </row>
    <row r="6" spans="1:5" x14ac:dyDescent="0.25">
      <c r="A6" s="22" t="s">
        <v>1180</v>
      </c>
      <c r="B6" s="18"/>
      <c r="C6" s="14">
        <v>0</v>
      </c>
      <c r="D6" s="14">
        <v>0</v>
      </c>
      <c r="E6" s="23">
        <v>0</v>
      </c>
    </row>
    <row r="7" spans="1:5" x14ac:dyDescent="0.25">
      <c r="A7" s="22" t="s">
        <v>1181</v>
      </c>
      <c r="B7" s="18"/>
      <c r="C7" s="14">
        <v>0</v>
      </c>
      <c r="D7" s="14">
        <v>0</v>
      </c>
      <c r="E7" s="23">
        <v>0</v>
      </c>
    </row>
    <row r="8" spans="1:5" x14ac:dyDescent="0.25">
      <c r="A8" s="22" t="s">
        <v>1182</v>
      </c>
      <c r="B8" s="18"/>
      <c r="C8" s="14">
        <v>0</v>
      </c>
      <c r="D8" s="14">
        <v>0</v>
      </c>
      <c r="E8" s="23">
        <v>0</v>
      </c>
    </row>
    <row r="9" spans="1:5" x14ac:dyDescent="0.25">
      <c r="A9" s="22" t="s">
        <v>610</v>
      </c>
      <c r="B9" s="18"/>
      <c r="C9" s="14">
        <v>1</v>
      </c>
      <c r="D9" s="14">
        <v>0</v>
      </c>
      <c r="E9" s="23">
        <v>1</v>
      </c>
    </row>
    <row r="10" spans="1:5" x14ac:dyDescent="0.25">
      <c r="A10" s="22" t="s">
        <v>1183</v>
      </c>
      <c r="B10" s="18"/>
      <c r="C10" s="14">
        <v>1</v>
      </c>
      <c r="D10" s="14">
        <v>1</v>
      </c>
      <c r="E10" s="23">
        <v>0</v>
      </c>
    </row>
    <row r="11" spans="1:5" x14ac:dyDescent="0.25">
      <c r="A11" s="203" t="s">
        <v>951</v>
      </c>
      <c r="B11" s="204"/>
      <c r="C11" s="31">
        <v>4</v>
      </c>
      <c r="D11" s="31">
        <v>2</v>
      </c>
      <c r="E11" s="31">
        <v>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8"/>
      <c r="C14" s="41"/>
    </row>
    <row r="15" spans="1:5" x14ac:dyDescent="0.25">
      <c r="A15" s="22" t="s">
        <v>1186</v>
      </c>
      <c r="B15" s="18"/>
      <c r="C15" s="41"/>
    </row>
    <row r="16" spans="1:5" x14ac:dyDescent="0.25">
      <c r="A16" s="22" t="s">
        <v>1187</v>
      </c>
      <c r="B16" s="18"/>
      <c r="C16" s="41"/>
    </row>
    <row r="17" spans="1:3" x14ac:dyDescent="0.25">
      <c r="A17" s="203" t="s">
        <v>951</v>
      </c>
      <c r="B17" s="204"/>
      <c r="C17" s="49"/>
    </row>
    <row r="18" spans="1:3" x14ac:dyDescent="0.25">
      <c r="A18" s="17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8"/>
      <c r="C21" s="23">
        <v>5</v>
      </c>
    </row>
    <row r="22" spans="1:3" x14ac:dyDescent="0.25">
      <c r="A22" s="22" t="s">
        <v>1180</v>
      </c>
      <c r="B22" s="18"/>
      <c r="C22" s="23">
        <v>1</v>
      </c>
    </row>
    <row r="23" spans="1:3" x14ac:dyDescent="0.25">
      <c r="A23" s="22" t="s">
        <v>1181</v>
      </c>
      <c r="B23" s="18"/>
      <c r="C23" s="41"/>
    </row>
    <row r="24" spans="1:3" x14ac:dyDescent="0.25">
      <c r="A24" s="22" t="s">
        <v>1182</v>
      </c>
      <c r="B24" s="18"/>
      <c r="C24" s="23">
        <v>5</v>
      </c>
    </row>
    <row r="25" spans="1:3" x14ac:dyDescent="0.25">
      <c r="A25" s="22" t="s">
        <v>610</v>
      </c>
      <c r="B25" s="18"/>
      <c r="C25" s="23">
        <v>63</v>
      </c>
    </row>
    <row r="26" spans="1:3" x14ac:dyDescent="0.25">
      <c r="A26" s="22" t="s">
        <v>1183</v>
      </c>
      <c r="B26" s="18"/>
      <c r="C26" s="23">
        <v>12</v>
      </c>
    </row>
    <row r="27" spans="1:3" x14ac:dyDescent="0.25">
      <c r="A27" s="203" t="s">
        <v>951</v>
      </c>
      <c r="B27" s="204"/>
      <c r="C27" s="31">
        <v>86</v>
      </c>
    </row>
    <row r="28" spans="1:3" x14ac:dyDescent="0.25">
      <c r="A28" s="17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8"/>
      <c r="C31" s="41"/>
    </row>
    <row r="32" spans="1:3" x14ac:dyDescent="0.25">
      <c r="A32" s="22" t="s">
        <v>1024</v>
      </c>
      <c r="B32" s="18"/>
      <c r="C32" s="41"/>
    </row>
    <row r="33" spans="1:3" x14ac:dyDescent="0.25">
      <c r="A33" s="22" t="s">
        <v>1189</v>
      </c>
      <c r="B33" s="18"/>
      <c r="C33" s="23">
        <v>97</v>
      </c>
    </row>
    <row r="34" spans="1:3" x14ac:dyDescent="0.25">
      <c r="A34" s="22" t="s">
        <v>1122</v>
      </c>
      <c r="B34" s="18"/>
      <c r="C34" s="41"/>
    </row>
    <row r="35" spans="1:3" x14ac:dyDescent="0.25">
      <c r="A35" s="22" t="s">
        <v>1190</v>
      </c>
      <c r="B35" s="18"/>
      <c r="C35" s="23">
        <v>9</v>
      </c>
    </row>
    <row r="36" spans="1:3" x14ac:dyDescent="0.25">
      <c r="A36" s="22" t="s">
        <v>1026</v>
      </c>
      <c r="B36" s="18"/>
      <c r="C36" s="41"/>
    </row>
    <row r="37" spans="1:3" x14ac:dyDescent="0.25">
      <c r="A37" s="22" t="s">
        <v>1027</v>
      </c>
      <c r="B37" s="18"/>
      <c r="C37" s="41"/>
    </row>
    <row r="38" spans="1:3" x14ac:dyDescent="0.25">
      <c r="A38" s="22" t="s">
        <v>1085</v>
      </c>
      <c r="B38" s="18"/>
      <c r="C38" s="41"/>
    </row>
    <row r="39" spans="1:3" x14ac:dyDescent="0.25">
      <c r="A39" s="22" t="s">
        <v>1086</v>
      </c>
      <c r="B39" s="18"/>
      <c r="C39" s="41"/>
    </row>
    <row r="40" spans="1:3" x14ac:dyDescent="0.25">
      <c r="A40" s="203" t="s">
        <v>951</v>
      </c>
      <c r="B40" s="204"/>
      <c r="C40" s="31">
        <v>106</v>
      </c>
    </row>
    <row r="41" spans="1:3" x14ac:dyDescent="0.25">
      <c r="A41" s="17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8"/>
      <c r="C44" s="23">
        <v>0</v>
      </c>
    </row>
    <row r="45" spans="1:3" x14ac:dyDescent="0.25">
      <c r="A45" s="22" t="s">
        <v>1180</v>
      </c>
      <c r="B45" s="18"/>
      <c r="C45" s="23">
        <v>2</v>
      </c>
    </row>
    <row r="46" spans="1:3" x14ac:dyDescent="0.25">
      <c r="A46" s="22" t="s">
        <v>1181</v>
      </c>
      <c r="B46" s="18"/>
      <c r="C46" s="23">
        <v>0</v>
      </c>
    </row>
    <row r="47" spans="1:3" x14ac:dyDescent="0.25">
      <c r="A47" s="22" t="s">
        <v>1182</v>
      </c>
      <c r="B47" s="18"/>
      <c r="C47" s="23">
        <v>2</v>
      </c>
    </row>
    <row r="48" spans="1:3" x14ac:dyDescent="0.25">
      <c r="A48" s="22" t="s">
        <v>610</v>
      </c>
      <c r="B48" s="18"/>
      <c r="C48" s="23">
        <v>4</v>
      </c>
    </row>
    <row r="49" spans="1:3" x14ac:dyDescent="0.25">
      <c r="A49" s="22" t="s">
        <v>1183</v>
      </c>
      <c r="B49" s="18"/>
      <c r="C49" s="23">
        <v>2</v>
      </c>
    </row>
    <row r="50" spans="1:3" x14ac:dyDescent="0.25">
      <c r="A50" s="203" t="s">
        <v>951</v>
      </c>
      <c r="B50" s="204"/>
      <c r="C50" s="31">
        <v>10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3">
        <v>0</v>
      </c>
    </row>
    <row r="54" spans="1:3" x14ac:dyDescent="0.25">
      <c r="A54" s="188"/>
      <c r="B54" s="13" t="s">
        <v>77</v>
      </c>
      <c r="C54" s="23">
        <v>0</v>
      </c>
    </row>
    <row r="55" spans="1:3" x14ac:dyDescent="0.25">
      <c r="A55" s="186" t="s">
        <v>1180</v>
      </c>
      <c r="B55" s="13" t="s">
        <v>76</v>
      </c>
      <c r="C55" s="23">
        <v>0</v>
      </c>
    </row>
    <row r="56" spans="1:3" x14ac:dyDescent="0.25">
      <c r="A56" s="188"/>
      <c r="B56" s="13" t="s">
        <v>77</v>
      </c>
      <c r="C56" s="23">
        <v>0</v>
      </c>
    </row>
    <row r="57" spans="1:3" x14ac:dyDescent="0.25">
      <c r="A57" s="186" t="s">
        <v>1181</v>
      </c>
      <c r="B57" s="13" t="s">
        <v>76</v>
      </c>
      <c r="C57" s="23">
        <v>0</v>
      </c>
    </row>
    <row r="58" spans="1:3" x14ac:dyDescent="0.25">
      <c r="A58" s="188"/>
      <c r="B58" s="13" t="s">
        <v>77</v>
      </c>
      <c r="C58" s="23">
        <v>0</v>
      </c>
    </row>
    <row r="59" spans="1:3" x14ac:dyDescent="0.25">
      <c r="A59" s="186" t="s">
        <v>1182</v>
      </c>
      <c r="B59" s="13" t="s">
        <v>76</v>
      </c>
      <c r="C59" s="23">
        <v>2</v>
      </c>
    </row>
    <row r="60" spans="1:3" x14ac:dyDescent="0.25">
      <c r="A60" s="188"/>
      <c r="B60" s="13" t="s">
        <v>77</v>
      </c>
      <c r="C60" s="23">
        <v>1</v>
      </c>
    </row>
    <row r="61" spans="1:3" x14ac:dyDescent="0.25">
      <c r="A61" s="186" t="s">
        <v>610</v>
      </c>
      <c r="B61" s="13" t="s">
        <v>76</v>
      </c>
      <c r="C61" s="23">
        <v>3</v>
      </c>
    </row>
    <row r="62" spans="1:3" x14ac:dyDescent="0.25">
      <c r="A62" s="188"/>
      <c r="B62" s="13" t="s">
        <v>77</v>
      </c>
      <c r="C62" s="23">
        <v>0</v>
      </c>
    </row>
    <row r="63" spans="1:3" x14ac:dyDescent="0.25">
      <c r="A63" s="186" t="s">
        <v>1183</v>
      </c>
      <c r="B63" s="13" t="s">
        <v>76</v>
      </c>
      <c r="C63" s="23">
        <v>1</v>
      </c>
    </row>
    <row r="64" spans="1:3" x14ac:dyDescent="0.25">
      <c r="A64" s="188"/>
      <c r="B64" s="13" t="s">
        <v>77</v>
      </c>
      <c r="C64" s="23">
        <v>1</v>
      </c>
    </row>
    <row r="65" spans="1:3" x14ac:dyDescent="0.25">
      <c r="A65" s="203" t="s">
        <v>951</v>
      </c>
      <c r="B65" s="204"/>
      <c r="C65" s="31">
        <v>8</v>
      </c>
    </row>
  </sheetData>
  <sheetProtection algorithmName="SHA-512" hashValue="pRUVkktlXPEyeSCyRUfJFmE0GXhNM7TMbdXBDiMCYizLufE+vhYbMfdZDEI/Rw9uugIi6finNsPcsTKFCwKIDg==" saltValue="ZkA8sQfw9E3NrRN21AS1I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3" t="s">
        <v>1193</v>
      </c>
    </row>
    <row r="3" spans="1:6" x14ac:dyDescent="0.25">
      <c r="A3" s="34" t="s">
        <v>1194</v>
      </c>
    </row>
    <row r="4" spans="1:6" ht="33.75" x14ac:dyDescent="0.25">
      <c r="A4" s="35" t="s">
        <v>9</v>
      </c>
      <c r="B4" s="35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8" t="s">
        <v>1198</v>
      </c>
      <c r="C5" s="45">
        <v>8</v>
      </c>
      <c r="D5" s="45">
        <v>1</v>
      </c>
      <c r="E5" s="45">
        <v>1</v>
      </c>
      <c r="F5" s="39">
        <v>0</v>
      </c>
    </row>
    <row r="6" spans="1:6" x14ac:dyDescent="0.25">
      <c r="A6" s="197"/>
      <c r="B6" s="38" t="s">
        <v>1199</v>
      </c>
      <c r="C6" s="45">
        <v>0</v>
      </c>
      <c r="D6" s="45">
        <v>0</v>
      </c>
      <c r="E6" s="45">
        <v>0</v>
      </c>
      <c r="F6" s="39">
        <v>0</v>
      </c>
    </row>
    <row r="7" spans="1:6" x14ac:dyDescent="0.25">
      <c r="A7" s="37" t="s">
        <v>1200</v>
      </c>
      <c r="B7" s="38" t="s">
        <v>1201</v>
      </c>
      <c r="C7" s="45">
        <v>0</v>
      </c>
      <c r="D7" s="45">
        <v>0</v>
      </c>
      <c r="E7" s="45">
        <v>0</v>
      </c>
      <c r="F7" s="39">
        <v>0</v>
      </c>
    </row>
    <row r="8" spans="1:6" ht="22.5" x14ac:dyDescent="0.25">
      <c r="A8" s="195" t="s">
        <v>1202</v>
      </c>
      <c r="B8" s="38" t="s">
        <v>1203</v>
      </c>
      <c r="C8" s="45">
        <v>2</v>
      </c>
      <c r="D8" s="45">
        <v>0</v>
      </c>
      <c r="E8" s="45">
        <v>0</v>
      </c>
      <c r="F8" s="39">
        <v>0</v>
      </c>
    </row>
    <row r="9" spans="1:6" ht="22.5" x14ac:dyDescent="0.25">
      <c r="A9" s="196"/>
      <c r="B9" s="38" t="s">
        <v>1204</v>
      </c>
      <c r="C9" s="45">
        <v>2</v>
      </c>
      <c r="D9" s="45">
        <v>0</v>
      </c>
      <c r="E9" s="45">
        <v>0</v>
      </c>
      <c r="F9" s="39">
        <v>0</v>
      </c>
    </row>
    <row r="10" spans="1:6" ht="22.5" x14ac:dyDescent="0.25">
      <c r="A10" s="197"/>
      <c r="B10" s="38" t="s">
        <v>1205</v>
      </c>
      <c r="C10" s="45">
        <v>17</v>
      </c>
      <c r="D10" s="45">
        <v>0</v>
      </c>
      <c r="E10" s="45">
        <v>0</v>
      </c>
      <c r="F10" s="39">
        <v>0</v>
      </c>
    </row>
    <row r="11" spans="1:6" ht="22.5" x14ac:dyDescent="0.25">
      <c r="A11" s="195" t="s">
        <v>1206</v>
      </c>
      <c r="B11" s="38" t="s">
        <v>1207</v>
      </c>
      <c r="C11" s="45">
        <v>0</v>
      </c>
      <c r="D11" s="45">
        <v>0</v>
      </c>
      <c r="E11" s="45">
        <v>0</v>
      </c>
      <c r="F11" s="39">
        <v>0</v>
      </c>
    </row>
    <row r="12" spans="1:6" x14ac:dyDescent="0.25">
      <c r="A12" s="196"/>
      <c r="B12" s="38" t="s">
        <v>1208</v>
      </c>
      <c r="C12" s="45">
        <v>0</v>
      </c>
      <c r="D12" s="45">
        <v>0</v>
      </c>
      <c r="E12" s="45">
        <v>0</v>
      </c>
      <c r="F12" s="39">
        <v>0</v>
      </c>
    </row>
    <row r="13" spans="1:6" ht="22.5" x14ac:dyDescent="0.25">
      <c r="A13" s="197"/>
      <c r="B13" s="38" t="s">
        <v>1209</v>
      </c>
      <c r="C13" s="45">
        <v>7</v>
      </c>
      <c r="D13" s="45">
        <v>0</v>
      </c>
      <c r="E13" s="45">
        <v>1</v>
      </c>
      <c r="F13" s="39">
        <v>0</v>
      </c>
    </row>
    <row r="14" spans="1:6" ht="22.5" x14ac:dyDescent="0.25">
      <c r="A14" s="37" t="s">
        <v>1210</v>
      </c>
      <c r="B14" s="38" t="s">
        <v>1211</v>
      </c>
      <c r="C14" s="45">
        <v>0</v>
      </c>
      <c r="D14" s="45">
        <v>0</v>
      </c>
      <c r="E14" s="45">
        <v>2</v>
      </c>
      <c r="F14" s="39">
        <v>0</v>
      </c>
    </row>
    <row r="15" spans="1:6" x14ac:dyDescent="0.25">
      <c r="A15" s="195" t="s">
        <v>1212</v>
      </c>
      <c r="B15" s="38" t="s">
        <v>1213</v>
      </c>
      <c r="C15" s="45">
        <v>324</v>
      </c>
      <c r="D15" s="45">
        <v>35</v>
      </c>
      <c r="E15" s="45">
        <v>21</v>
      </c>
      <c r="F15" s="39">
        <v>1</v>
      </c>
    </row>
    <row r="16" spans="1:6" x14ac:dyDescent="0.25">
      <c r="A16" s="196"/>
      <c r="B16" s="38" t="s">
        <v>1214</v>
      </c>
      <c r="C16" s="45">
        <v>0</v>
      </c>
      <c r="D16" s="45">
        <v>0</v>
      </c>
      <c r="E16" s="45">
        <v>0</v>
      </c>
      <c r="F16" s="39">
        <v>0</v>
      </c>
    </row>
    <row r="17" spans="1:6" ht="22.5" x14ac:dyDescent="0.25">
      <c r="A17" s="196"/>
      <c r="B17" s="38" t="s">
        <v>1215</v>
      </c>
      <c r="C17" s="45">
        <v>0</v>
      </c>
      <c r="D17" s="45">
        <v>0</v>
      </c>
      <c r="E17" s="45">
        <v>0</v>
      </c>
      <c r="F17" s="39">
        <v>0</v>
      </c>
    </row>
    <row r="18" spans="1:6" x14ac:dyDescent="0.25">
      <c r="A18" s="196"/>
      <c r="B18" s="38" t="s">
        <v>1216</v>
      </c>
      <c r="C18" s="45">
        <v>0</v>
      </c>
      <c r="D18" s="45">
        <v>0</v>
      </c>
      <c r="E18" s="45">
        <v>0</v>
      </c>
      <c r="F18" s="39">
        <v>0</v>
      </c>
    </row>
    <row r="19" spans="1:6" ht="22.5" x14ac:dyDescent="0.25">
      <c r="A19" s="197"/>
      <c r="B19" s="38" t="s">
        <v>1217</v>
      </c>
      <c r="C19" s="45">
        <v>0</v>
      </c>
      <c r="D19" s="45">
        <v>0</v>
      </c>
      <c r="E19" s="45">
        <v>1</v>
      </c>
      <c r="F19" s="39">
        <v>0</v>
      </c>
    </row>
    <row r="20" spans="1:6" x14ac:dyDescent="0.25">
      <c r="A20" s="37" t="s">
        <v>1218</v>
      </c>
      <c r="B20" s="38" t="s">
        <v>1219</v>
      </c>
      <c r="C20" s="45">
        <v>2</v>
      </c>
      <c r="D20" s="45">
        <v>0</v>
      </c>
      <c r="E20" s="45">
        <v>0</v>
      </c>
      <c r="F20" s="39">
        <v>0</v>
      </c>
    </row>
    <row r="21" spans="1:6" ht="22.5" x14ac:dyDescent="0.25">
      <c r="A21" s="37" t="s">
        <v>1220</v>
      </c>
      <c r="B21" s="38" t="s">
        <v>1221</v>
      </c>
      <c r="C21" s="45">
        <v>0</v>
      </c>
      <c r="D21" s="45">
        <v>2</v>
      </c>
      <c r="E21" s="45">
        <v>1</v>
      </c>
      <c r="F21" s="39">
        <v>0</v>
      </c>
    </row>
    <row r="22" spans="1:6" x14ac:dyDescent="0.25">
      <c r="A22" s="193" t="s">
        <v>951</v>
      </c>
      <c r="B22" s="194"/>
      <c r="C22" s="46">
        <v>362</v>
      </c>
      <c r="D22" s="46">
        <v>38</v>
      </c>
      <c r="E22" s="46">
        <v>27</v>
      </c>
      <c r="F22" s="46">
        <v>1</v>
      </c>
    </row>
    <row r="23" spans="1:6" x14ac:dyDescent="0.25">
      <c r="A23" s="34" t="s">
        <v>1054</v>
      </c>
    </row>
    <row r="24" spans="1:6" x14ac:dyDescent="0.25">
      <c r="A24" s="35" t="s">
        <v>9</v>
      </c>
      <c r="B24" s="35" t="s">
        <v>10</v>
      </c>
      <c r="C24" s="36" t="s">
        <v>2</v>
      </c>
    </row>
    <row r="25" spans="1:6" x14ac:dyDescent="0.25">
      <c r="A25" s="43" t="s">
        <v>99</v>
      </c>
      <c r="B25" s="18"/>
      <c r="C25" s="39">
        <v>1</v>
      </c>
    </row>
    <row r="26" spans="1:6" x14ac:dyDescent="0.25">
      <c r="A26" s="43" t="s">
        <v>109</v>
      </c>
      <c r="B26" s="18"/>
      <c r="C26" s="39">
        <v>0</v>
      </c>
    </row>
    <row r="27" spans="1:6" x14ac:dyDescent="0.25">
      <c r="A27" s="43" t="s">
        <v>1055</v>
      </c>
      <c r="B27" s="18"/>
      <c r="C27" s="39">
        <v>1</v>
      </c>
    </row>
    <row r="28" spans="1:6" x14ac:dyDescent="0.25">
      <c r="A28" s="193" t="s">
        <v>951</v>
      </c>
      <c r="B28" s="194"/>
      <c r="C28" s="46">
        <v>2</v>
      </c>
    </row>
    <row r="29" spans="1:6" x14ac:dyDescent="0.25">
      <c r="A29" s="17"/>
    </row>
    <row r="30" spans="1:6" x14ac:dyDescent="0.25">
      <c r="A30" s="34" t="s">
        <v>1222</v>
      </c>
    </row>
    <row r="31" spans="1:6" x14ac:dyDescent="0.25">
      <c r="A31" s="35" t="s">
        <v>9</v>
      </c>
      <c r="B31" s="35" t="s">
        <v>10</v>
      </c>
      <c r="C31" s="36" t="s">
        <v>2</v>
      </c>
    </row>
    <row r="32" spans="1:6" x14ac:dyDescent="0.25">
      <c r="A32" s="43" t="s">
        <v>1223</v>
      </c>
      <c r="B32" s="18"/>
      <c r="C32" s="39">
        <v>11</v>
      </c>
    </row>
    <row r="33" spans="1:3" x14ac:dyDescent="0.25">
      <c r="A33" s="43" t="s">
        <v>1224</v>
      </c>
      <c r="B33" s="18"/>
      <c r="C33" s="39">
        <v>23</v>
      </c>
    </row>
    <row r="34" spans="1:3" x14ac:dyDescent="0.25">
      <c r="A34" s="43" t="s">
        <v>77</v>
      </c>
      <c r="B34" s="18"/>
      <c r="C34" s="39">
        <v>17</v>
      </c>
    </row>
    <row r="35" spans="1:3" x14ac:dyDescent="0.25">
      <c r="A35" s="193" t="s">
        <v>951</v>
      </c>
      <c r="B35" s="194"/>
      <c r="C35" s="46">
        <v>51</v>
      </c>
    </row>
    <row r="36" spans="1:3" x14ac:dyDescent="0.25">
      <c r="A36" s="17"/>
    </row>
    <row r="37" spans="1:3" x14ac:dyDescent="0.25">
      <c r="A37" s="34" t="s">
        <v>1225</v>
      </c>
    </row>
    <row r="38" spans="1:3" x14ac:dyDescent="0.25">
      <c r="A38" s="35" t="s">
        <v>9</v>
      </c>
      <c r="B38" s="35" t="s">
        <v>10</v>
      </c>
      <c r="C38" s="36" t="s">
        <v>2</v>
      </c>
    </row>
    <row r="39" spans="1:3" x14ac:dyDescent="0.25">
      <c r="A39" s="43" t="s">
        <v>1226</v>
      </c>
      <c r="B39" s="18"/>
      <c r="C39" s="39">
        <v>37</v>
      </c>
    </row>
    <row r="40" spans="1:3" x14ac:dyDescent="0.25">
      <c r="A40" s="43" t="s">
        <v>1227</v>
      </c>
      <c r="B40" s="18"/>
      <c r="C40" s="39">
        <v>30</v>
      </c>
    </row>
    <row r="41" spans="1:3" x14ac:dyDescent="0.25">
      <c r="A41" s="193" t="s">
        <v>951</v>
      </c>
      <c r="B41" s="194"/>
      <c r="C41" s="46">
        <v>67</v>
      </c>
    </row>
    <row r="42" spans="1:3" ht="15.95" customHeight="1" x14ac:dyDescent="0.25"/>
  </sheetData>
  <sheetProtection algorithmName="SHA-512" hashValue="b1aJwXehyLgL/7J3KrfcaQHdC1hKQcnWIWDK4UR16MDFLgD2O/qlcnOfoIrj/low0mk0p0aK2cY1ipJffxZn/w==" saltValue="OjcyV70+8PLojb9VNFFA+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139</v>
      </c>
      <c r="D5" s="14">
        <v>199</v>
      </c>
      <c r="E5" s="15">
        <v>-0.30150753768844202</v>
      </c>
    </row>
    <row r="6" spans="1:5" x14ac:dyDescent="0.25">
      <c r="A6" s="180"/>
      <c r="B6" s="13" t="s">
        <v>1232</v>
      </c>
      <c r="C6" s="14">
        <v>5</v>
      </c>
      <c r="D6" s="14">
        <v>8</v>
      </c>
      <c r="E6" s="15">
        <v>-0.375</v>
      </c>
    </row>
    <row r="7" spans="1:5" x14ac:dyDescent="0.25">
      <c r="A7" s="181"/>
      <c r="B7" s="13" t="s">
        <v>1233</v>
      </c>
      <c r="C7" s="14">
        <v>7</v>
      </c>
      <c r="D7" s="14">
        <v>19</v>
      </c>
      <c r="E7" s="15">
        <v>-0.63157894736842102</v>
      </c>
    </row>
    <row r="8" spans="1:5" x14ac:dyDescent="0.25">
      <c r="A8" s="17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25">
      <c r="A12" s="180"/>
      <c r="B12" s="13" t="s">
        <v>1237</v>
      </c>
      <c r="C12" s="14">
        <v>47</v>
      </c>
      <c r="D12" s="14">
        <v>14</v>
      </c>
      <c r="E12" s="15">
        <v>2.3571428571428599</v>
      </c>
    </row>
    <row r="13" spans="1:5" x14ac:dyDescent="0.25">
      <c r="A13" s="180"/>
      <c r="B13" s="13" t="s">
        <v>1238</v>
      </c>
      <c r="C13" s="14">
        <v>12</v>
      </c>
      <c r="D13" s="14">
        <v>23</v>
      </c>
      <c r="E13" s="15">
        <v>-0.47826086956521702</v>
      </c>
    </row>
    <row r="14" spans="1:5" x14ac:dyDescent="0.25">
      <c r="A14" s="180"/>
      <c r="B14" s="13" t="s">
        <v>1239</v>
      </c>
      <c r="C14" s="14">
        <v>54</v>
      </c>
      <c r="D14" s="14">
        <v>56</v>
      </c>
      <c r="E14" s="15">
        <v>-3.5714285714285698E-2</v>
      </c>
    </row>
    <row r="15" spans="1:5" x14ac:dyDescent="0.25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1241</v>
      </c>
      <c r="C16" s="14">
        <v>8</v>
      </c>
      <c r="D16" s="14">
        <v>5</v>
      </c>
      <c r="E16" s="15">
        <v>0.6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0</v>
      </c>
      <c r="D19" s="14">
        <v>6</v>
      </c>
      <c r="E19" s="15">
        <v>-1</v>
      </c>
    </row>
    <row r="20" spans="1:5" x14ac:dyDescent="0.25">
      <c r="A20" s="17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3</v>
      </c>
      <c r="D24" s="14">
        <v>6</v>
      </c>
      <c r="E24" s="15">
        <v>-0.5</v>
      </c>
    </row>
    <row r="25" spans="1:5" x14ac:dyDescent="0.25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1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7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25">
      <c r="A31" s="180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81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E0d5zWpVFHBcw35d35eARwlKRytYNQsprLxIR0+A5H03YPoIzuFhmHwpm4jeK7wruo8KWhXzEc5WUIefrqV8pw==" saltValue="N81X/4xmPPp8UpL2cQDrS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0</v>
      </c>
      <c r="D7" s="14">
        <v>0</v>
      </c>
      <c r="E7" s="15">
        <v>0</v>
      </c>
    </row>
    <row r="8" spans="1:5" x14ac:dyDescent="0.25">
      <c r="A8" s="180"/>
      <c r="B8" s="13" t="s">
        <v>1261</v>
      </c>
      <c r="C8" s="14">
        <v>8</v>
      </c>
      <c r="D8" s="14">
        <v>0</v>
      </c>
      <c r="E8" s="15">
        <v>8</v>
      </c>
    </row>
    <row r="9" spans="1:5" x14ac:dyDescent="0.25">
      <c r="A9" s="180"/>
      <c r="B9" s="13" t="s">
        <v>1262</v>
      </c>
      <c r="C9" s="14">
        <v>0</v>
      </c>
      <c r="D9" s="14">
        <v>0</v>
      </c>
      <c r="E9" s="15">
        <v>0</v>
      </c>
    </row>
    <row r="10" spans="1:5" x14ac:dyDescent="0.25">
      <c r="A10" s="180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0"/>
      <c r="B11" s="13" t="s">
        <v>1264</v>
      </c>
      <c r="C11" s="14">
        <v>2</v>
      </c>
      <c r="D11" s="14">
        <v>3</v>
      </c>
      <c r="E11" s="15">
        <v>-0.33333333333333298</v>
      </c>
    </row>
    <row r="12" spans="1:5" x14ac:dyDescent="0.25">
      <c r="A12" s="180"/>
      <c r="B12" s="13" t="s">
        <v>1265</v>
      </c>
      <c r="C12" s="14">
        <v>18</v>
      </c>
      <c r="D12" s="14">
        <v>103</v>
      </c>
      <c r="E12" s="15">
        <v>-0.82524271844660202</v>
      </c>
    </row>
    <row r="13" spans="1:5" x14ac:dyDescent="0.25">
      <c r="A13" s="180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80"/>
      <c r="B14" s="13" t="s">
        <v>1267</v>
      </c>
      <c r="C14" s="14">
        <v>0</v>
      </c>
      <c r="D14" s="14">
        <v>0</v>
      </c>
      <c r="E14" s="15">
        <v>0</v>
      </c>
    </row>
    <row r="15" spans="1:5" x14ac:dyDescent="0.25">
      <c r="A15" s="180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106</v>
      </c>
      <c r="C16" s="14">
        <v>39</v>
      </c>
      <c r="D16" s="14">
        <v>10</v>
      </c>
      <c r="E16" s="15">
        <v>2.9</v>
      </c>
    </row>
  </sheetData>
  <sheetProtection algorithmName="SHA-512" hashValue="/rmtZ8hPHLAprf3a/qfKD7o7ZMk3VxY05l4T1LYMvJu1bVtAU10sqGt91L+Ub7+JcFCac3jMwNfP1hTQO0f/Ig==" saltValue="VAkchowdF3/ggx3vWXwCD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0"/>
      <c r="B5" s="53" t="s">
        <v>1023</v>
      </c>
      <c r="C5" s="54">
        <v>4</v>
      </c>
      <c r="D5" s="54">
        <v>0</v>
      </c>
      <c r="E5" s="54">
        <v>0</v>
      </c>
      <c r="F5" s="54">
        <v>0</v>
      </c>
      <c r="G5" s="54">
        <v>0</v>
      </c>
      <c r="H5" s="54">
        <v>5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0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1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0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0"/>
      <c r="B10" s="53" t="s">
        <v>1287</v>
      </c>
      <c r="C10" s="54">
        <v>1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0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0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0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0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0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0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0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0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0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0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0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0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0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0"/>
      <c r="B24" s="53" t="s">
        <v>1301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0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0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0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0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0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0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0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0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0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0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0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0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0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0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0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0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0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0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0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0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0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0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0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0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0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0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0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0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0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0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0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0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0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0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0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0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0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0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0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0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0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0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0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0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0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0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0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0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0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0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0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0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0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0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0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0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0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0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0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0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0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0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0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0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0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0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0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0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0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0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0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0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0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0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0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0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0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0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0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0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0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0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0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0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0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0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0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0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0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0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0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0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0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0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0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0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0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0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0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0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0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0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0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0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0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0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0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0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0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0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0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0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0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0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0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0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0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0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0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0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0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0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0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0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0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0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0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0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0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0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0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0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0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0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0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0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0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0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0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0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0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0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0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0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0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0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0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0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0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0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0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0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0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0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0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0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0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0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0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0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0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0"/>
      <c r="B186" s="53" t="s">
        <v>1463</v>
      </c>
      <c r="C186" s="54">
        <v>1</v>
      </c>
      <c r="D186" s="54">
        <v>0</v>
      </c>
      <c r="E186" s="54">
        <v>0</v>
      </c>
      <c r="F186" s="54">
        <v>0</v>
      </c>
      <c r="G186" s="54">
        <v>0</v>
      </c>
      <c r="H186" s="54">
        <v>1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0"/>
      <c r="B187" s="53" t="s">
        <v>1464</v>
      </c>
      <c r="C187" s="54">
        <v>1</v>
      </c>
      <c r="D187" s="54">
        <v>0</v>
      </c>
      <c r="E187" s="54">
        <v>0</v>
      </c>
      <c r="F187" s="54">
        <v>0</v>
      </c>
      <c r="G187" s="54">
        <v>0</v>
      </c>
      <c r="H187" s="54">
        <v>3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0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0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0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0"/>
      <c r="B191" s="53" t="s">
        <v>1468</v>
      </c>
      <c r="C191" s="54">
        <v>1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0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1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0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0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0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0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0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0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0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0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0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0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0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0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0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0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0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0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0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0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0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0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0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0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0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0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0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0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0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0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0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0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0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0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0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0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0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0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0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0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0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0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0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0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0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0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0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0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0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0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0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0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0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0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0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0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0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0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0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0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0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0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0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0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0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0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0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0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1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0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1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0"/>
      <c r="B262" s="53" t="s">
        <v>1540</v>
      </c>
      <c r="C262" s="54">
        <v>3</v>
      </c>
      <c r="D262" s="54">
        <v>0</v>
      </c>
      <c r="E262" s="54">
        <v>0</v>
      </c>
      <c r="F262" s="54">
        <v>0</v>
      </c>
      <c r="G262" s="54">
        <v>0</v>
      </c>
      <c r="H262" s="54">
        <v>5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0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0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0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0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0"/>
      <c r="B267" s="53" t="s">
        <v>1545</v>
      </c>
      <c r="C267" s="54">
        <v>1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0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0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0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0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0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0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0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0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0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0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0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0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0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0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0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0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0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0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0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0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0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0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0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0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1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0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3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0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0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0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0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0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0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0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0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0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0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1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0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0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1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6WRtEh6j64xQSK3In2Tqoo07YkqVwup5L2tqjS3esbIlTYkBEXQ8KrTbTgg02uSNvOmCNlQX3vX8WUkYysuL0g==" saltValue="RSr2kq3rmn18hOqjzNfbo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3" t="s">
        <v>1583</v>
      </c>
    </row>
    <row r="3" spans="1:5" x14ac:dyDescent="0.25">
      <c r="A3" s="34" t="s">
        <v>1584</v>
      </c>
    </row>
    <row r="4" spans="1:5" x14ac:dyDescent="0.25">
      <c r="A4" s="35" t="s">
        <v>9</v>
      </c>
      <c r="B4" s="35" t="s">
        <v>10</v>
      </c>
      <c r="C4" s="56" t="s">
        <v>2</v>
      </c>
      <c r="D4" s="56" t="s">
        <v>11</v>
      </c>
      <c r="E4" s="36" t="s">
        <v>12</v>
      </c>
    </row>
    <row r="5" spans="1:5" ht="22.5" x14ac:dyDescent="0.25">
      <c r="A5" s="37" t="s">
        <v>1585</v>
      </c>
      <c r="B5" s="44" t="s">
        <v>1586</v>
      </c>
      <c r="C5" s="45">
        <v>72</v>
      </c>
      <c r="D5" s="45">
        <v>140</v>
      </c>
      <c r="E5" s="57">
        <v>-0.48571428571428599</v>
      </c>
    </row>
    <row r="6" spans="1:5" ht="22.5" x14ac:dyDescent="0.25">
      <c r="A6" s="37" t="s">
        <v>1587</v>
      </c>
      <c r="B6" s="44" t="s">
        <v>1588</v>
      </c>
      <c r="C6" s="45">
        <v>29</v>
      </c>
      <c r="D6" s="16"/>
      <c r="E6" s="57">
        <v>0</v>
      </c>
    </row>
    <row r="7" spans="1:5" ht="22.5" x14ac:dyDescent="0.25">
      <c r="A7" s="37" t="s">
        <v>1585</v>
      </c>
      <c r="B7" s="44" t="s">
        <v>1589</v>
      </c>
      <c r="C7" s="45">
        <v>79</v>
      </c>
      <c r="D7" s="45">
        <v>36</v>
      </c>
      <c r="E7" s="57">
        <v>1.19444444444444</v>
      </c>
    </row>
    <row r="8" spans="1:5" ht="22.5" x14ac:dyDescent="0.25">
      <c r="A8" s="37" t="s">
        <v>1587</v>
      </c>
      <c r="B8" s="44" t="s">
        <v>1590</v>
      </c>
      <c r="C8" s="45">
        <v>0</v>
      </c>
      <c r="D8" s="16"/>
      <c r="E8" s="57">
        <v>0</v>
      </c>
    </row>
    <row r="9" spans="1:5" ht="22.5" x14ac:dyDescent="0.25">
      <c r="A9" s="37" t="s">
        <v>1585</v>
      </c>
      <c r="B9" s="44" t="s">
        <v>1591</v>
      </c>
      <c r="C9" s="45">
        <v>3</v>
      </c>
      <c r="D9" s="45">
        <v>1</v>
      </c>
      <c r="E9" s="57">
        <v>2</v>
      </c>
    </row>
    <row r="10" spans="1:5" ht="22.5" x14ac:dyDescent="0.25">
      <c r="A10" s="37" t="s">
        <v>1587</v>
      </c>
      <c r="B10" s="44" t="s">
        <v>1592</v>
      </c>
      <c r="C10" s="45">
        <v>0</v>
      </c>
      <c r="D10" s="16"/>
      <c r="E10" s="57">
        <v>0</v>
      </c>
    </row>
    <row r="11" spans="1:5" x14ac:dyDescent="0.25">
      <c r="A11" s="37" t="s">
        <v>1593</v>
      </c>
      <c r="B11" s="18"/>
      <c r="C11" s="45">
        <v>29</v>
      </c>
      <c r="D11" s="45">
        <v>33</v>
      </c>
      <c r="E11" s="57">
        <v>-0.12121212121212099</v>
      </c>
    </row>
    <row r="12" spans="1:5" x14ac:dyDescent="0.25">
      <c r="A12" s="37" t="s">
        <v>1594</v>
      </c>
      <c r="B12" s="18"/>
      <c r="C12" s="45">
        <v>0</v>
      </c>
      <c r="D12" s="16"/>
      <c r="E12" s="57">
        <v>0</v>
      </c>
    </row>
    <row r="13" spans="1:5" x14ac:dyDescent="0.25">
      <c r="A13" s="195" t="s">
        <v>1595</v>
      </c>
      <c r="B13" s="44" t="s">
        <v>1596</v>
      </c>
      <c r="C13" s="45">
        <v>0</v>
      </c>
      <c r="D13" s="16"/>
      <c r="E13" s="57">
        <v>0</v>
      </c>
    </row>
    <row r="14" spans="1:5" x14ac:dyDescent="0.25">
      <c r="A14" s="197"/>
      <c r="B14" s="44" t="s">
        <v>1597</v>
      </c>
      <c r="C14" s="45">
        <v>0</v>
      </c>
      <c r="D14" s="16"/>
      <c r="E14" s="57">
        <v>0</v>
      </c>
    </row>
    <row r="15" spans="1:5" x14ac:dyDescent="0.25">
      <c r="A15" s="34" t="s">
        <v>1598</v>
      </c>
    </row>
    <row r="16" spans="1:5" ht="22.5" x14ac:dyDescent="0.25">
      <c r="A16" s="35" t="s">
        <v>9</v>
      </c>
      <c r="B16" s="35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8" t="s">
        <v>1599</v>
      </c>
      <c r="B17" s="44" t="s">
        <v>1600</v>
      </c>
      <c r="C17" s="45">
        <v>0</v>
      </c>
      <c r="D17" s="45">
        <v>0</v>
      </c>
      <c r="E17" s="39">
        <v>0</v>
      </c>
    </row>
    <row r="18" spans="1:5" x14ac:dyDescent="0.25">
      <c r="A18" s="199"/>
      <c r="B18" s="44" t="s">
        <v>1601</v>
      </c>
      <c r="C18" s="45">
        <v>62</v>
      </c>
      <c r="D18" s="45">
        <v>85</v>
      </c>
      <c r="E18" s="39">
        <v>0</v>
      </c>
    </row>
    <row r="19" spans="1:5" x14ac:dyDescent="0.25">
      <c r="A19" s="199"/>
      <c r="B19" s="44" t="s">
        <v>1602</v>
      </c>
      <c r="C19" s="45">
        <v>0</v>
      </c>
      <c r="D19" s="45">
        <v>0</v>
      </c>
      <c r="E19" s="39">
        <v>0</v>
      </c>
    </row>
    <row r="20" spans="1:5" x14ac:dyDescent="0.25">
      <c r="A20" s="199"/>
      <c r="B20" s="44" t="s">
        <v>1603</v>
      </c>
      <c r="C20" s="45">
        <v>0</v>
      </c>
      <c r="D20" s="45">
        <v>0</v>
      </c>
      <c r="E20" s="39">
        <v>0</v>
      </c>
    </row>
    <row r="21" spans="1:5" x14ac:dyDescent="0.25">
      <c r="A21" s="199"/>
      <c r="B21" s="44" t="s">
        <v>1604</v>
      </c>
      <c r="C21" s="45">
        <v>0</v>
      </c>
      <c r="D21" s="45">
        <v>0</v>
      </c>
      <c r="E21" s="39">
        <v>0</v>
      </c>
    </row>
    <row r="22" spans="1:5" x14ac:dyDescent="0.25">
      <c r="A22" s="199"/>
      <c r="B22" s="44" t="s">
        <v>975</v>
      </c>
      <c r="C22" s="45">
        <v>58</v>
      </c>
      <c r="D22" s="45">
        <v>58</v>
      </c>
      <c r="E22" s="39">
        <v>1</v>
      </c>
    </row>
    <row r="23" spans="1:5" x14ac:dyDescent="0.25">
      <c r="A23" s="199"/>
      <c r="B23" s="44" t="s">
        <v>1605</v>
      </c>
      <c r="C23" s="45">
        <v>0</v>
      </c>
      <c r="D23" s="45">
        <v>0</v>
      </c>
      <c r="E23" s="39">
        <v>0</v>
      </c>
    </row>
    <row r="24" spans="1:5" x14ac:dyDescent="0.25">
      <c r="A24" s="199"/>
      <c r="B24" s="44" t="s">
        <v>1606</v>
      </c>
      <c r="C24" s="45">
        <v>2</v>
      </c>
      <c r="D24" s="45">
        <v>0</v>
      </c>
      <c r="E24" s="39">
        <v>0</v>
      </c>
    </row>
    <row r="25" spans="1:5" x14ac:dyDescent="0.25">
      <c r="A25" s="199"/>
      <c r="B25" s="44" t="s">
        <v>1607</v>
      </c>
      <c r="C25" s="45">
        <v>0</v>
      </c>
      <c r="D25" s="45">
        <v>0</v>
      </c>
      <c r="E25" s="39">
        <v>0</v>
      </c>
    </row>
    <row r="26" spans="1:5" x14ac:dyDescent="0.25">
      <c r="A26" s="199"/>
      <c r="B26" s="44" t="s">
        <v>1608</v>
      </c>
      <c r="C26" s="45">
        <v>58</v>
      </c>
      <c r="D26" s="45">
        <v>58</v>
      </c>
      <c r="E26" s="39">
        <v>0</v>
      </c>
    </row>
    <row r="27" spans="1:5" x14ac:dyDescent="0.25">
      <c r="A27" s="199"/>
      <c r="B27" s="44" t="s">
        <v>1609</v>
      </c>
      <c r="C27" s="45">
        <v>3</v>
      </c>
      <c r="D27" s="45">
        <v>3</v>
      </c>
      <c r="E27" s="39">
        <v>0</v>
      </c>
    </row>
    <row r="28" spans="1:5" x14ac:dyDescent="0.25">
      <c r="A28" s="199"/>
      <c r="B28" s="44" t="s">
        <v>1610</v>
      </c>
      <c r="C28" s="45">
        <v>5</v>
      </c>
      <c r="D28" s="45">
        <v>5</v>
      </c>
      <c r="E28" s="39">
        <v>0</v>
      </c>
    </row>
    <row r="29" spans="1:5" x14ac:dyDescent="0.25">
      <c r="A29" s="199"/>
      <c r="B29" s="44" t="s">
        <v>1611</v>
      </c>
      <c r="C29" s="45">
        <v>47</v>
      </c>
      <c r="D29" s="45">
        <v>47</v>
      </c>
      <c r="E29" s="39">
        <v>0</v>
      </c>
    </row>
    <row r="30" spans="1:5" x14ac:dyDescent="0.25">
      <c r="A30" s="200"/>
      <c r="B30" s="44" t="s">
        <v>1612</v>
      </c>
      <c r="C30" s="45">
        <v>0</v>
      </c>
      <c r="D30" s="45">
        <v>0</v>
      </c>
      <c r="E30" s="39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DVNYi6JsRuXZSFMN2ipUTsgDUJSV/7TMT5aAlYDe9AAnBye91AF/BpJsS4NzLmnkspCXgiGyvrV/XnPoSnj3CQ==" saltValue="IpfFeKEFOuk3cAdJUqFoq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84C8-A394-4213-B786-16718A54E8BC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7" t="s">
        <v>1735</v>
      </c>
      <c r="D1" s="207"/>
      <c r="E1" s="207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1"/>
    </row>
    <row r="3" spans="1:93" s="110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1"/>
    </row>
    <row r="4" spans="1:93" s="112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9"/>
      <c r="AW6" s="208"/>
      <c r="AX6" s="208"/>
      <c r="AY6" s="208"/>
      <c r="AZ6" s="208"/>
      <c r="BA6" s="210"/>
      <c r="BE6" s="118" t="s">
        <v>108</v>
      </c>
      <c r="BF6" s="117" t="s">
        <v>109</v>
      </c>
      <c r="BG6" s="119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6247</v>
      </c>
      <c r="D7" s="126">
        <f>SUM(DatosGenerales!C15:C19)</f>
        <v>1281</v>
      </c>
      <c r="E7" s="125">
        <f>SUM(DatosGenerales!C12:C14)</f>
        <v>4602</v>
      </c>
      <c r="I7" s="127">
        <f>DatosGenerales!C31</f>
        <v>371</v>
      </c>
      <c r="J7" s="126">
        <f>DatosGenerales!C32</f>
        <v>5</v>
      </c>
      <c r="K7" s="125">
        <f>SUM(DatosGenerales!C33:C34)</f>
        <v>42</v>
      </c>
      <c r="L7" s="126">
        <f>DatosGenerales!C36</f>
        <v>323</v>
      </c>
      <c r="M7" s="125">
        <f>DatosGenerales!C95</f>
        <v>302</v>
      </c>
      <c r="N7" s="128">
        <f>L7-M7</f>
        <v>21</v>
      </c>
      <c r="O7" s="128"/>
      <c r="Q7" s="127">
        <f>DatosGenerales!C36</f>
        <v>323</v>
      </c>
      <c r="R7" s="126">
        <f>DatosGenerales!C49</f>
        <v>505</v>
      </c>
      <c r="S7" s="126">
        <f>DatosGenerales!C50</f>
        <v>23</v>
      </c>
      <c r="T7" s="126">
        <f>DatosGenerales!C62</f>
        <v>2</v>
      </c>
      <c r="U7" s="126">
        <f>DatosGenerales!C78</f>
        <v>0</v>
      </c>
      <c r="V7" s="129">
        <f>SUM(Q7:U7)</f>
        <v>853</v>
      </c>
      <c r="Z7" s="127">
        <f>SUM(DatosGenerales!C106,DatosGenerales!C107,DatosGenerales!C109)</f>
        <v>347</v>
      </c>
      <c r="AA7" s="126">
        <f>SUM(DatosGenerales!C108,DatosGenerales!C110)</f>
        <v>136</v>
      </c>
      <c r="AB7" s="126">
        <f>DatosGenerales!C106</f>
        <v>239</v>
      </c>
      <c r="AC7" s="129">
        <f>DatosGenerales!C107</f>
        <v>85</v>
      </c>
      <c r="AH7" s="127">
        <f>SUM(DatosGenerales!C115,DatosGenerales!C116,DatosGenerales!C118)</f>
        <v>18</v>
      </c>
      <c r="AI7" s="126">
        <f>SUM(DatosGenerales!C117,DatosGenerales!C119)</f>
        <v>10</v>
      </c>
      <c r="AJ7" s="126">
        <f>DatosGenerales!C115</f>
        <v>10</v>
      </c>
      <c r="AK7" s="129">
        <f>DatosGenerales!C116</f>
        <v>7</v>
      </c>
      <c r="AP7" s="127">
        <f>SUM(DatosGenerales!C135:C136)</f>
        <v>30</v>
      </c>
      <c r="AQ7" s="126">
        <f>SUM(DatosGenerales!C137:C138)</f>
        <v>3</v>
      </c>
      <c r="AR7" s="129">
        <f>SUM(DatosGenerales!C139:C140)</f>
        <v>1</v>
      </c>
      <c r="AV7" s="127">
        <f>DatosGenerales!C145</f>
        <v>0</v>
      </c>
      <c r="AW7" s="126">
        <f>DatosGenerales!C146</f>
        <v>12</v>
      </c>
      <c r="AX7" s="126">
        <f>DatosGenerales!C147</f>
        <v>0</v>
      </c>
      <c r="AY7" s="126">
        <f>DatosGenerales!C148</f>
        <v>4</v>
      </c>
      <c r="AZ7" s="126">
        <f>DatosGenerales!C149</f>
        <v>24</v>
      </c>
      <c r="BA7" s="129">
        <f>DatosGenerales!C150</f>
        <v>0</v>
      </c>
      <c r="BE7" s="127">
        <f>DatosGenerales!C151</f>
        <v>18</v>
      </c>
      <c r="BF7" s="126">
        <f>DatosGenerales!C152</f>
        <v>17</v>
      </c>
      <c r="BG7" s="129">
        <f>DatosGenerales!C154</f>
        <v>8</v>
      </c>
      <c r="BK7" s="127">
        <f>SUM(DatosGenerales!C297:C311)</f>
        <v>352</v>
      </c>
      <c r="BL7" s="126">
        <f>SUM(DatosGenerales!C294:C296)</f>
        <v>12</v>
      </c>
      <c r="BM7" s="126">
        <f>SUM(DatosGenerales!C312:C344)</f>
        <v>204</v>
      </c>
      <c r="BN7" s="126">
        <f>SUM(DatosGenerales!C289)</f>
        <v>3</v>
      </c>
      <c r="BO7" s="126">
        <f>SUM(DatosGenerales!C356:C364)</f>
        <v>29</v>
      </c>
      <c r="BP7" s="126">
        <f>SUM(DatosGenerales!C286:C288)</f>
        <v>4</v>
      </c>
      <c r="BQ7" s="126">
        <f>SUM(DatosGenerales!C345:C355)</f>
        <v>2</v>
      </c>
      <c r="BR7" s="126">
        <f>SUM(DatosGenerales!C290:C292)</f>
        <v>17</v>
      </c>
      <c r="BS7" s="129">
        <f>SUM(DatosGenerales!C283:C285)</f>
        <v>159</v>
      </c>
      <c r="BT7" s="129">
        <f>SUM(DatosGenerales!C293)</f>
        <v>0</v>
      </c>
      <c r="BU7" s="129">
        <f>SUM(DatosGenerales!C365:C377)</f>
        <v>6</v>
      </c>
      <c r="BY7" s="127">
        <f>DatosGenerales!C246</f>
        <v>2</v>
      </c>
      <c r="BZ7" s="126">
        <f>DatosGenerales!C247</f>
        <v>21</v>
      </c>
      <c r="CA7" s="129">
        <f>DatosGenerales!C248</f>
        <v>17</v>
      </c>
      <c r="CF7" s="127">
        <f>DatosDiscapacidad!C5</f>
        <v>72</v>
      </c>
      <c r="CG7" s="129">
        <f>DatosDiscapacidad!C11</f>
        <v>29</v>
      </c>
      <c r="CM7" s="127">
        <f>DatosGenerales!C40</f>
        <v>946</v>
      </c>
      <c r="CN7" s="129">
        <f>DatosGenerales!C41</f>
        <v>561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97</v>
      </c>
      <c r="BL53" s="137">
        <f>SUM(DatosGenerales!C311,DatosGenerales!C300,DatosGenerales!C309)</f>
        <v>123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11</v>
      </c>
      <c r="BL66" s="137">
        <f>SUM(DatosGenerales!C299:C300)</f>
        <v>131</v>
      </c>
      <c r="BM66" s="137">
        <f>SUM(DatosGenerales!C308:C309)</f>
        <v>78</v>
      </c>
      <c r="BN66" s="137"/>
      <c r="BO66" s="124"/>
      <c r="BP66" s="124"/>
      <c r="BQ66" s="124"/>
      <c r="BR66" s="124"/>
      <c r="BS66" s="124"/>
    </row>
  </sheetData>
  <sheetProtection algorithmName="SHA-512" hashValue="ado/rFLl3X8tFBGCsL9lCFGDo9ZstDLeJZSOFza6iY4kDDziVOldJ18pHLVJ7j5zKRvYtaXEBguAZ66mfDK89w==" saltValue="PiD3Go+PT2EFL7ldp7MP7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4C280-FFFF-478A-B815-909E343C88F3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V2boZKwFpThfC08RqU86ONILnPHe3Xu24DfCnN3rWO5wDMUZOQrW7ovuqWC90hr/CqxbmZo9Auy8R3B/LcxTLw==" saltValue="9I6VhlzsDqqddSsJkbL3Z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5302-96B6-44C8-9C28-B1FFE26471D3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25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54</v>
      </c>
    </row>
    <row r="8" spans="1:50" s="124" customFormat="1" ht="14.85" customHeight="1" x14ac:dyDescent="0.25">
      <c r="C8" s="213"/>
      <c r="D8" s="126">
        <f>DatosMenores!C56</f>
        <v>156</v>
      </c>
      <c r="E8" s="126">
        <f>DatosMenores!C57</f>
        <v>24</v>
      </c>
      <c r="F8" s="126">
        <f>DatosMenores!C58</f>
        <v>4</v>
      </c>
      <c r="G8" s="126">
        <f>DatosMenores!C59</f>
        <v>86</v>
      </c>
      <c r="H8" s="125">
        <f>DatosMenores!C60</f>
        <v>18</v>
      </c>
      <c r="I8" s="108"/>
      <c r="L8" s="125">
        <f>DatosMenores!C48</f>
        <v>2</v>
      </c>
      <c r="M8" s="126">
        <f>DatosMenores!C49</f>
        <v>9</v>
      </c>
      <c r="N8" s="126">
        <f>DatosMenores!C50</f>
        <v>30</v>
      </c>
      <c r="O8" s="126">
        <f>DatosMenores!C51</f>
        <v>0</v>
      </c>
      <c r="P8" s="125">
        <f>DatosMenores!C52</f>
        <v>0</v>
      </c>
      <c r="S8" s="125">
        <f>DatosMenores!C28</f>
        <v>41</v>
      </c>
      <c r="T8" s="126">
        <f>SUM(DatosMenores!C29:C32)</f>
        <v>5</v>
      </c>
      <c r="U8" s="126">
        <f>DatosMenores!C33</f>
        <v>0</v>
      </c>
      <c r="V8" s="126">
        <f>DatosMenores!C34</f>
        <v>26</v>
      </c>
      <c r="W8" s="126">
        <f>DatosMenores!C35</f>
        <v>14</v>
      </c>
      <c r="X8" s="126">
        <f>DatosMenores!C36</f>
        <v>0</v>
      </c>
      <c r="Y8" s="126">
        <f>DatosMenores!C38</f>
        <v>7</v>
      </c>
      <c r="Z8" s="126">
        <f>DatosMenores!C37</f>
        <v>4</v>
      </c>
      <c r="AA8" s="125">
        <f>DatosMenores!C39</f>
        <v>11</v>
      </c>
      <c r="AC8" s="110"/>
      <c r="AE8" s="127">
        <f>DatosMenores!C5</f>
        <v>0</v>
      </c>
      <c r="AF8" s="126">
        <f>DatosMenores!C6</f>
        <v>45</v>
      </c>
      <c r="AG8" s="126">
        <f>DatosMenores!C7</f>
        <v>0</v>
      </c>
      <c r="AH8" s="126">
        <f>DatosMenores!C8</f>
        <v>8</v>
      </c>
      <c r="AI8" s="126">
        <f>DatosMenores!C9</f>
        <v>3</v>
      </c>
      <c r="AJ8" s="125">
        <f>DatosMenores!C10</f>
        <v>2</v>
      </c>
      <c r="AK8" s="126">
        <f>DatosMenores!C11</f>
        <v>16</v>
      </c>
      <c r="AL8" s="126">
        <f>DatosMenores!C12</f>
        <v>10</v>
      </c>
      <c r="AM8" s="125">
        <f>DatosMenores!C13</f>
        <v>1</v>
      </c>
      <c r="AN8" s="110"/>
      <c r="AP8" s="127">
        <f>DatosMenores!C69</f>
        <v>54</v>
      </c>
      <c r="AQ8" s="127">
        <f>DatosMenores!C70</f>
        <v>47</v>
      </c>
      <c r="AR8" s="126">
        <f>DatosMenores!C71</f>
        <v>12</v>
      </c>
      <c r="AS8" s="126">
        <f>DatosMenores!C74</f>
        <v>0</v>
      </c>
      <c r="AT8" s="126">
        <f>DatosMenores!C75</f>
        <v>2</v>
      </c>
      <c r="AU8" s="125">
        <f>DatosMenores!C76</f>
        <v>0</v>
      </c>
      <c r="AW8" s="148" t="s">
        <v>1663</v>
      </c>
      <c r="AX8" s="149">
        <f>DatosMenores!C70</f>
        <v>47</v>
      </c>
    </row>
    <row r="9" spans="1:50" ht="14.85" customHeight="1" x14ac:dyDescent="0.25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12</v>
      </c>
    </row>
    <row r="10" spans="1:50" ht="29.85" customHeight="1" x14ac:dyDescent="0.25">
      <c r="C10" s="213"/>
      <c r="D10" s="125">
        <f>DatosMenores!C61</f>
        <v>62</v>
      </c>
      <c r="E10" s="126">
        <f>DatosMenores!C62</f>
        <v>0</v>
      </c>
      <c r="F10" s="129">
        <f>DatosMenores!C63</f>
        <v>2</v>
      </c>
      <c r="G10" s="129">
        <f>DatosMenores!C64</f>
        <v>50</v>
      </c>
      <c r="H10" s="129">
        <f>DatosMenores!C65</f>
        <v>10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0</v>
      </c>
      <c r="AG11" s="126">
        <f>DatosMenores!C16</f>
        <v>2</v>
      </c>
      <c r="AH11" s="126">
        <f>DatosMenores!C17</f>
        <v>13</v>
      </c>
      <c r="AI11" s="126">
        <f>DatosMenores!C18</f>
        <v>0</v>
      </c>
      <c r="AJ11" s="126">
        <f>DatosMenores!C20</f>
        <v>2</v>
      </c>
      <c r="AK11" s="126">
        <f>DatosMenores!C21</f>
        <v>0</v>
      </c>
      <c r="AL11" s="125">
        <f>DatosMenores!C19</f>
        <v>25</v>
      </c>
      <c r="AP11" s="127">
        <f>DatosMenores!C78</f>
        <v>0</v>
      </c>
      <c r="AQ11" s="126">
        <f>DatosMenores!C77</f>
        <v>8</v>
      </c>
      <c r="AR11" s="126">
        <f>DatosMenores!C79</f>
        <v>0</v>
      </c>
      <c r="AS11" s="127">
        <f>DatosMenores!C72</f>
        <v>0</v>
      </c>
      <c r="AT11" s="125">
        <f>DatosMenores!C73</f>
        <v>11</v>
      </c>
      <c r="AW11" s="148" t="s">
        <v>1804</v>
      </c>
      <c r="AX11" s="149">
        <f>DatosMenores!C73</f>
        <v>11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2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8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01OSnIn6GX/T/hcCnXpc1ct3pQYmkiuUuB+UQJASCCOcBa8c9p5TJqrYfjxyhSbjnjaCmEQ6fFg+nu4qYhUkbg==" saltValue="dD4rlT/J8ayaJxW8yMh3a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EFA6-BC21-4221-8F15-DE92ED2BFC63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0</v>
      </c>
      <c r="F4" s="162" t="s">
        <v>1812</v>
      </c>
      <c r="G4" s="164">
        <f>DatosViolenciaDoméstica!E67</f>
        <v>3</v>
      </c>
      <c r="H4" s="165"/>
    </row>
    <row r="5" spans="1:30" x14ac:dyDescent="0.2">
      <c r="C5" s="162" t="s">
        <v>8</v>
      </c>
      <c r="D5" s="163">
        <f>DatosViolenciaDoméstica!C6</f>
        <v>28</v>
      </c>
      <c r="F5" s="162" t="s">
        <v>1813</v>
      </c>
      <c r="G5" s="166">
        <f>DatosViolenciaDoméstica!F67</f>
        <v>0</v>
      </c>
      <c r="H5" s="165"/>
    </row>
    <row r="6" spans="1:30" x14ac:dyDescent="0.2">
      <c r="C6" s="162" t="s">
        <v>1814</v>
      </c>
      <c r="D6" s="163">
        <f>DatosViolenciaDoméstica!C7</f>
        <v>14</v>
      </c>
    </row>
    <row r="7" spans="1:30" x14ac:dyDescent="0.2">
      <c r="C7" s="162" t="s">
        <v>55</v>
      </c>
      <c r="D7" s="163">
        <f>DatosViolenciaDoméstica!C8</f>
        <v>1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3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dCAHsYRFxIRwa2KIFrbCXL2RHQ7IxQSREskxpNz3+pHZ8lnGzPbX4i5ITaQCysH3IoYB94QFgc4p7rLagumIbw==" saltValue="0a63x9PafL9xsZFWUAAFV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B8BE-2541-4B5F-AF5A-A7DD372DAF68}">
  <dimension ref="A3:E377"/>
  <sheetViews>
    <sheetView showGridLines="0" showRowColHeaders="0" workbookViewId="0">
      <selection activeCell="B3" sqref="B3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2912</v>
      </c>
      <c r="D7" s="14">
        <v>2713</v>
      </c>
      <c r="E7" s="15">
        <v>7.3350534463693301E-2</v>
      </c>
    </row>
    <row r="8" spans="1:5" x14ac:dyDescent="0.25">
      <c r="A8" s="180"/>
      <c r="B8" s="13" t="s">
        <v>15</v>
      </c>
      <c r="C8" s="14">
        <v>6247</v>
      </c>
      <c r="D8" s="14">
        <v>5803</v>
      </c>
      <c r="E8" s="15">
        <v>7.6512148888505896E-2</v>
      </c>
    </row>
    <row r="9" spans="1:5" x14ac:dyDescent="0.25">
      <c r="A9" s="180"/>
      <c r="B9" s="13" t="s">
        <v>16</v>
      </c>
      <c r="C9" s="14">
        <v>5697</v>
      </c>
      <c r="D9" s="14">
        <v>5387</v>
      </c>
      <c r="E9" s="15">
        <v>5.75459439391127E-2</v>
      </c>
    </row>
    <row r="10" spans="1:5" x14ac:dyDescent="0.25">
      <c r="A10" s="180"/>
      <c r="B10" s="13" t="s">
        <v>17</v>
      </c>
      <c r="C10" s="14">
        <v>81</v>
      </c>
      <c r="D10" s="14">
        <v>74</v>
      </c>
      <c r="E10" s="15">
        <v>9.45945945945946E-2</v>
      </c>
    </row>
    <row r="11" spans="1:5" x14ac:dyDescent="0.25">
      <c r="A11" s="181"/>
      <c r="B11" s="13" t="s">
        <v>18</v>
      </c>
      <c r="C11" s="14">
        <v>3339</v>
      </c>
      <c r="D11" s="14">
        <v>2640</v>
      </c>
      <c r="E11" s="15">
        <v>0.26477272727272699</v>
      </c>
    </row>
    <row r="12" spans="1:5" x14ac:dyDescent="0.25">
      <c r="A12" s="179" t="s">
        <v>19</v>
      </c>
      <c r="B12" s="13" t="s">
        <v>20</v>
      </c>
      <c r="C12" s="14">
        <v>1440</v>
      </c>
      <c r="D12" s="14">
        <v>1393</v>
      </c>
      <c r="E12" s="15">
        <v>3.37401292175162E-2</v>
      </c>
    </row>
    <row r="13" spans="1:5" x14ac:dyDescent="0.25">
      <c r="A13" s="180"/>
      <c r="B13" s="13" t="s">
        <v>21</v>
      </c>
      <c r="C13" s="14">
        <v>772</v>
      </c>
      <c r="D13" s="14">
        <v>910</v>
      </c>
      <c r="E13" s="15">
        <v>-0.151648351648352</v>
      </c>
    </row>
    <row r="14" spans="1:5" x14ac:dyDescent="0.25">
      <c r="A14" s="181"/>
      <c r="B14" s="13" t="s">
        <v>22</v>
      </c>
      <c r="C14" s="14">
        <v>2390</v>
      </c>
      <c r="D14" s="14">
        <v>2384</v>
      </c>
      <c r="E14" s="15">
        <v>2.5167785234899301E-3</v>
      </c>
    </row>
    <row r="15" spans="1:5" x14ac:dyDescent="0.25">
      <c r="A15" s="179" t="s">
        <v>23</v>
      </c>
      <c r="B15" s="13" t="s">
        <v>24</v>
      </c>
      <c r="C15" s="14">
        <v>520</v>
      </c>
      <c r="D15" s="14">
        <v>492</v>
      </c>
      <c r="E15" s="15">
        <v>5.6910569105691103E-2</v>
      </c>
    </row>
    <row r="16" spans="1:5" x14ac:dyDescent="0.25">
      <c r="A16" s="180"/>
      <c r="B16" s="13" t="s">
        <v>25</v>
      </c>
      <c r="C16" s="14">
        <v>685</v>
      </c>
      <c r="D16" s="14">
        <v>672</v>
      </c>
      <c r="E16" s="15">
        <v>1.9345238095238099E-2</v>
      </c>
    </row>
    <row r="17" spans="1:5" x14ac:dyDescent="0.25">
      <c r="A17" s="180"/>
      <c r="B17" s="13" t="s">
        <v>26</v>
      </c>
      <c r="C17" s="14">
        <v>3</v>
      </c>
      <c r="D17" s="14">
        <v>1</v>
      </c>
      <c r="E17" s="15">
        <v>2</v>
      </c>
    </row>
    <row r="18" spans="1:5" x14ac:dyDescent="0.25">
      <c r="A18" s="180"/>
      <c r="B18" s="13" t="s">
        <v>27</v>
      </c>
      <c r="C18" s="16"/>
      <c r="D18" s="16"/>
      <c r="E18" s="15">
        <v>0</v>
      </c>
    </row>
    <row r="19" spans="1:5" x14ac:dyDescent="0.25">
      <c r="A19" s="181"/>
      <c r="B19" s="13" t="s">
        <v>28</v>
      </c>
      <c r="C19" s="14">
        <v>73</v>
      </c>
      <c r="D19" s="14">
        <v>52</v>
      </c>
      <c r="E19" s="15">
        <v>0.40384615384615402</v>
      </c>
    </row>
    <row r="20" spans="1:5" x14ac:dyDescent="0.25">
      <c r="A20" s="17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8"/>
      <c r="C23" s="16"/>
      <c r="D23" s="16"/>
      <c r="E23" s="15">
        <v>0</v>
      </c>
    </row>
    <row r="24" spans="1:5" x14ac:dyDescent="0.25">
      <c r="A24" s="12" t="s">
        <v>31</v>
      </c>
      <c r="B24" s="18"/>
      <c r="C24" s="16"/>
      <c r="D24" s="16"/>
      <c r="E24" s="15">
        <v>0</v>
      </c>
    </row>
    <row r="25" spans="1:5" x14ac:dyDescent="0.25">
      <c r="A25" s="12" t="s">
        <v>32</v>
      </c>
      <c r="B25" s="18"/>
      <c r="C25" s="14">
        <v>248</v>
      </c>
      <c r="D25" s="14">
        <v>382</v>
      </c>
      <c r="E25" s="15">
        <v>-0.350785340314136</v>
      </c>
    </row>
    <row r="26" spans="1:5" x14ac:dyDescent="0.25">
      <c r="A26" s="12" t="s">
        <v>33</v>
      </c>
      <c r="B26" s="18"/>
      <c r="C26" s="14">
        <v>326</v>
      </c>
      <c r="D26" s="14">
        <v>402</v>
      </c>
      <c r="E26" s="15">
        <v>-0.18905472636815901</v>
      </c>
    </row>
    <row r="27" spans="1:5" x14ac:dyDescent="0.25">
      <c r="A27" s="12" t="s">
        <v>34</v>
      </c>
      <c r="B27" s="18"/>
      <c r="C27" s="14">
        <v>8</v>
      </c>
      <c r="D27" s="14">
        <v>14</v>
      </c>
      <c r="E27" s="15">
        <v>-0.42857142857142799</v>
      </c>
    </row>
    <row r="28" spans="1:5" x14ac:dyDescent="0.25">
      <c r="A28" s="17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371</v>
      </c>
      <c r="D31" s="14">
        <v>284</v>
      </c>
      <c r="E31" s="15">
        <v>0.30633802816901401</v>
      </c>
    </row>
    <row r="32" spans="1:5" x14ac:dyDescent="0.25">
      <c r="A32" s="179" t="s">
        <v>37</v>
      </c>
      <c r="B32" s="13" t="s">
        <v>38</v>
      </c>
      <c r="C32" s="14">
        <v>5</v>
      </c>
      <c r="D32" s="14">
        <v>2</v>
      </c>
      <c r="E32" s="15">
        <v>1.5</v>
      </c>
    </row>
    <row r="33" spans="1:5" x14ac:dyDescent="0.25">
      <c r="A33" s="180"/>
      <c r="B33" s="13" t="s">
        <v>39</v>
      </c>
      <c r="C33" s="14">
        <v>42</v>
      </c>
      <c r="D33" s="14">
        <v>6</v>
      </c>
      <c r="E33" s="15">
        <v>6</v>
      </c>
    </row>
    <row r="34" spans="1:5" x14ac:dyDescent="0.25">
      <c r="A34" s="180"/>
      <c r="B34" s="13" t="s">
        <v>40</v>
      </c>
      <c r="C34" s="14">
        <v>0</v>
      </c>
      <c r="D34" s="16"/>
      <c r="E34" s="15">
        <v>0</v>
      </c>
    </row>
    <row r="35" spans="1:5" x14ac:dyDescent="0.25">
      <c r="A35" s="180"/>
      <c r="B35" s="13" t="s">
        <v>41</v>
      </c>
      <c r="C35" s="14">
        <v>2</v>
      </c>
      <c r="D35" s="14">
        <v>3</v>
      </c>
      <c r="E35" s="15">
        <v>-0.33333333333333298</v>
      </c>
    </row>
    <row r="36" spans="1:5" x14ac:dyDescent="0.25">
      <c r="A36" s="181"/>
      <c r="B36" s="13" t="s">
        <v>42</v>
      </c>
      <c r="C36" s="14">
        <v>323</v>
      </c>
      <c r="D36" s="14">
        <v>250</v>
      </c>
      <c r="E36" s="15">
        <v>0.29199999999999998</v>
      </c>
    </row>
    <row r="37" spans="1:5" x14ac:dyDescent="0.25">
      <c r="A37" s="17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8"/>
      <c r="C40" s="14">
        <v>946</v>
      </c>
      <c r="D40" s="14">
        <v>806</v>
      </c>
      <c r="E40" s="15">
        <v>0.17369727047146399</v>
      </c>
    </row>
    <row r="41" spans="1:5" x14ac:dyDescent="0.25">
      <c r="A41" s="12" t="s">
        <v>45</v>
      </c>
      <c r="B41" s="18"/>
      <c r="C41" s="14">
        <v>561</v>
      </c>
      <c r="D41" s="14">
        <v>587</v>
      </c>
      <c r="E41" s="15">
        <v>-4.4293015332197601E-2</v>
      </c>
    </row>
    <row r="42" spans="1:5" x14ac:dyDescent="0.25">
      <c r="A42" s="17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359</v>
      </c>
      <c r="D45" s="14">
        <v>326</v>
      </c>
      <c r="E45" s="15">
        <v>0.10122699386503101</v>
      </c>
    </row>
    <row r="46" spans="1:5" x14ac:dyDescent="0.25">
      <c r="A46" s="180"/>
      <c r="B46" s="13" t="s">
        <v>48</v>
      </c>
      <c r="C46" s="14">
        <v>20</v>
      </c>
      <c r="D46" s="14">
        <v>8</v>
      </c>
      <c r="E46" s="15">
        <v>1.5</v>
      </c>
    </row>
    <row r="47" spans="1:5" x14ac:dyDescent="0.25">
      <c r="A47" s="180"/>
      <c r="B47" s="13" t="s">
        <v>49</v>
      </c>
      <c r="C47" s="14">
        <v>685</v>
      </c>
      <c r="D47" s="14">
        <v>672</v>
      </c>
      <c r="E47" s="15">
        <v>1.9345238095238099E-2</v>
      </c>
    </row>
    <row r="48" spans="1:5" x14ac:dyDescent="0.25">
      <c r="A48" s="181"/>
      <c r="B48" s="13" t="s">
        <v>18</v>
      </c>
      <c r="C48" s="14">
        <v>264</v>
      </c>
      <c r="D48" s="14">
        <v>259</v>
      </c>
      <c r="E48" s="15">
        <v>1.9305019305019301E-2</v>
      </c>
    </row>
    <row r="49" spans="1:5" x14ac:dyDescent="0.25">
      <c r="A49" s="179" t="s">
        <v>50</v>
      </c>
      <c r="B49" s="13" t="s">
        <v>51</v>
      </c>
      <c r="C49" s="14">
        <v>505</v>
      </c>
      <c r="D49" s="14">
        <v>458</v>
      </c>
      <c r="E49" s="15">
        <v>0.102620087336245</v>
      </c>
    </row>
    <row r="50" spans="1:5" x14ac:dyDescent="0.25">
      <c r="A50" s="180"/>
      <c r="B50" s="13" t="s">
        <v>52</v>
      </c>
      <c r="C50" s="14">
        <v>23</v>
      </c>
      <c r="D50" s="14">
        <v>22</v>
      </c>
      <c r="E50" s="15">
        <v>4.5454545454545497E-2</v>
      </c>
    </row>
    <row r="51" spans="1:5" x14ac:dyDescent="0.25">
      <c r="A51" s="180"/>
      <c r="B51" s="13" t="s">
        <v>53</v>
      </c>
      <c r="C51" s="14">
        <v>51</v>
      </c>
      <c r="D51" s="14">
        <v>40</v>
      </c>
      <c r="E51" s="15">
        <v>0.27500000000000002</v>
      </c>
    </row>
    <row r="52" spans="1:5" x14ac:dyDescent="0.25">
      <c r="A52" s="181"/>
      <c r="B52" s="13" t="s">
        <v>54</v>
      </c>
      <c r="C52" s="14">
        <v>8</v>
      </c>
      <c r="D52" s="14">
        <v>13</v>
      </c>
      <c r="E52" s="15">
        <v>-0.38461538461538503</v>
      </c>
    </row>
    <row r="53" spans="1:5" x14ac:dyDescent="0.25">
      <c r="A53" s="17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4</v>
      </c>
      <c r="D56" s="14">
        <v>2</v>
      </c>
      <c r="E56" s="15">
        <v>1</v>
      </c>
    </row>
    <row r="57" spans="1:5" x14ac:dyDescent="0.25">
      <c r="A57" s="180"/>
      <c r="B57" s="13" t="s">
        <v>48</v>
      </c>
      <c r="C57" s="16"/>
      <c r="D57" s="16"/>
      <c r="E57" s="15">
        <v>0</v>
      </c>
    </row>
    <row r="58" spans="1:5" x14ac:dyDescent="0.25">
      <c r="A58" s="180"/>
      <c r="B58" s="13" t="s">
        <v>14</v>
      </c>
      <c r="C58" s="14">
        <v>5</v>
      </c>
      <c r="D58" s="14">
        <v>5</v>
      </c>
      <c r="E58" s="15">
        <v>0</v>
      </c>
    </row>
    <row r="59" spans="1:5" x14ac:dyDescent="0.25">
      <c r="A59" s="180"/>
      <c r="B59" s="13" t="s">
        <v>18</v>
      </c>
      <c r="C59" s="14">
        <v>5</v>
      </c>
      <c r="D59" s="14">
        <v>4</v>
      </c>
      <c r="E59" s="15">
        <v>0.25</v>
      </c>
    </row>
    <row r="60" spans="1:5" x14ac:dyDescent="0.25">
      <c r="A60" s="180"/>
      <c r="B60" s="13" t="s">
        <v>57</v>
      </c>
      <c r="C60" s="14">
        <v>5</v>
      </c>
      <c r="D60" s="14">
        <v>3</v>
      </c>
      <c r="E60" s="15">
        <v>0.66666666666666696</v>
      </c>
    </row>
    <row r="61" spans="1:5" x14ac:dyDescent="0.25">
      <c r="A61" s="181"/>
      <c r="B61" s="13" t="s">
        <v>58</v>
      </c>
      <c r="C61" s="16"/>
      <c r="D61" s="16"/>
      <c r="E61" s="15">
        <v>0</v>
      </c>
    </row>
    <row r="62" spans="1:5" x14ac:dyDescent="0.25">
      <c r="A62" s="179" t="s">
        <v>59</v>
      </c>
      <c r="B62" s="13" t="s">
        <v>60</v>
      </c>
      <c r="C62" s="14">
        <v>2</v>
      </c>
      <c r="D62" s="14">
        <v>3</v>
      </c>
      <c r="E62" s="15">
        <v>-0.33333333333333298</v>
      </c>
    </row>
    <row r="63" spans="1:5" x14ac:dyDescent="0.25">
      <c r="A63" s="180"/>
      <c r="B63" s="13" t="s">
        <v>53</v>
      </c>
      <c r="C63" s="16"/>
      <c r="D63" s="16"/>
      <c r="E63" s="15">
        <v>0</v>
      </c>
    </row>
    <row r="64" spans="1:5" x14ac:dyDescent="0.25">
      <c r="A64" s="181"/>
      <c r="B64" s="13" t="s">
        <v>61</v>
      </c>
      <c r="C64" s="16"/>
      <c r="D64" s="16"/>
      <c r="E64" s="15">
        <v>0</v>
      </c>
    </row>
    <row r="65" spans="1:5" x14ac:dyDescent="0.25">
      <c r="A65" s="17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8"/>
      <c r="C68" s="16"/>
      <c r="D68" s="16"/>
      <c r="E68" s="15">
        <v>0</v>
      </c>
    </row>
    <row r="69" spans="1:5" x14ac:dyDescent="0.25">
      <c r="A69" s="12" t="s">
        <v>31</v>
      </c>
      <c r="B69" s="18"/>
      <c r="C69" s="16"/>
      <c r="D69" s="16"/>
      <c r="E69" s="15">
        <v>0</v>
      </c>
    </row>
    <row r="70" spans="1:5" x14ac:dyDescent="0.25">
      <c r="A70" s="12" t="s">
        <v>32</v>
      </c>
      <c r="B70" s="18"/>
      <c r="C70" s="16"/>
      <c r="D70" s="16"/>
      <c r="E70" s="15">
        <v>0</v>
      </c>
    </row>
    <row r="71" spans="1:5" x14ac:dyDescent="0.25">
      <c r="A71" s="12" t="s">
        <v>33</v>
      </c>
      <c r="B71" s="18"/>
      <c r="C71" s="16"/>
      <c r="D71" s="16"/>
      <c r="E71" s="15">
        <v>0</v>
      </c>
    </row>
    <row r="72" spans="1:5" x14ac:dyDescent="0.25">
      <c r="A72" s="12" t="s">
        <v>34</v>
      </c>
      <c r="B72" s="18"/>
      <c r="C72" s="16"/>
      <c r="D72" s="16"/>
      <c r="E72" s="15">
        <v>0</v>
      </c>
    </row>
    <row r="73" spans="1:5" x14ac:dyDescent="0.25">
      <c r="A73" s="17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0</v>
      </c>
      <c r="D76" s="16"/>
      <c r="E76" s="15">
        <v>0</v>
      </c>
    </row>
    <row r="77" spans="1:5" x14ac:dyDescent="0.25">
      <c r="A77" s="184"/>
      <c r="B77" s="13" t="s">
        <v>53</v>
      </c>
      <c r="C77" s="14">
        <v>0</v>
      </c>
      <c r="D77" s="16"/>
      <c r="E77" s="15">
        <v>0</v>
      </c>
    </row>
    <row r="78" spans="1:5" x14ac:dyDescent="0.25">
      <c r="A78" s="184"/>
      <c r="B78" s="13" t="s">
        <v>60</v>
      </c>
      <c r="C78" s="16"/>
      <c r="D78" s="16"/>
      <c r="E78" s="15">
        <v>0</v>
      </c>
    </row>
    <row r="79" spans="1:5" x14ac:dyDescent="0.25">
      <c r="A79" s="184"/>
      <c r="B79" s="13" t="s">
        <v>64</v>
      </c>
      <c r="C79" s="16"/>
      <c r="D79" s="16"/>
      <c r="E79" s="15">
        <v>0</v>
      </c>
    </row>
    <row r="80" spans="1:5" x14ac:dyDescent="0.25">
      <c r="A80" s="185"/>
      <c r="B80" s="13" t="s">
        <v>65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561</v>
      </c>
      <c r="D84" s="14">
        <v>587</v>
      </c>
      <c r="E84" s="15">
        <v>-4.4293015332197601E-2</v>
      </c>
    </row>
    <row r="85" spans="1:5" x14ac:dyDescent="0.25">
      <c r="A85" s="181"/>
      <c r="B85" s="13" t="s">
        <v>69</v>
      </c>
      <c r="C85" s="14">
        <v>237</v>
      </c>
      <c r="D85" s="14">
        <v>188</v>
      </c>
      <c r="E85" s="15">
        <v>0.26063829787234</v>
      </c>
    </row>
    <row r="86" spans="1:5" x14ac:dyDescent="0.25">
      <c r="A86" s="179" t="s">
        <v>70</v>
      </c>
      <c r="B86" s="13" t="s">
        <v>68</v>
      </c>
      <c r="C86" s="14">
        <v>472</v>
      </c>
      <c r="D86" s="14">
        <v>468</v>
      </c>
      <c r="E86" s="15">
        <v>8.5470085470085496E-3</v>
      </c>
    </row>
    <row r="87" spans="1:5" x14ac:dyDescent="0.25">
      <c r="A87" s="181"/>
      <c r="B87" s="13" t="s">
        <v>69</v>
      </c>
      <c r="C87" s="14">
        <v>80</v>
      </c>
      <c r="D87" s="14">
        <v>82</v>
      </c>
      <c r="E87" s="15">
        <v>-2.4390243902439001E-2</v>
      </c>
    </row>
    <row r="88" spans="1:5" x14ac:dyDescent="0.25">
      <c r="A88" s="179" t="s">
        <v>71</v>
      </c>
      <c r="B88" s="13" t="s">
        <v>68</v>
      </c>
      <c r="C88" s="14">
        <v>24</v>
      </c>
      <c r="D88" s="14">
        <v>23</v>
      </c>
      <c r="E88" s="15">
        <v>4.3478260869565202E-2</v>
      </c>
    </row>
    <row r="89" spans="1:5" x14ac:dyDescent="0.25">
      <c r="A89" s="181"/>
      <c r="B89" s="13" t="s">
        <v>69</v>
      </c>
      <c r="C89" s="14">
        <v>12</v>
      </c>
      <c r="D89" s="14">
        <v>6</v>
      </c>
      <c r="E89" s="15">
        <v>1</v>
      </c>
    </row>
    <row r="90" spans="1:5" x14ac:dyDescent="0.25">
      <c r="A90" s="179" t="s">
        <v>72</v>
      </c>
      <c r="B90" s="13" t="s">
        <v>68</v>
      </c>
      <c r="C90" s="16"/>
      <c r="D90" s="16"/>
      <c r="E90" s="15">
        <v>0</v>
      </c>
    </row>
    <row r="91" spans="1:5" x14ac:dyDescent="0.25">
      <c r="A91" s="181"/>
      <c r="B91" s="13" t="s">
        <v>69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8"/>
      <c r="C95" s="14">
        <v>302</v>
      </c>
      <c r="D95" s="14">
        <v>221</v>
      </c>
      <c r="E95" s="15">
        <v>0.36651583710407198</v>
      </c>
    </row>
    <row r="96" spans="1:5" x14ac:dyDescent="0.25">
      <c r="A96" s="12" t="s">
        <v>74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8"/>
      <c r="C100" s="14">
        <v>284</v>
      </c>
      <c r="D100" s="14">
        <v>289</v>
      </c>
      <c r="E100" s="15">
        <v>-1.73010380622837E-2</v>
      </c>
    </row>
    <row r="101" spans="1:5" x14ac:dyDescent="0.25">
      <c r="A101" s="12" t="s">
        <v>77</v>
      </c>
      <c r="B101" s="18"/>
      <c r="C101" s="14">
        <v>225</v>
      </c>
      <c r="D101" s="14">
        <v>255</v>
      </c>
      <c r="E101" s="15">
        <v>-0.11764705882352899</v>
      </c>
    </row>
    <row r="102" spans="1:5" x14ac:dyDescent="0.25">
      <c r="A102" s="12" t="s">
        <v>74</v>
      </c>
      <c r="B102" s="18"/>
      <c r="C102" s="14">
        <v>4</v>
      </c>
      <c r="D102" s="14">
        <v>2</v>
      </c>
      <c r="E102" s="15">
        <v>1</v>
      </c>
    </row>
    <row r="103" spans="1:5" x14ac:dyDescent="0.25">
      <c r="A103" s="17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239</v>
      </c>
      <c r="D106" s="14">
        <v>212</v>
      </c>
      <c r="E106" s="15">
        <v>0.12735849056603801</v>
      </c>
    </row>
    <row r="107" spans="1:5" x14ac:dyDescent="0.25">
      <c r="A107" s="180"/>
      <c r="B107" s="13" t="s">
        <v>80</v>
      </c>
      <c r="C107" s="14">
        <v>85</v>
      </c>
      <c r="D107" s="14">
        <v>73</v>
      </c>
      <c r="E107" s="15">
        <v>0.164383561643836</v>
      </c>
    </row>
    <row r="108" spans="1:5" x14ac:dyDescent="0.25">
      <c r="A108" s="181"/>
      <c r="B108" s="13" t="s">
        <v>81</v>
      </c>
      <c r="C108" s="14">
        <v>78</v>
      </c>
      <c r="D108" s="14">
        <v>77</v>
      </c>
      <c r="E108" s="15">
        <v>1.2987012987013E-2</v>
      </c>
    </row>
    <row r="109" spans="1:5" x14ac:dyDescent="0.25">
      <c r="A109" s="179" t="s">
        <v>77</v>
      </c>
      <c r="B109" s="13" t="s">
        <v>82</v>
      </c>
      <c r="C109" s="14">
        <v>23</v>
      </c>
      <c r="D109" s="14">
        <v>31</v>
      </c>
      <c r="E109" s="15">
        <v>-0.25806451612903197</v>
      </c>
    </row>
    <row r="110" spans="1:5" x14ac:dyDescent="0.25">
      <c r="A110" s="181"/>
      <c r="B110" s="13" t="s">
        <v>81</v>
      </c>
      <c r="C110" s="14">
        <v>58</v>
      </c>
      <c r="D110" s="14">
        <v>77</v>
      </c>
      <c r="E110" s="15">
        <v>-0.246753246753247</v>
      </c>
    </row>
    <row r="111" spans="1:5" x14ac:dyDescent="0.25">
      <c r="A111" s="12" t="s">
        <v>74</v>
      </c>
      <c r="B111" s="18"/>
      <c r="C111" s="14">
        <v>4</v>
      </c>
      <c r="D111" s="14">
        <v>4</v>
      </c>
      <c r="E111" s="15">
        <v>0</v>
      </c>
    </row>
    <row r="112" spans="1:5" x14ac:dyDescent="0.25">
      <c r="A112" s="17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10</v>
      </c>
      <c r="D115" s="14">
        <v>10</v>
      </c>
      <c r="E115" s="15">
        <v>0</v>
      </c>
    </row>
    <row r="116" spans="1:5" x14ac:dyDescent="0.25">
      <c r="A116" s="180"/>
      <c r="B116" s="13" t="s">
        <v>80</v>
      </c>
      <c r="C116" s="14">
        <v>7</v>
      </c>
      <c r="D116" s="14">
        <v>4</v>
      </c>
      <c r="E116" s="15">
        <v>0.75</v>
      </c>
    </row>
    <row r="117" spans="1:5" x14ac:dyDescent="0.25">
      <c r="A117" s="181"/>
      <c r="B117" s="13" t="s">
        <v>81</v>
      </c>
      <c r="C117" s="14">
        <v>5</v>
      </c>
      <c r="D117" s="14">
        <v>9</v>
      </c>
      <c r="E117" s="15">
        <v>-0.44444444444444398</v>
      </c>
    </row>
    <row r="118" spans="1:5" x14ac:dyDescent="0.25">
      <c r="A118" s="179" t="s">
        <v>77</v>
      </c>
      <c r="B118" s="13" t="s">
        <v>82</v>
      </c>
      <c r="C118" s="14">
        <v>1</v>
      </c>
      <c r="D118" s="14">
        <v>1</v>
      </c>
      <c r="E118" s="15">
        <v>0</v>
      </c>
    </row>
    <row r="119" spans="1:5" x14ac:dyDescent="0.25">
      <c r="A119" s="181"/>
      <c r="B119" s="13" t="s">
        <v>81</v>
      </c>
      <c r="C119" s="14">
        <v>5</v>
      </c>
      <c r="D119" s="14">
        <v>1</v>
      </c>
      <c r="E119" s="15">
        <v>4</v>
      </c>
    </row>
    <row r="120" spans="1:5" x14ac:dyDescent="0.25">
      <c r="A120" s="12" t="s">
        <v>74</v>
      </c>
      <c r="B120" s="18"/>
      <c r="C120" s="14">
        <v>1</v>
      </c>
      <c r="D120" s="14">
        <v>1</v>
      </c>
      <c r="E120" s="15">
        <v>0</v>
      </c>
    </row>
    <row r="121" spans="1:5" x14ac:dyDescent="0.25">
      <c r="A121" s="17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4">
        <v>0</v>
      </c>
      <c r="D124" s="16"/>
      <c r="E124" s="15">
        <v>0</v>
      </c>
    </row>
    <row r="125" spans="1:5" x14ac:dyDescent="0.25">
      <c r="A125" s="181"/>
      <c r="B125" s="13" t="s">
        <v>87</v>
      </c>
      <c r="C125" s="14">
        <v>0</v>
      </c>
      <c r="D125" s="16"/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20</v>
      </c>
      <c r="D126" s="14">
        <v>29</v>
      </c>
      <c r="E126" s="15">
        <v>-0.31034482758620702</v>
      </c>
    </row>
    <row r="127" spans="1:5" x14ac:dyDescent="0.25">
      <c r="A127" s="181"/>
      <c r="B127" s="13" t="s">
        <v>87</v>
      </c>
      <c r="C127" s="14">
        <v>317</v>
      </c>
      <c r="D127" s="14">
        <v>251</v>
      </c>
      <c r="E127" s="15">
        <v>0.26294820717131501</v>
      </c>
    </row>
    <row r="128" spans="1:5" x14ac:dyDescent="0.25">
      <c r="A128" s="179" t="s">
        <v>89</v>
      </c>
      <c r="B128" s="13" t="s">
        <v>86</v>
      </c>
      <c r="C128" s="14">
        <v>681</v>
      </c>
      <c r="D128" s="14">
        <v>988</v>
      </c>
      <c r="E128" s="15">
        <v>-0.310728744939271</v>
      </c>
    </row>
    <row r="129" spans="1:5" x14ac:dyDescent="0.25">
      <c r="A129" s="181"/>
      <c r="B129" s="13" t="s">
        <v>87</v>
      </c>
      <c r="C129" s="14">
        <v>2778</v>
      </c>
      <c r="D129" s="14">
        <v>2654</v>
      </c>
      <c r="E129" s="15">
        <v>4.6721929163526799E-2</v>
      </c>
    </row>
    <row r="130" spans="1:5" x14ac:dyDescent="0.25">
      <c r="A130" s="179" t="s">
        <v>90</v>
      </c>
      <c r="B130" s="13" t="s">
        <v>86</v>
      </c>
      <c r="C130" s="14">
        <v>318</v>
      </c>
      <c r="D130" s="14">
        <v>451</v>
      </c>
      <c r="E130" s="15">
        <v>-0.29490022172948999</v>
      </c>
    </row>
    <row r="131" spans="1:5" x14ac:dyDescent="0.25">
      <c r="A131" s="181"/>
      <c r="B131" s="13" t="s">
        <v>87</v>
      </c>
      <c r="C131" s="14">
        <v>848</v>
      </c>
      <c r="D131" s="14">
        <v>905</v>
      </c>
      <c r="E131" s="15">
        <v>-6.2983425414364594E-2</v>
      </c>
    </row>
    <row r="132" spans="1:5" x14ac:dyDescent="0.25">
      <c r="A132" s="17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29</v>
      </c>
      <c r="D135" s="14">
        <v>40</v>
      </c>
      <c r="E135" s="15">
        <v>-0.27500000000000002</v>
      </c>
    </row>
    <row r="136" spans="1:5" x14ac:dyDescent="0.25">
      <c r="A136" s="181"/>
      <c r="B136" s="13" t="s">
        <v>94</v>
      </c>
      <c r="C136" s="14">
        <v>1</v>
      </c>
      <c r="D136" s="14">
        <v>2</v>
      </c>
      <c r="E136" s="15">
        <v>-0.5</v>
      </c>
    </row>
    <row r="137" spans="1:5" x14ac:dyDescent="0.25">
      <c r="A137" s="179" t="s">
        <v>95</v>
      </c>
      <c r="B137" s="13" t="s">
        <v>93</v>
      </c>
      <c r="C137" s="14">
        <v>2</v>
      </c>
      <c r="D137" s="14">
        <v>14</v>
      </c>
      <c r="E137" s="15">
        <v>-0.85714285714285698</v>
      </c>
    </row>
    <row r="138" spans="1:5" x14ac:dyDescent="0.25">
      <c r="A138" s="181"/>
      <c r="B138" s="13" t="s">
        <v>94</v>
      </c>
      <c r="C138" s="14">
        <v>1</v>
      </c>
      <c r="D138" s="14">
        <v>0</v>
      </c>
      <c r="E138" s="15">
        <v>0</v>
      </c>
    </row>
    <row r="139" spans="1:5" x14ac:dyDescent="0.25">
      <c r="A139" s="179" t="s">
        <v>96</v>
      </c>
      <c r="B139" s="13" t="s">
        <v>93</v>
      </c>
      <c r="C139" s="14">
        <v>1</v>
      </c>
      <c r="D139" s="14">
        <v>2</v>
      </c>
      <c r="E139" s="15">
        <v>-0.5</v>
      </c>
    </row>
    <row r="140" spans="1:5" x14ac:dyDescent="0.25">
      <c r="A140" s="181"/>
      <c r="B140" s="13" t="s">
        <v>97</v>
      </c>
      <c r="C140" s="16"/>
      <c r="D140" s="14">
        <v>0</v>
      </c>
      <c r="E140" s="15">
        <v>0</v>
      </c>
    </row>
    <row r="141" spans="1:5" x14ac:dyDescent="0.25">
      <c r="A141" s="17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8"/>
      <c r="C144" s="14">
        <v>40</v>
      </c>
      <c r="D144" s="14">
        <v>22</v>
      </c>
      <c r="E144" s="15">
        <v>0.81818181818181801</v>
      </c>
    </row>
    <row r="145" spans="1:5" x14ac:dyDescent="0.25">
      <c r="A145" s="179" t="s">
        <v>100</v>
      </c>
      <c r="B145" s="13" t="s">
        <v>101</v>
      </c>
      <c r="C145" s="14">
        <v>0</v>
      </c>
      <c r="D145" s="14">
        <v>1</v>
      </c>
      <c r="E145" s="15">
        <v>-1</v>
      </c>
    </row>
    <row r="146" spans="1:5" x14ac:dyDescent="0.25">
      <c r="A146" s="180"/>
      <c r="B146" s="13" t="s">
        <v>102</v>
      </c>
      <c r="C146" s="14">
        <v>12</v>
      </c>
      <c r="D146" s="14">
        <v>8</v>
      </c>
      <c r="E146" s="15">
        <v>0.5</v>
      </c>
    </row>
    <row r="147" spans="1:5" x14ac:dyDescent="0.25">
      <c r="A147" s="180"/>
      <c r="B147" s="13" t="s">
        <v>103</v>
      </c>
      <c r="C147" s="14">
        <v>0</v>
      </c>
      <c r="D147" s="14">
        <v>0</v>
      </c>
      <c r="E147" s="15">
        <v>0</v>
      </c>
    </row>
    <row r="148" spans="1:5" x14ac:dyDescent="0.25">
      <c r="A148" s="180"/>
      <c r="B148" s="13" t="s">
        <v>104</v>
      </c>
      <c r="C148" s="14">
        <v>4</v>
      </c>
      <c r="D148" s="14">
        <v>1</v>
      </c>
      <c r="E148" s="15">
        <v>3</v>
      </c>
    </row>
    <row r="149" spans="1:5" x14ac:dyDescent="0.25">
      <c r="A149" s="180"/>
      <c r="B149" s="13" t="s">
        <v>105</v>
      </c>
      <c r="C149" s="14">
        <v>24</v>
      </c>
      <c r="D149" s="14">
        <v>11</v>
      </c>
      <c r="E149" s="15">
        <v>1.1818181818181801</v>
      </c>
    </row>
    <row r="150" spans="1:5" x14ac:dyDescent="0.25">
      <c r="A150" s="181"/>
      <c r="B150" s="13" t="s">
        <v>106</v>
      </c>
      <c r="C150" s="14">
        <v>0</v>
      </c>
      <c r="D150" s="14">
        <v>1</v>
      </c>
      <c r="E150" s="15">
        <v>-1</v>
      </c>
    </row>
    <row r="151" spans="1:5" x14ac:dyDescent="0.25">
      <c r="A151" s="179" t="s">
        <v>107</v>
      </c>
      <c r="B151" s="13" t="s">
        <v>108</v>
      </c>
      <c r="C151" s="14">
        <v>18</v>
      </c>
      <c r="D151" s="14">
        <v>16</v>
      </c>
      <c r="E151" s="15">
        <v>0.125</v>
      </c>
    </row>
    <row r="152" spans="1:5" x14ac:dyDescent="0.25">
      <c r="A152" s="181"/>
      <c r="B152" s="13" t="s">
        <v>109</v>
      </c>
      <c r="C152" s="14">
        <v>17</v>
      </c>
      <c r="D152" s="14">
        <v>12</v>
      </c>
      <c r="E152" s="15">
        <v>0.41666666666666702</v>
      </c>
    </row>
    <row r="153" spans="1:5" x14ac:dyDescent="0.25">
      <c r="A153" s="179" t="s">
        <v>110</v>
      </c>
      <c r="B153" s="13" t="s">
        <v>14</v>
      </c>
      <c r="C153" s="14">
        <v>3</v>
      </c>
      <c r="D153" s="14">
        <v>9</v>
      </c>
      <c r="E153" s="15">
        <v>-0.66666666666666696</v>
      </c>
    </row>
    <row r="154" spans="1:5" x14ac:dyDescent="0.25">
      <c r="A154" s="181"/>
      <c r="B154" s="13" t="s">
        <v>18</v>
      </c>
      <c r="C154" s="14">
        <v>8</v>
      </c>
      <c r="D154" s="14">
        <v>3</v>
      </c>
      <c r="E154" s="15">
        <v>1.6666666666666701</v>
      </c>
    </row>
    <row r="155" spans="1:5" x14ac:dyDescent="0.25">
      <c r="A155" s="12" t="s">
        <v>111</v>
      </c>
      <c r="B155" s="18"/>
      <c r="C155" s="14">
        <v>0</v>
      </c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6"/>
      <c r="D159" s="16"/>
      <c r="E159" s="15">
        <v>0</v>
      </c>
    </row>
    <row r="160" spans="1:5" x14ac:dyDescent="0.25">
      <c r="A160" s="180"/>
      <c r="B160" s="13" t="s">
        <v>115</v>
      </c>
      <c r="C160" s="14">
        <v>6</v>
      </c>
      <c r="D160" s="16"/>
      <c r="E160" s="15">
        <v>0</v>
      </c>
    </row>
    <row r="161" spans="1:5" x14ac:dyDescent="0.25">
      <c r="A161" s="180"/>
      <c r="B161" s="13" t="s">
        <v>116</v>
      </c>
      <c r="C161" s="16"/>
      <c r="D161" s="16"/>
      <c r="E161" s="15">
        <v>0</v>
      </c>
    </row>
    <row r="162" spans="1:5" x14ac:dyDescent="0.25">
      <c r="A162" s="180"/>
      <c r="B162" s="13" t="s">
        <v>117</v>
      </c>
      <c r="C162" s="16"/>
      <c r="D162" s="16"/>
      <c r="E162" s="15">
        <v>0</v>
      </c>
    </row>
    <row r="163" spans="1:5" x14ac:dyDescent="0.25">
      <c r="A163" s="180"/>
      <c r="B163" s="13" t="s">
        <v>118</v>
      </c>
      <c r="C163" s="16"/>
      <c r="D163" s="16"/>
      <c r="E163" s="15">
        <v>0</v>
      </c>
    </row>
    <row r="164" spans="1:5" x14ac:dyDescent="0.25">
      <c r="A164" s="180"/>
      <c r="B164" s="13" t="s">
        <v>119</v>
      </c>
      <c r="C164" s="16"/>
      <c r="D164" s="16"/>
      <c r="E164" s="15">
        <v>0</v>
      </c>
    </row>
    <row r="165" spans="1:5" x14ac:dyDescent="0.25">
      <c r="A165" s="180"/>
      <c r="B165" s="13" t="s">
        <v>120</v>
      </c>
      <c r="C165" s="16"/>
      <c r="D165" s="16"/>
      <c r="E165" s="15">
        <v>0</v>
      </c>
    </row>
    <row r="166" spans="1:5" x14ac:dyDescent="0.25">
      <c r="A166" s="180"/>
      <c r="B166" s="13" t="s">
        <v>121</v>
      </c>
      <c r="C166" s="16"/>
      <c r="D166" s="16"/>
      <c r="E166" s="15">
        <v>0</v>
      </c>
    </row>
    <row r="167" spans="1:5" x14ac:dyDescent="0.25">
      <c r="A167" s="180"/>
      <c r="B167" s="13" t="s">
        <v>122</v>
      </c>
      <c r="C167" s="16"/>
      <c r="D167" s="16"/>
      <c r="E167" s="15">
        <v>0</v>
      </c>
    </row>
    <row r="168" spans="1:5" x14ac:dyDescent="0.25">
      <c r="A168" s="180"/>
      <c r="B168" s="13" t="s">
        <v>123</v>
      </c>
      <c r="C168" s="16"/>
      <c r="D168" s="16"/>
      <c r="E168" s="15">
        <v>0</v>
      </c>
    </row>
    <row r="169" spans="1:5" x14ac:dyDescent="0.25">
      <c r="A169" s="180"/>
      <c r="B169" s="13" t="s">
        <v>124</v>
      </c>
      <c r="C169" s="16"/>
      <c r="D169" s="16"/>
      <c r="E169" s="15">
        <v>0</v>
      </c>
    </row>
    <row r="170" spans="1:5" x14ac:dyDescent="0.25">
      <c r="A170" s="180"/>
      <c r="B170" s="13" t="s">
        <v>125</v>
      </c>
      <c r="C170" s="16"/>
      <c r="D170" s="16"/>
      <c r="E170" s="15">
        <v>0</v>
      </c>
    </row>
    <row r="171" spans="1:5" x14ac:dyDescent="0.25">
      <c r="A171" s="180"/>
      <c r="B171" s="13" t="s">
        <v>126</v>
      </c>
      <c r="C171" s="16"/>
      <c r="D171" s="16"/>
      <c r="E171" s="15">
        <v>0</v>
      </c>
    </row>
    <row r="172" spans="1:5" x14ac:dyDescent="0.25">
      <c r="A172" s="180"/>
      <c r="B172" s="13" t="s">
        <v>127</v>
      </c>
      <c r="C172" s="16"/>
      <c r="D172" s="16"/>
      <c r="E172" s="15">
        <v>0</v>
      </c>
    </row>
    <row r="173" spans="1:5" x14ac:dyDescent="0.25">
      <c r="A173" s="180"/>
      <c r="B173" s="13" t="s">
        <v>128</v>
      </c>
      <c r="C173" s="16"/>
      <c r="D173" s="16"/>
      <c r="E173" s="15">
        <v>0</v>
      </c>
    </row>
    <row r="174" spans="1:5" x14ac:dyDescent="0.25">
      <c r="A174" s="180"/>
      <c r="B174" s="13" t="s">
        <v>129</v>
      </c>
      <c r="C174" s="16"/>
      <c r="D174" s="16"/>
      <c r="E174" s="15">
        <v>0</v>
      </c>
    </row>
    <row r="175" spans="1:5" x14ac:dyDescent="0.25">
      <c r="A175" s="180"/>
      <c r="B175" s="13" t="s">
        <v>130</v>
      </c>
      <c r="C175" s="16"/>
      <c r="D175" s="16"/>
      <c r="E175" s="15">
        <v>0</v>
      </c>
    </row>
    <row r="176" spans="1:5" x14ac:dyDescent="0.25">
      <c r="A176" s="180"/>
      <c r="B176" s="13" t="s">
        <v>131</v>
      </c>
      <c r="C176" s="16"/>
      <c r="D176" s="16"/>
      <c r="E176" s="15">
        <v>0</v>
      </c>
    </row>
    <row r="177" spans="1:5" x14ac:dyDescent="0.25">
      <c r="A177" s="180"/>
      <c r="B177" s="13" t="s">
        <v>132</v>
      </c>
      <c r="C177" s="16"/>
      <c r="D177" s="16"/>
      <c r="E177" s="15">
        <v>0</v>
      </c>
    </row>
    <row r="178" spans="1:5" x14ac:dyDescent="0.25">
      <c r="A178" s="180"/>
      <c r="B178" s="13" t="s">
        <v>133</v>
      </c>
      <c r="C178" s="16"/>
      <c r="D178" s="16"/>
      <c r="E178" s="15">
        <v>0</v>
      </c>
    </row>
    <row r="179" spans="1:5" x14ac:dyDescent="0.25">
      <c r="A179" s="180"/>
      <c r="B179" s="13" t="s">
        <v>134</v>
      </c>
      <c r="C179" s="16"/>
      <c r="D179" s="16"/>
      <c r="E179" s="15">
        <v>0</v>
      </c>
    </row>
    <row r="180" spans="1:5" x14ac:dyDescent="0.25">
      <c r="A180" s="180"/>
      <c r="B180" s="13" t="s">
        <v>135</v>
      </c>
      <c r="C180" s="16"/>
      <c r="D180" s="16"/>
      <c r="E180" s="15">
        <v>0</v>
      </c>
    </row>
    <row r="181" spans="1:5" x14ac:dyDescent="0.25">
      <c r="A181" s="180"/>
      <c r="B181" s="13" t="s">
        <v>136</v>
      </c>
      <c r="C181" s="16"/>
      <c r="D181" s="16"/>
      <c r="E181" s="15">
        <v>0</v>
      </c>
    </row>
    <row r="182" spans="1:5" x14ac:dyDescent="0.25">
      <c r="A182" s="180"/>
      <c r="B182" s="13" t="s">
        <v>137</v>
      </c>
      <c r="C182" s="16"/>
      <c r="D182" s="16"/>
      <c r="E182" s="15">
        <v>0</v>
      </c>
    </row>
    <row r="183" spans="1:5" x14ac:dyDescent="0.25">
      <c r="A183" s="180"/>
      <c r="B183" s="13" t="s">
        <v>138</v>
      </c>
      <c r="C183" s="16"/>
      <c r="D183" s="16"/>
      <c r="E183" s="15">
        <v>0</v>
      </c>
    </row>
    <row r="184" spans="1:5" x14ac:dyDescent="0.25">
      <c r="A184" s="180"/>
      <c r="B184" s="13" t="s">
        <v>139</v>
      </c>
      <c r="C184" s="16"/>
      <c r="D184" s="16"/>
      <c r="E184" s="15">
        <v>0</v>
      </c>
    </row>
    <row r="185" spans="1:5" x14ac:dyDescent="0.25">
      <c r="A185" s="180"/>
      <c r="B185" s="13" t="s">
        <v>140</v>
      </c>
      <c r="C185" s="16"/>
      <c r="D185" s="16"/>
      <c r="E185" s="15">
        <v>0</v>
      </c>
    </row>
    <row r="186" spans="1:5" x14ac:dyDescent="0.25">
      <c r="A186" s="180"/>
      <c r="B186" s="13" t="s">
        <v>141</v>
      </c>
      <c r="C186" s="16"/>
      <c r="D186" s="16"/>
      <c r="E186" s="15">
        <v>0</v>
      </c>
    </row>
    <row r="187" spans="1:5" x14ac:dyDescent="0.25">
      <c r="A187" s="180"/>
      <c r="B187" s="13" t="s">
        <v>142</v>
      </c>
      <c r="C187" s="16"/>
      <c r="D187" s="16"/>
      <c r="E187" s="15">
        <v>0</v>
      </c>
    </row>
    <row r="188" spans="1:5" x14ac:dyDescent="0.25">
      <c r="A188" s="180"/>
      <c r="B188" s="13" t="s">
        <v>143</v>
      </c>
      <c r="C188" s="16"/>
      <c r="D188" s="16"/>
      <c r="E188" s="15">
        <v>0</v>
      </c>
    </row>
    <row r="189" spans="1:5" x14ac:dyDescent="0.25">
      <c r="A189" s="180"/>
      <c r="B189" s="13" t="s">
        <v>144</v>
      </c>
      <c r="C189" s="16"/>
      <c r="D189" s="16"/>
      <c r="E189" s="15">
        <v>0</v>
      </c>
    </row>
    <row r="190" spans="1:5" x14ac:dyDescent="0.25">
      <c r="A190" s="180"/>
      <c r="B190" s="13" t="s">
        <v>145</v>
      </c>
      <c r="C190" s="16"/>
      <c r="D190" s="16"/>
      <c r="E190" s="15">
        <v>0</v>
      </c>
    </row>
    <row r="191" spans="1:5" x14ac:dyDescent="0.25">
      <c r="A191" s="180"/>
      <c r="B191" s="13" t="s">
        <v>146</v>
      </c>
      <c r="C191" s="16"/>
      <c r="D191" s="16"/>
      <c r="E191" s="15">
        <v>0</v>
      </c>
    </row>
    <row r="192" spans="1:5" x14ac:dyDescent="0.25">
      <c r="A192" s="180"/>
      <c r="B192" s="13" t="s">
        <v>147</v>
      </c>
      <c r="C192" s="16"/>
      <c r="D192" s="16"/>
      <c r="E192" s="15">
        <v>0</v>
      </c>
    </row>
    <row r="193" spans="1:5" x14ac:dyDescent="0.25">
      <c r="A193" s="180"/>
      <c r="B193" s="13" t="s">
        <v>148</v>
      </c>
      <c r="C193" s="16"/>
      <c r="D193" s="16"/>
      <c r="E193" s="15">
        <v>0</v>
      </c>
    </row>
    <row r="194" spans="1:5" x14ac:dyDescent="0.25">
      <c r="A194" s="180"/>
      <c r="B194" s="13" t="s">
        <v>149</v>
      </c>
      <c r="C194" s="16"/>
      <c r="D194" s="16"/>
      <c r="E194" s="15">
        <v>0</v>
      </c>
    </row>
    <row r="195" spans="1:5" x14ac:dyDescent="0.25">
      <c r="A195" s="180"/>
      <c r="B195" s="13" t="s">
        <v>150</v>
      </c>
      <c r="C195" s="16"/>
      <c r="D195" s="16"/>
      <c r="E195" s="15">
        <v>0</v>
      </c>
    </row>
    <row r="196" spans="1:5" x14ac:dyDescent="0.25">
      <c r="A196" s="180"/>
      <c r="B196" s="13" t="s">
        <v>151</v>
      </c>
      <c r="C196" s="16"/>
      <c r="D196" s="16"/>
      <c r="E196" s="15">
        <v>0</v>
      </c>
    </row>
    <row r="197" spans="1:5" x14ac:dyDescent="0.25">
      <c r="A197" s="180"/>
      <c r="B197" s="13" t="s">
        <v>152</v>
      </c>
      <c r="C197" s="16"/>
      <c r="D197" s="16"/>
      <c r="E197" s="15">
        <v>0</v>
      </c>
    </row>
    <row r="198" spans="1:5" x14ac:dyDescent="0.25">
      <c r="A198" s="180"/>
      <c r="B198" s="13" t="s">
        <v>153</v>
      </c>
      <c r="C198" s="16"/>
      <c r="D198" s="16"/>
      <c r="E198" s="15">
        <v>0</v>
      </c>
    </row>
    <row r="199" spans="1:5" x14ac:dyDescent="0.25">
      <c r="A199" s="180"/>
      <c r="B199" s="13" t="s">
        <v>154</v>
      </c>
      <c r="C199" s="16"/>
      <c r="D199" s="16"/>
      <c r="E199" s="15">
        <v>0</v>
      </c>
    </row>
    <row r="200" spans="1:5" x14ac:dyDescent="0.25">
      <c r="A200" s="181"/>
      <c r="B200" s="13" t="s">
        <v>155</v>
      </c>
      <c r="C200" s="16"/>
      <c r="D200" s="16"/>
      <c r="E200" s="15">
        <v>0</v>
      </c>
    </row>
    <row r="201" spans="1:5" x14ac:dyDescent="0.25">
      <c r="A201" s="179" t="s">
        <v>156</v>
      </c>
      <c r="B201" s="13" t="s">
        <v>157</v>
      </c>
      <c r="C201" s="16"/>
      <c r="D201" s="16"/>
      <c r="E201" s="15">
        <v>0</v>
      </c>
    </row>
    <row r="202" spans="1:5" x14ac:dyDescent="0.25">
      <c r="A202" s="180"/>
      <c r="B202" s="13" t="s">
        <v>115</v>
      </c>
      <c r="C202" s="16"/>
      <c r="D202" s="14">
        <v>6</v>
      </c>
      <c r="E202" s="15">
        <v>0</v>
      </c>
    </row>
    <row r="203" spans="1:5" x14ac:dyDescent="0.25">
      <c r="A203" s="180"/>
      <c r="B203" s="13" t="s">
        <v>158</v>
      </c>
      <c r="C203" s="16"/>
      <c r="D203" s="16"/>
      <c r="E203" s="15">
        <v>0</v>
      </c>
    </row>
    <row r="204" spans="1:5" x14ac:dyDescent="0.25">
      <c r="A204" s="180"/>
      <c r="B204" s="13" t="s">
        <v>117</v>
      </c>
      <c r="C204" s="16"/>
      <c r="D204" s="16"/>
      <c r="E204" s="15">
        <v>0</v>
      </c>
    </row>
    <row r="205" spans="1:5" x14ac:dyDescent="0.25">
      <c r="A205" s="180"/>
      <c r="B205" s="13" t="s">
        <v>118</v>
      </c>
      <c r="C205" s="16"/>
      <c r="D205" s="16"/>
      <c r="E205" s="15">
        <v>0</v>
      </c>
    </row>
    <row r="206" spans="1:5" x14ac:dyDescent="0.25">
      <c r="A206" s="180"/>
      <c r="B206" s="13" t="s">
        <v>119</v>
      </c>
      <c r="C206" s="16"/>
      <c r="D206" s="16"/>
      <c r="E206" s="15">
        <v>0</v>
      </c>
    </row>
    <row r="207" spans="1:5" x14ac:dyDescent="0.25">
      <c r="A207" s="180"/>
      <c r="B207" s="13" t="s">
        <v>120</v>
      </c>
      <c r="C207" s="16"/>
      <c r="D207" s="16"/>
      <c r="E207" s="15">
        <v>0</v>
      </c>
    </row>
    <row r="208" spans="1:5" x14ac:dyDescent="0.25">
      <c r="A208" s="180"/>
      <c r="B208" s="13" t="s">
        <v>159</v>
      </c>
      <c r="C208" s="16"/>
      <c r="D208" s="16"/>
      <c r="E208" s="15">
        <v>0</v>
      </c>
    </row>
    <row r="209" spans="1:5" x14ac:dyDescent="0.25">
      <c r="A209" s="180"/>
      <c r="B209" s="13" t="s">
        <v>122</v>
      </c>
      <c r="C209" s="16"/>
      <c r="D209" s="16"/>
      <c r="E209" s="15">
        <v>0</v>
      </c>
    </row>
    <row r="210" spans="1:5" x14ac:dyDescent="0.25">
      <c r="A210" s="180"/>
      <c r="B210" s="13" t="s">
        <v>160</v>
      </c>
      <c r="C210" s="16"/>
      <c r="D210" s="16"/>
      <c r="E210" s="15">
        <v>0</v>
      </c>
    </row>
    <row r="211" spans="1:5" x14ac:dyDescent="0.25">
      <c r="A211" s="180"/>
      <c r="B211" s="13" t="s">
        <v>124</v>
      </c>
      <c r="C211" s="16"/>
      <c r="D211" s="16"/>
      <c r="E211" s="15">
        <v>0</v>
      </c>
    </row>
    <row r="212" spans="1:5" x14ac:dyDescent="0.25">
      <c r="A212" s="180"/>
      <c r="B212" s="13" t="s">
        <v>125</v>
      </c>
      <c r="C212" s="16"/>
      <c r="D212" s="16"/>
      <c r="E212" s="15">
        <v>0</v>
      </c>
    </row>
    <row r="213" spans="1:5" x14ac:dyDescent="0.25">
      <c r="A213" s="180"/>
      <c r="B213" s="13" t="s">
        <v>126</v>
      </c>
      <c r="C213" s="16"/>
      <c r="D213" s="16"/>
      <c r="E213" s="15">
        <v>0</v>
      </c>
    </row>
    <row r="214" spans="1:5" x14ac:dyDescent="0.25">
      <c r="A214" s="180"/>
      <c r="B214" s="13" t="s">
        <v>127</v>
      </c>
      <c r="C214" s="16"/>
      <c r="D214" s="16"/>
      <c r="E214" s="15">
        <v>0</v>
      </c>
    </row>
    <row r="215" spans="1:5" x14ac:dyDescent="0.25">
      <c r="A215" s="180"/>
      <c r="B215" s="13" t="s">
        <v>128</v>
      </c>
      <c r="C215" s="16"/>
      <c r="D215" s="16"/>
      <c r="E215" s="15">
        <v>0</v>
      </c>
    </row>
    <row r="216" spans="1:5" x14ac:dyDescent="0.25">
      <c r="A216" s="180"/>
      <c r="B216" s="13" t="s">
        <v>129</v>
      </c>
      <c r="C216" s="16"/>
      <c r="D216" s="16"/>
      <c r="E216" s="15">
        <v>0</v>
      </c>
    </row>
    <row r="217" spans="1:5" x14ac:dyDescent="0.25">
      <c r="A217" s="180"/>
      <c r="B217" s="13" t="s">
        <v>130</v>
      </c>
      <c r="C217" s="16"/>
      <c r="D217" s="16"/>
      <c r="E217" s="15">
        <v>0</v>
      </c>
    </row>
    <row r="218" spans="1:5" x14ac:dyDescent="0.25">
      <c r="A218" s="180"/>
      <c r="B218" s="13" t="s">
        <v>131</v>
      </c>
      <c r="C218" s="16"/>
      <c r="D218" s="16"/>
      <c r="E218" s="15">
        <v>0</v>
      </c>
    </row>
    <row r="219" spans="1:5" x14ac:dyDescent="0.25">
      <c r="A219" s="180"/>
      <c r="B219" s="13" t="s">
        <v>132</v>
      </c>
      <c r="C219" s="16"/>
      <c r="D219" s="16"/>
      <c r="E219" s="15">
        <v>0</v>
      </c>
    </row>
    <row r="220" spans="1:5" x14ac:dyDescent="0.25">
      <c r="A220" s="180"/>
      <c r="B220" s="13" t="s">
        <v>133</v>
      </c>
      <c r="C220" s="16"/>
      <c r="D220" s="16"/>
      <c r="E220" s="15">
        <v>0</v>
      </c>
    </row>
    <row r="221" spans="1:5" x14ac:dyDescent="0.25">
      <c r="A221" s="180"/>
      <c r="B221" s="13" t="s">
        <v>134</v>
      </c>
      <c r="C221" s="16"/>
      <c r="D221" s="16"/>
      <c r="E221" s="15">
        <v>0</v>
      </c>
    </row>
    <row r="222" spans="1:5" x14ac:dyDescent="0.25">
      <c r="A222" s="180"/>
      <c r="B222" s="13" t="s">
        <v>161</v>
      </c>
      <c r="C222" s="16"/>
      <c r="D222" s="16"/>
      <c r="E222" s="15">
        <v>0</v>
      </c>
    </row>
    <row r="223" spans="1:5" x14ac:dyDescent="0.25">
      <c r="A223" s="180"/>
      <c r="B223" s="13" t="s">
        <v>136</v>
      </c>
      <c r="C223" s="16"/>
      <c r="D223" s="16"/>
      <c r="E223" s="15">
        <v>0</v>
      </c>
    </row>
    <row r="224" spans="1:5" x14ac:dyDescent="0.25">
      <c r="A224" s="180"/>
      <c r="B224" s="13" t="s">
        <v>137</v>
      </c>
      <c r="C224" s="16"/>
      <c r="D224" s="16"/>
      <c r="E224" s="15">
        <v>0</v>
      </c>
    </row>
    <row r="225" spans="1:5" x14ac:dyDescent="0.25">
      <c r="A225" s="180"/>
      <c r="B225" s="13" t="s">
        <v>138</v>
      </c>
      <c r="C225" s="16"/>
      <c r="D225" s="16"/>
      <c r="E225" s="15">
        <v>0</v>
      </c>
    </row>
    <row r="226" spans="1:5" x14ac:dyDescent="0.25">
      <c r="A226" s="180"/>
      <c r="B226" s="13" t="s">
        <v>139</v>
      </c>
      <c r="C226" s="16"/>
      <c r="D226" s="16"/>
      <c r="E226" s="15">
        <v>0</v>
      </c>
    </row>
    <row r="227" spans="1:5" x14ac:dyDescent="0.25">
      <c r="A227" s="180"/>
      <c r="B227" s="13" t="s">
        <v>162</v>
      </c>
      <c r="C227" s="16"/>
      <c r="D227" s="16"/>
      <c r="E227" s="15">
        <v>0</v>
      </c>
    </row>
    <row r="228" spans="1:5" x14ac:dyDescent="0.25">
      <c r="A228" s="180"/>
      <c r="B228" s="13" t="s">
        <v>141</v>
      </c>
      <c r="C228" s="16"/>
      <c r="D228" s="16"/>
      <c r="E228" s="15">
        <v>0</v>
      </c>
    </row>
    <row r="229" spans="1:5" x14ac:dyDescent="0.25">
      <c r="A229" s="180"/>
      <c r="B229" s="13" t="s">
        <v>142</v>
      </c>
      <c r="C229" s="16"/>
      <c r="D229" s="16"/>
      <c r="E229" s="15">
        <v>0</v>
      </c>
    </row>
    <row r="230" spans="1:5" x14ac:dyDescent="0.25">
      <c r="A230" s="180"/>
      <c r="B230" s="13" t="s">
        <v>143</v>
      </c>
      <c r="C230" s="16"/>
      <c r="D230" s="16"/>
      <c r="E230" s="15">
        <v>0</v>
      </c>
    </row>
    <row r="231" spans="1:5" x14ac:dyDescent="0.25">
      <c r="A231" s="180"/>
      <c r="B231" s="13" t="s">
        <v>144</v>
      </c>
      <c r="C231" s="16"/>
      <c r="D231" s="14">
        <v>0</v>
      </c>
      <c r="E231" s="15">
        <v>0</v>
      </c>
    </row>
    <row r="232" spans="1:5" x14ac:dyDescent="0.25">
      <c r="A232" s="180"/>
      <c r="B232" s="13" t="s">
        <v>145</v>
      </c>
      <c r="C232" s="16"/>
      <c r="D232" s="16"/>
      <c r="E232" s="15">
        <v>0</v>
      </c>
    </row>
    <row r="233" spans="1:5" x14ac:dyDescent="0.25">
      <c r="A233" s="180"/>
      <c r="B233" s="13" t="s">
        <v>146</v>
      </c>
      <c r="C233" s="16"/>
      <c r="D233" s="16"/>
      <c r="E233" s="15">
        <v>0</v>
      </c>
    </row>
    <row r="234" spans="1:5" x14ac:dyDescent="0.25">
      <c r="A234" s="180"/>
      <c r="B234" s="13" t="s">
        <v>147</v>
      </c>
      <c r="C234" s="16"/>
      <c r="D234" s="16"/>
      <c r="E234" s="15">
        <v>0</v>
      </c>
    </row>
    <row r="235" spans="1:5" x14ac:dyDescent="0.25">
      <c r="A235" s="180"/>
      <c r="B235" s="13" t="s">
        <v>148</v>
      </c>
      <c r="C235" s="16"/>
      <c r="D235" s="16"/>
      <c r="E235" s="15">
        <v>0</v>
      </c>
    </row>
    <row r="236" spans="1:5" x14ac:dyDescent="0.25">
      <c r="A236" s="180"/>
      <c r="B236" s="13" t="s">
        <v>149</v>
      </c>
      <c r="C236" s="16"/>
      <c r="D236" s="16"/>
      <c r="E236" s="15">
        <v>0</v>
      </c>
    </row>
    <row r="237" spans="1:5" x14ac:dyDescent="0.25">
      <c r="A237" s="180"/>
      <c r="B237" s="13" t="s">
        <v>150</v>
      </c>
      <c r="C237" s="16"/>
      <c r="D237" s="16"/>
      <c r="E237" s="15">
        <v>0</v>
      </c>
    </row>
    <row r="238" spans="1:5" x14ac:dyDescent="0.25">
      <c r="A238" s="180"/>
      <c r="B238" s="13" t="s">
        <v>151</v>
      </c>
      <c r="C238" s="16"/>
      <c r="D238" s="16"/>
      <c r="E238" s="15">
        <v>0</v>
      </c>
    </row>
    <row r="239" spans="1:5" x14ac:dyDescent="0.25">
      <c r="A239" s="180"/>
      <c r="B239" s="13" t="s">
        <v>152</v>
      </c>
      <c r="C239" s="16"/>
      <c r="D239" s="16"/>
      <c r="E239" s="15">
        <v>0</v>
      </c>
    </row>
    <row r="240" spans="1:5" x14ac:dyDescent="0.25">
      <c r="A240" s="180"/>
      <c r="B240" s="13" t="s">
        <v>153</v>
      </c>
      <c r="C240" s="16"/>
      <c r="D240" s="14">
        <v>2</v>
      </c>
      <c r="E240" s="15">
        <v>0</v>
      </c>
    </row>
    <row r="241" spans="1:5" x14ac:dyDescent="0.25">
      <c r="A241" s="180"/>
      <c r="B241" s="13" t="s">
        <v>154</v>
      </c>
      <c r="C241" s="16"/>
      <c r="D241" s="16"/>
      <c r="E241" s="15">
        <v>0</v>
      </c>
    </row>
    <row r="242" spans="1:5" x14ac:dyDescent="0.25">
      <c r="A242" s="181"/>
      <c r="B242" s="13" t="s">
        <v>155</v>
      </c>
      <c r="C242" s="16"/>
      <c r="D242" s="16"/>
      <c r="E242" s="15">
        <v>0</v>
      </c>
    </row>
    <row r="243" spans="1:5" x14ac:dyDescent="0.25">
      <c r="A243" s="17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8"/>
      <c r="C246" s="14">
        <v>2</v>
      </c>
      <c r="D246" s="14">
        <v>310</v>
      </c>
      <c r="E246" s="15">
        <v>-0.99354838709677396</v>
      </c>
    </row>
    <row r="247" spans="1:5" x14ac:dyDescent="0.25">
      <c r="A247" s="12" t="s">
        <v>165</v>
      </c>
      <c r="B247" s="18"/>
      <c r="C247" s="14">
        <v>21</v>
      </c>
      <c r="D247" s="14">
        <v>34</v>
      </c>
      <c r="E247" s="15">
        <v>-0.38235294117647001</v>
      </c>
    </row>
    <row r="248" spans="1:5" x14ac:dyDescent="0.25">
      <c r="A248" s="12" t="s">
        <v>166</v>
      </c>
      <c r="B248" s="18"/>
      <c r="C248" s="14">
        <v>17</v>
      </c>
      <c r="D248" s="14">
        <v>12</v>
      </c>
      <c r="E248" s="15">
        <v>0.41666666666666702</v>
      </c>
    </row>
    <row r="249" spans="1:5" x14ac:dyDescent="0.25">
      <c r="A249" s="17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8"/>
      <c r="C252" s="14">
        <v>3</v>
      </c>
      <c r="D252" s="14">
        <v>9</v>
      </c>
      <c r="E252" s="15">
        <v>-0.66666666666666696</v>
      </c>
    </row>
    <row r="253" spans="1:5" x14ac:dyDescent="0.25">
      <c r="A253" s="179" t="s">
        <v>169</v>
      </c>
      <c r="B253" s="13" t="s">
        <v>170</v>
      </c>
      <c r="C253" s="14">
        <v>0</v>
      </c>
      <c r="D253" s="14">
        <v>2</v>
      </c>
      <c r="E253" s="15">
        <v>-1</v>
      </c>
    </row>
    <row r="254" spans="1:5" x14ac:dyDescent="0.25">
      <c r="A254" s="180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181"/>
      <c r="B255" s="13" t="s">
        <v>172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173</v>
      </c>
      <c r="B256" s="18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8"/>
      <c r="C257" s="14">
        <v>5</v>
      </c>
      <c r="D257" s="14">
        <v>1</v>
      </c>
      <c r="E257" s="15">
        <v>4</v>
      </c>
    </row>
    <row r="258" spans="1:5" x14ac:dyDescent="0.25">
      <c r="A258" s="12" t="s">
        <v>106</v>
      </c>
      <c r="B258" s="18"/>
      <c r="C258" s="14">
        <v>0</v>
      </c>
      <c r="D258" s="14">
        <v>0</v>
      </c>
      <c r="E258" s="15">
        <v>0</v>
      </c>
    </row>
    <row r="259" spans="1:5" x14ac:dyDescent="0.25">
      <c r="A259" s="17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8"/>
      <c r="C262" s="14">
        <v>4</v>
      </c>
      <c r="D262" s="14">
        <v>5</v>
      </c>
      <c r="E262" s="15">
        <v>-0.2</v>
      </c>
    </row>
    <row r="263" spans="1:5" x14ac:dyDescent="0.25">
      <c r="A263" s="179" t="s">
        <v>64</v>
      </c>
      <c r="B263" s="13" t="s">
        <v>177</v>
      </c>
      <c r="C263" s="14">
        <v>32</v>
      </c>
      <c r="D263" s="14">
        <v>38</v>
      </c>
      <c r="E263" s="15">
        <v>-0.157894736842105</v>
      </c>
    </row>
    <row r="264" spans="1:5" x14ac:dyDescent="0.25">
      <c r="A264" s="181"/>
      <c r="B264" s="13" t="s">
        <v>106</v>
      </c>
      <c r="C264" s="14">
        <v>9</v>
      </c>
      <c r="D264" s="14">
        <v>19</v>
      </c>
      <c r="E264" s="15">
        <v>-0.52631578947368396</v>
      </c>
    </row>
    <row r="265" spans="1:5" x14ac:dyDescent="0.25">
      <c r="A265" s="12" t="s">
        <v>178</v>
      </c>
      <c r="B265" s="18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8"/>
      <c r="C266" s="14">
        <v>1</v>
      </c>
      <c r="D266" s="14">
        <v>1</v>
      </c>
      <c r="E266" s="15">
        <v>0</v>
      </c>
    </row>
    <row r="267" spans="1:5" x14ac:dyDescent="0.25">
      <c r="A267" s="12" t="s">
        <v>180</v>
      </c>
      <c r="B267" s="18"/>
      <c r="C267" s="14">
        <v>0</v>
      </c>
      <c r="D267" s="14">
        <v>0</v>
      </c>
      <c r="E267" s="15">
        <v>0</v>
      </c>
    </row>
    <row r="268" spans="1:5" x14ac:dyDescent="0.25">
      <c r="A268" s="17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25">
      <c r="A272" s="181"/>
      <c r="B272" s="13" t="s">
        <v>184</v>
      </c>
      <c r="C272" s="14">
        <v>1</v>
      </c>
      <c r="D272" s="14">
        <v>3</v>
      </c>
      <c r="E272" s="15">
        <v>-0.66666666666666696</v>
      </c>
    </row>
    <row r="273" spans="1:5" x14ac:dyDescent="0.25">
      <c r="A273" s="12" t="s">
        <v>185</v>
      </c>
      <c r="B273" s="18"/>
      <c r="C273" s="14">
        <v>8</v>
      </c>
      <c r="D273" s="14">
        <v>40</v>
      </c>
      <c r="E273" s="15">
        <v>-0.8</v>
      </c>
    </row>
    <row r="274" spans="1:5" x14ac:dyDescent="0.25">
      <c r="A274" s="12" t="s">
        <v>186</v>
      </c>
      <c r="B274" s="18"/>
      <c r="C274" s="14">
        <v>9</v>
      </c>
      <c r="D274" s="14">
        <v>14</v>
      </c>
      <c r="E274" s="15">
        <v>-0.35714285714285698</v>
      </c>
    </row>
    <row r="275" spans="1:5" x14ac:dyDescent="0.25">
      <c r="A275" s="17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8"/>
      <c r="C278" s="14">
        <v>0</v>
      </c>
      <c r="D278" s="16"/>
      <c r="E278" s="15">
        <v>0</v>
      </c>
    </row>
    <row r="279" spans="1:5" x14ac:dyDescent="0.25">
      <c r="A279" s="12" t="s">
        <v>189</v>
      </c>
      <c r="B279" s="18"/>
      <c r="C279" s="14">
        <v>0</v>
      </c>
      <c r="D279" s="16"/>
      <c r="E279" s="15">
        <v>0</v>
      </c>
    </row>
    <row r="280" spans="1:5" x14ac:dyDescent="0.25">
      <c r="A280" s="12" t="s">
        <v>190</v>
      </c>
      <c r="B280" s="18"/>
      <c r="C280" s="14">
        <v>0</v>
      </c>
      <c r="D280" s="16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7"/>
      <c r="B284" s="13" t="s">
        <v>195</v>
      </c>
      <c r="C284" s="14">
        <v>159</v>
      </c>
      <c r="D284" s="14">
        <v>187</v>
      </c>
      <c r="E284" s="23">
        <v>0</v>
      </c>
    </row>
    <row r="285" spans="1:5" x14ac:dyDescent="0.25">
      <c r="A285" s="188"/>
      <c r="B285" s="13" t="s">
        <v>196</v>
      </c>
      <c r="C285" s="14">
        <v>0</v>
      </c>
      <c r="D285" s="14">
        <v>0</v>
      </c>
      <c r="E285" s="23">
        <v>0</v>
      </c>
    </row>
    <row r="286" spans="1:5" x14ac:dyDescent="0.25">
      <c r="A286" s="186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25">
      <c r="A287" s="187"/>
      <c r="B287" s="13" t="s">
        <v>199</v>
      </c>
      <c r="C287" s="14">
        <v>4</v>
      </c>
      <c r="D287" s="14">
        <v>5</v>
      </c>
      <c r="E287" s="23">
        <v>0</v>
      </c>
    </row>
    <row r="288" spans="1:5" x14ac:dyDescent="0.25">
      <c r="A288" s="188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25">
      <c r="A289" s="22" t="s">
        <v>201</v>
      </c>
      <c r="B289" s="13" t="s">
        <v>202</v>
      </c>
      <c r="C289" s="14">
        <v>3</v>
      </c>
      <c r="D289" s="14">
        <v>4</v>
      </c>
      <c r="E289" s="23">
        <v>3</v>
      </c>
    </row>
    <row r="290" spans="1:5" x14ac:dyDescent="0.25">
      <c r="A290" s="186" t="s">
        <v>203</v>
      </c>
      <c r="B290" s="13" t="s">
        <v>204</v>
      </c>
      <c r="C290" s="14">
        <v>13</v>
      </c>
      <c r="D290" s="14">
        <v>27</v>
      </c>
      <c r="E290" s="23">
        <v>4</v>
      </c>
    </row>
    <row r="291" spans="1:5" x14ac:dyDescent="0.25">
      <c r="A291" s="187"/>
      <c r="B291" s="13" t="s">
        <v>205</v>
      </c>
      <c r="C291" s="14">
        <v>0</v>
      </c>
      <c r="D291" s="14">
        <v>0</v>
      </c>
      <c r="E291" s="23">
        <v>0</v>
      </c>
    </row>
    <row r="292" spans="1:5" x14ac:dyDescent="0.25">
      <c r="A292" s="188"/>
      <c r="B292" s="13" t="s">
        <v>206</v>
      </c>
      <c r="C292" s="14">
        <v>4</v>
      </c>
      <c r="D292" s="14">
        <v>7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25">
      <c r="A294" s="186" t="s">
        <v>209</v>
      </c>
      <c r="B294" s="13" t="s">
        <v>200</v>
      </c>
      <c r="C294" s="14">
        <v>6</v>
      </c>
      <c r="D294" s="14">
        <v>6</v>
      </c>
      <c r="E294" s="23">
        <v>6</v>
      </c>
    </row>
    <row r="295" spans="1:5" x14ac:dyDescent="0.25">
      <c r="A295" s="187"/>
      <c r="B295" s="13" t="s">
        <v>210</v>
      </c>
      <c r="C295" s="14">
        <v>6</v>
      </c>
      <c r="D295" s="14">
        <v>10</v>
      </c>
      <c r="E295" s="23">
        <v>1</v>
      </c>
    </row>
    <row r="296" spans="1:5" x14ac:dyDescent="0.25">
      <c r="A296" s="188"/>
      <c r="B296" s="13" t="s">
        <v>211</v>
      </c>
      <c r="C296" s="14">
        <v>0</v>
      </c>
      <c r="D296" s="14">
        <v>0</v>
      </c>
      <c r="E296" s="23">
        <v>0</v>
      </c>
    </row>
    <row r="297" spans="1:5" x14ac:dyDescent="0.25">
      <c r="A297" s="186" t="s">
        <v>212</v>
      </c>
      <c r="B297" s="13" t="s">
        <v>213</v>
      </c>
      <c r="C297" s="14">
        <v>0</v>
      </c>
      <c r="D297" s="14">
        <v>0</v>
      </c>
      <c r="E297" s="23">
        <v>0</v>
      </c>
    </row>
    <row r="298" spans="1:5" x14ac:dyDescent="0.25">
      <c r="A298" s="187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7"/>
      <c r="B299" s="13" t="s">
        <v>215</v>
      </c>
      <c r="C299" s="14">
        <v>47</v>
      </c>
      <c r="D299" s="14">
        <v>125</v>
      </c>
      <c r="E299" s="23">
        <v>47</v>
      </c>
    </row>
    <row r="300" spans="1:5" x14ac:dyDescent="0.25">
      <c r="A300" s="187"/>
      <c r="B300" s="13" t="s">
        <v>216</v>
      </c>
      <c r="C300" s="14">
        <v>84</v>
      </c>
      <c r="D300" s="14">
        <v>113</v>
      </c>
      <c r="E300" s="23">
        <v>0</v>
      </c>
    </row>
    <row r="301" spans="1:5" x14ac:dyDescent="0.25">
      <c r="A301" s="187"/>
      <c r="B301" s="13" t="s">
        <v>217</v>
      </c>
      <c r="C301" s="14">
        <v>6</v>
      </c>
      <c r="D301" s="14">
        <v>12</v>
      </c>
      <c r="E301" s="23">
        <v>0</v>
      </c>
    </row>
    <row r="302" spans="1:5" x14ac:dyDescent="0.25">
      <c r="A302" s="187"/>
      <c r="B302" s="13" t="s">
        <v>218</v>
      </c>
      <c r="C302" s="14">
        <v>50</v>
      </c>
      <c r="D302" s="14">
        <v>83</v>
      </c>
      <c r="E302" s="23">
        <v>48</v>
      </c>
    </row>
    <row r="303" spans="1:5" x14ac:dyDescent="0.25">
      <c r="A303" s="187"/>
      <c r="B303" s="13" t="s">
        <v>219</v>
      </c>
      <c r="C303" s="14">
        <v>15</v>
      </c>
      <c r="D303" s="14">
        <v>29</v>
      </c>
      <c r="E303" s="23">
        <v>1</v>
      </c>
    </row>
    <row r="304" spans="1:5" x14ac:dyDescent="0.25">
      <c r="A304" s="187"/>
      <c r="B304" s="13" t="s">
        <v>220</v>
      </c>
      <c r="C304" s="14">
        <v>0</v>
      </c>
      <c r="D304" s="14">
        <v>4</v>
      </c>
      <c r="E304" s="23">
        <v>0</v>
      </c>
    </row>
    <row r="305" spans="1:5" x14ac:dyDescent="0.25">
      <c r="A305" s="187"/>
      <c r="B305" s="13" t="s">
        <v>221</v>
      </c>
      <c r="C305" s="14">
        <v>60</v>
      </c>
      <c r="D305" s="14">
        <v>73</v>
      </c>
      <c r="E305" s="23">
        <v>38</v>
      </c>
    </row>
    <row r="306" spans="1:5" x14ac:dyDescent="0.25">
      <c r="A306" s="187"/>
      <c r="B306" s="13" t="s">
        <v>222</v>
      </c>
      <c r="C306" s="14">
        <v>1</v>
      </c>
      <c r="D306" s="14">
        <v>1</v>
      </c>
      <c r="E306" s="23">
        <v>1</v>
      </c>
    </row>
    <row r="307" spans="1:5" x14ac:dyDescent="0.25">
      <c r="A307" s="187"/>
      <c r="B307" s="13" t="s">
        <v>223</v>
      </c>
      <c r="C307" s="14">
        <v>0</v>
      </c>
      <c r="D307" s="14">
        <v>0</v>
      </c>
      <c r="E307" s="23">
        <v>0</v>
      </c>
    </row>
    <row r="308" spans="1:5" x14ac:dyDescent="0.25">
      <c r="A308" s="187"/>
      <c r="B308" s="13" t="s">
        <v>224</v>
      </c>
      <c r="C308" s="14">
        <v>43</v>
      </c>
      <c r="D308" s="14">
        <v>61</v>
      </c>
      <c r="E308" s="23">
        <v>43</v>
      </c>
    </row>
    <row r="309" spans="1:5" x14ac:dyDescent="0.25">
      <c r="A309" s="187"/>
      <c r="B309" s="13" t="s">
        <v>225</v>
      </c>
      <c r="C309" s="14">
        <v>35</v>
      </c>
      <c r="D309" s="14">
        <v>35</v>
      </c>
      <c r="E309" s="23">
        <v>0</v>
      </c>
    </row>
    <row r="310" spans="1:5" x14ac:dyDescent="0.25">
      <c r="A310" s="187"/>
      <c r="B310" s="13" t="s">
        <v>226</v>
      </c>
      <c r="C310" s="14">
        <v>7</v>
      </c>
      <c r="D310" s="14">
        <v>7</v>
      </c>
      <c r="E310" s="23">
        <v>7</v>
      </c>
    </row>
    <row r="311" spans="1:5" x14ac:dyDescent="0.25">
      <c r="A311" s="188"/>
      <c r="B311" s="13" t="s">
        <v>227</v>
      </c>
      <c r="C311" s="14">
        <v>4</v>
      </c>
      <c r="D311" s="14">
        <v>4</v>
      </c>
      <c r="E311" s="23">
        <v>0</v>
      </c>
    </row>
    <row r="312" spans="1:5" x14ac:dyDescent="0.25">
      <c r="A312" s="186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25">
      <c r="A313" s="187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25">
      <c r="A314" s="187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7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7"/>
      <c r="B316" s="13" t="s">
        <v>233</v>
      </c>
      <c r="C316" s="14">
        <v>3</v>
      </c>
      <c r="D316" s="14">
        <v>3</v>
      </c>
      <c r="E316" s="23">
        <v>3</v>
      </c>
    </row>
    <row r="317" spans="1:5" x14ac:dyDescent="0.25">
      <c r="A317" s="187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25">
      <c r="A318" s="187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25">
      <c r="A319" s="187"/>
      <c r="B319" s="13" t="s">
        <v>236</v>
      </c>
      <c r="C319" s="14">
        <v>17</v>
      </c>
      <c r="D319" s="14">
        <v>17</v>
      </c>
      <c r="E319" s="23">
        <v>0</v>
      </c>
    </row>
    <row r="320" spans="1:5" x14ac:dyDescent="0.25">
      <c r="A320" s="187"/>
      <c r="B320" s="13" t="s">
        <v>237</v>
      </c>
      <c r="C320" s="14">
        <v>89</v>
      </c>
      <c r="D320" s="14">
        <v>145</v>
      </c>
      <c r="E320" s="23">
        <v>0</v>
      </c>
    </row>
    <row r="321" spans="1:5" x14ac:dyDescent="0.25">
      <c r="A321" s="187"/>
      <c r="B321" s="13" t="s">
        <v>238</v>
      </c>
      <c r="C321" s="14">
        <v>12</v>
      </c>
      <c r="D321" s="14">
        <v>12</v>
      </c>
      <c r="E321" s="23">
        <v>0</v>
      </c>
    </row>
    <row r="322" spans="1:5" x14ac:dyDescent="0.25">
      <c r="A322" s="187"/>
      <c r="B322" s="13" t="s">
        <v>239</v>
      </c>
      <c r="C322" s="14">
        <v>9</v>
      </c>
      <c r="D322" s="14">
        <v>9</v>
      </c>
      <c r="E322" s="23">
        <v>2</v>
      </c>
    </row>
    <row r="323" spans="1:5" x14ac:dyDescent="0.25">
      <c r="A323" s="187"/>
      <c r="B323" s="13" t="s">
        <v>240</v>
      </c>
      <c r="C323" s="14">
        <v>0</v>
      </c>
      <c r="D323" s="14">
        <v>0</v>
      </c>
      <c r="E323" s="23">
        <v>0</v>
      </c>
    </row>
    <row r="324" spans="1:5" x14ac:dyDescent="0.25">
      <c r="A324" s="187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7"/>
      <c r="B325" s="13" t="s">
        <v>242</v>
      </c>
      <c r="C325" s="14">
        <v>0</v>
      </c>
      <c r="D325" s="14">
        <v>0</v>
      </c>
      <c r="E325" s="23">
        <v>0</v>
      </c>
    </row>
    <row r="326" spans="1:5" x14ac:dyDescent="0.25">
      <c r="A326" s="187"/>
      <c r="B326" s="13" t="s">
        <v>243</v>
      </c>
      <c r="C326" s="14">
        <v>0</v>
      </c>
      <c r="D326" s="14">
        <v>0</v>
      </c>
      <c r="E326" s="23">
        <v>0</v>
      </c>
    </row>
    <row r="327" spans="1:5" x14ac:dyDescent="0.25">
      <c r="A327" s="187"/>
      <c r="B327" s="13" t="s">
        <v>244</v>
      </c>
      <c r="C327" s="14">
        <v>4</v>
      </c>
      <c r="D327" s="14">
        <v>4</v>
      </c>
      <c r="E327" s="23">
        <v>0</v>
      </c>
    </row>
    <row r="328" spans="1:5" x14ac:dyDescent="0.25">
      <c r="A328" s="187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7"/>
      <c r="B329" s="13" t="s">
        <v>246</v>
      </c>
      <c r="C329" s="14">
        <v>18</v>
      </c>
      <c r="D329" s="14">
        <v>20</v>
      </c>
      <c r="E329" s="23">
        <v>18</v>
      </c>
    </row>
    <row r="330" spans="1:5" x14ac:dyDescent="0.25">
      <c r="A330" s="187"/>
      <c r="B330" s="13" t="s">
        <v>247</v>
      </c>
      <c r="C330" s="14">
        <v>5</v>
      </c>
      <c r="D330" s="14">
        <v>5</v>
      </c>
      <c r="E330" s="23">
        <v>0</v>
      </c>
    </row>
    <row r="331" spans="1:5" x14ac:dyDescent="0.25">
      <c r="A331" s="187"/>
      <c r="B331" s="13" t="s">
        <v>248</v>
      </c>
      <c r="C331" s="14">
        <v>1</v>
      </c>
      <c r="D331" s="14">
        <v>1</v>
      </c>
      <c r="E331" s="23">
        <v>0</v>
      </c>
    </row>
    <row r="332" spans="1:5" x14ac:dyDescent="0.25">
      <c r="A332" s="187"/>
      <c r="B332" s="13" t="s">
        <v>249</v>
      </c>
      <c r="C332" s="14">
        <v>3</v>
      </c>
      <c r="D332" s="14">
        <v>3</v>
      </c>
      <c r="E332" s="23">
        <v>0</v>
      </c>
    </row>
    <row r="333" spans="1:5" x14ac:dyDescent="0.25">
      <c r="A333" s="187"/>
      <c r="B333" s="13" t="s">
        <v>250</v>
      </c>
      <c r="C333" s="14">
        <v>3</v>
      </c>
      <c r="D333" s="14">
        <v>3</v>
      </c>
      <c r="E333" s="23">
        <v>0</v>
      </c>
    </row>
    <row r="334" spans="1:5" x14ac:dyDescent="0.25">
      <c r="A334" s="187"/>
      <c r="B334" s="13" t="s">
        <v>251</v>
      </c>
      <c r="C334" s="14">
        <v>6</v>
      </c>
      <c r="D334" s="14">
        <v>6</v>
      </c>
      <c r="E334" s="23">
        <v>0</v>
      </c>
    </row>
    <row r="335" spans="1:5" x14ac:dyDescent="0.25">
      <c r="A335" s="187"/>
      <c r="B335" s="13" t="s">
        <v>252</v>
      </c>
      <c r="C335" s="14">
        <v>14</v>
      </c>
      <c r="D335" s="14">
        <v>14</v>
      </c>
      <c r="E335" s="23">
        <v>0</v>
      </c>
    </row>
    <row r="336" spans="1:5" x14ac:dyDescent="0.25">
      <c r="A336" s="187"/>
      <c r="B336" s="13" t="s">
        <v>253</v>
      </c>
      <c r="C336" s="14">
        <v>20</v>
      </c>
      <c r="D336" s="14">
        <v>20</v>
      </c>
      <c r="E336" s="23">
        <v>18</v>
      </c>
    </row>
    <row r="337" spans="1:5" x14ac:dyDescent="0.25">
      <c r="A337" s="187"/>
      <c r="B337" s="13" t="s">
        <v>254</v>
      </c>
      <c r="C337" s="14">
        <v>0</v>
      </c>
      <c r="D337" s="14">
        <v>0</v>
      </c>
      <c r="E337" s="23">
        <v>0</v>
      </c>
    </row>
    <row r="338" spans="1:5" x14ac:dyDescent="0.25">
      <c r="A338" s="187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25">
      <c r="A339" s="187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7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25">
      <c r="A341" s="187"/>
      <c r="B341" s="13" t="s">
        <v>258</v>
      </c>
      <c r="C341" s="14">
        <v>0</v>
      </c>
      <c r="D341" s="14">
        <v>0</v>
      </c>
      <c r="E341" s="23">
        <v>0</v>
      </c>
    </row>
    <row r="342" spans="1:5" x14ac:dyDescent="0.25">
      <c r="A342" s="187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25">
      <c r="A343" s="187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8"/>
      <c r="B344" s="13" t="s">
        <v>261</v>
      </c>
      <c r="C344" s="14">
        <v>0</v>
      </c>
      <c r="D344" s="14">
        <v>0</v>
      </c>
      <c r="E344" s="23">
        <v>0</v>
      </c>
    </row>
    <row r="345" spans="1:5" x14ac:dyDescent="0.25">
      <c r="A345" s="186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25">
      <c r="A346" s="187"/>
      <c r="B346" s="13" t="s">
        <v>264</v>
      </c>
      <c r="C346" s="14">
        <v>0</v>
      </c>
      <c r="D346" s="14">
        <v>0</v>
      </c>
      <c r="E346" s="23">
        <v>0</v>
      </c>
    </row>
    <row r="347" spans="1:5" x14ac:dyDescent="0.25">
      <c r="A347" s="187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25">
      <c r="A348" s="187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7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7"/>
      <c r="B350" s="13" t="s">
        <v>268</v>
      </c>
      <c r="C350" s="14">
        <v>2</v>
      </c>
      <c r="D350" s="14">
        <v>2</v>
      </c>
      <c r="E350" s="23">
        <v>0</v>
      </c>
    </row>
    <row r="351" spans="1:5" x14ac:dyDescent="0.25">
      <c r="A351" s="187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25">
      <c r="A352" s="187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25">
      <c r="A353" s="187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25">
      <c r="A354" s="187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8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25">
      <c r="A356" s="186" t="s">
        <v>274</v>
      </c>
      <c r="B356" s="13" t="s">
        <v>275</v>
      </c>
      <c r="C356" s="14">
        <v>24</v>
      </c>
      <c r="D356" s="14">
        <v>28</v>
      </c>
      <c r="E356" s="23">
        <v>0</v>
      </c>
    </row>
    <row r="357" spans="1:5" x14ac:dyDescent="0.25">
      <c r="A357" s="187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25">
      <c r="A358" s="187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7"/>
      <c r="B359" s="13" t="s">
        <v>278</v>
      </c>
      <c r="C359" s="14">
        <v>5</v>
      </c>
      <c r="D359" s="14">
        <v>6</v>
      </c>
      <c r="E359" s="23">
        <v>2</v>
      </c>
    </row>
    <row r="360" spans="1:5" x14ac:dyDescent="0.25">
      <c r="A360" s="187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25">
      <c r="A361" s="187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25">
      <c r="A362" s="187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7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8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25">
      <c r="A365" s="186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7"/>
      <c r="B366" s="13" t="s">
        <v>286</v>
      </c>
      <c r="C366" s="14">
        <v>2</v>
      </c>
      <c r="D366" s="14">
        <v>3</v>
      </c>
      <c r="E366" s="23">
        <v>0</v>
      </c>
    </row>
    <row r="367" spans="1:5" x14ac:dyDescent="0.25">
      <c r="A367" s="187"/>
      <c r="B367" s="13" t="s">
        <v>287</v>
      </c>
      <c r="C367" s="14">
        <v>0</v>
      </c>
      <c r="D367" s="14">
        <v>0</v>
      </c>
      <c r="E367" s="23">
        <v>0</v>
      </c>
    </row>
    <row r="368" spans="1:5" x14ac:dyDescent="0.25">
      <c r="A368" s="187"/>
      <c r="B368" s="13" t="s">
        <v>288</v>
      </c>
      <c r="C368" s="14">
        <v>2</v>
      </c>
      <c r="D368" s="14">
        <v>2</v>
      </c>
      <c r="E368" s="23">
        <v>0</v>
      </c>
    </row>
    <row r="369" spans="1:5" x14ac:dyDescent="0.25">
      <c r="A369" s="187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7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25">
      <c r="A371" s="187"/>
      <c r="B371" s="13" t="s">
        <v>290</v>
      </c>
      <c r="C371" s="14">
        <v>0</v>
      </c>
      <c r="D371" s="14">
        <v>0</v>
      </c>
      <c r="E371" s="23">
        <v>0</v>
      </c>
    </row>
    <row r="372" spans="1:5" x14ac:dyDescent="0.25">
      <c r="A372" s="187"/>
      <c r="B372" s="13" t="s">
        <v>291</v>
      </c>
      <c r="C372" s="14">
        <v>2</v>
      </c>
      <c r="D372" s="14">
        <v>4</v>
      </c>
      <c r="E372" s="23">
        <v>0</v>
      </c>
    </row>
    <row r="373" spans="1:5" x14ac:dyDescent="0.25">
      <c r="A373" s="187"/>
      <c r="B373" s="13" t="s">
        <v>292</v>
      </c>
      <c r="C373" s="14">
        <v>0</v>
      </c>
      <c r="D373" s="14">
        <v>0</v>
      </c>
      <c r="E373" s="23">
        <v>0</v>
      </c>
    </row>
    <row r="374" spans="1:5" x14ac:dyDescent="0.25">
      <c r="A374" s="187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7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7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8"/>
      <c r="B377" s="13" t="s">
        <v>296</v>
      </c>
      <c r="C377" s="14">
        <v>0</v>
      </c>
      <c r="D377" s="14">
        <v>0</v>
      </c>
      <c r="E377" s="23">
        <v>0</v>
      </c>
    </row>
  </sheetData>
  <sheetProtection algorithmName="SHA-512" hashValue="je0G2/WhcFd3Cya9t+4XJV/WEXLWsg6y5bi+JLYbUXT6XBMU4rarnRidhdUVI+xNg3u1MBTMggXf+GT2f8dOBQ==" saltValue="xEDJRdS6CVKC4pe5IspMy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92C0-CB62-4B46-ABF6-A0260C21BA5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203</v>
      </c>
      <c r="F4" s="162" t="s">
        <v>1812</v>
      </c>
      <c r="G4" s="164">
        <f>DatosViolenciaGénero!E82</f>
        <v>18</v>
      </c>
      <c r="H4" s="165"/>
    </row>
    <row r="5" spans="1:30" x14ac:dyDescent="0.2">
      <c r="C5" s="162" t="s">
        <v>35</v>
      </c>
      <c r="D5" s="163">
        <f>DatosViolenciaGénero!C5</f>
        <v>2</v>
      </c>
      <c r="F5" s="162" t="s">
        <v>1813</v>
      </c>
      <c r="G5" s="164">
        <f>DatosViolenciaGénero!F82</f>
        <v>20</v>
      </c>
      <c r="H5" s="165"/>
    </row>
    <row r="6" spans="1:30" x14ac:dyDescent="0.2">
      <c r="C6" s="162" t="s">
        <v>1814</v>
      </c>
      <c r="D6" s="172">
        <f>DatosViolenciaGénero!C8</f>
        <v>109</v>
      </c>
    </row>
    <row r="7" spans="1:30" x14ac:dyDescent="0.2">
      <c r="C7" s="162" t="s">
        <v>55</v>
      </c>
      <c r="D7" s="172">
        <f>DatosViolenciaGénero!C9</f>
        <v>1</v>
      </c>
    </row>
    <row r="8" spans="1:30" x14ac:dyDescent="0.2">
      <c r="C8" s="162" t="s">
        <v>1818</v>
      </c>
      <c r="D8" s="163">
        <f>DatosViolenciaGénero!C11</f>
        <v>0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2">
        <f>DatosViolenciaGénero!C6</f>
        <v>0</v>
      </c>
    </row>
    <row r="11" spans="1:30" x14ac:dyDescent="0.2">
      <c r="C11" s="162" t="s">
        <v>1815</v>
      </c>
      <c r="D11" s="172">
        <f>DatosViolenciaGénero!C10</f>
        <v>2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LSmN0PuJ8nVfpcU6oOKAeOzqcKacI+QhjYJKhCRvThjZ6xmj7TaQf0qQb076gF8hH39Zu6TEmJJNREf7sUu83g==" saltValue="E7w5s3/xagjhviBx+maHG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139E-343D-47D3-A696-1A1C72936293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HN4FUs137loOEBbMqzzGlcPcppyXOcSL23k9fb+J0WBFVJFZmLbkFO7bJl9QE9SMPifhtSr92xp+hifx0OAfwA==" saltValue="1LhgAXl6Dclx1rpTZeDGP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3067-1E5C-4D67-B6EA-0A415A892F12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KU1ZkNEd0U0QhCx5x/sg1/l42cLGPBhozDXf3kW+aZdEkWGwd+ZLjYKKacHe4aBj6xrEcflVnZhQ4WMwZhS35A==" saltValue="y8KG5tjSL1bW05Zvqdey1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6A5E-C189-4C9C-A126-B1B2BC6B657C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0</v>
      </c>
      <c r="N6" s="177">
        <f>DatosMedioAmbiente!C55</f>
        <v>0</v>
      </c>
      <c r="O6" s="177">
        <f>DatosMedioAmbiente!C57</f>
        <v>0</v>
      </c>
      <c r="P6" s="177">
        <f>DatosMedioAmbiente!C59</f>
        <v>2</v>
      </c>
      <c r="Q6" s="177">
        <f>DatosMedioAmbiente!C61</f>
        <v>3</v>
      </c>
      <c r="R6" s="177">
        <f>DatosMedioAmbiente!C63</f>
        <v>1</v>
      </c>
      <c r="S6" s="175"/>
      <c r="U6" s="178">
        <f>DatosMedioAmbiente!C54</f>
        <v>0</v>
      </c>
      <c r="V6" s="178">
        <f>DatosMedioAmbiente!C56</f>
        <v>0</v>
      </c>
      <c r="W6" s="178">
        <f>DatosMedioAmbiente!C58</f>
        <v>0</v>
      </c>
      <c r="X6" s="178">
        <f>DatosMedioAmbiente!C60</f>
        <v>1</v>
      </c>
      <c r="Y6" s="178">
        <f>DatosMedioAmbiente!C62</f>
        <v>0</v>
      </c>
      <c r="Z6" s="178">
        <f>DatosMedioAmbiente!C64</f>
        <v>1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h6D8aQcUiBF7yvKmcWZrIZ9KgxFeCnoKW1OxKMAsT8hfXW73EqRXjX8R1svSCmPdy4r+UkVy69hqncW189NPLg==" saltValue="d5ZbuvSo+stelbJy9Bq7h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7C0-AAED-4CA2-8049-CEABBD5A7BE4}">
  <dimension ref="A1:BI12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1753</v>
      </c>
      <c r="C2" s="92" t="s">
        <v>1741</v>
      </c>
      <c r="D2" s="92" t="s">
        <v>1624</v>
      </c>
      <c r="E2" s="92" t="s">
        <v>1624</v>
      </c>
      <c r="F2" s="92" t="s">
        <v>1648</v>
      </c>
      <c r="G2" s="92" t="s">
        <v>1639</v>
      </c>
      <c r="H2" s="92" t="s">
        <v>1638</v>
      </c>
      <c r="I2" s="92" t="s">
        <v>1624</v>
      </c>
      <c r="J2" s="92" t="s">
        <v>1625</v>
      </c>
      <c r="K2" s="92" t="s">
        <v>1624</v>
      </c>
      <c r="L2" s="92" t="s">
        <v>1624</v>
      </c>
      <c r="O2" s="92" t="s">
        <v>970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1127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1189</v>
      </c>
      <c r="AI2" s="92" t="s">
        <v>224</v>
      </c>
      <c r="AL2" s="92" t="s">
        <v>644</v>
      </c>
      <c r="AM2" s="92" t="s">
        <v>642</v>
      </c>
      <c r="AN2" s="92" t="s">
        <v>644</v>
      </c>
      <c r="AO2" s="92" t="s">
        <v>644</v>
      </c>
      <c r="AT2" s="92" t="s">
        <v>652</v>
      </c>
      <c r="AV2" s="92" t="s">
        <v>642</v>
      </c>
      <c r="AW2" s="92" t="s">
        <v>1182</v>
      </c>
      <c r="AX2" s="92" t="s">
        <v>1182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104</v>
      </c>
      <c r="C3" s="92" t="s">
        <v>1742</v>
      </c>
      <c r="D3" s="92" t="s">
        <v>1625</v>
      </c>
      <c r="E3" s="92" t="s">
        <v>1625</v>
      </c>
      <c r="F3" s="92" t="s">
        <v>106</v>
      </c>
      <c r="G3" s="92" t="s">
        <v>106</v>
      </c>
      <c r="H3" s="92" t="s">
        <v>1639</v>
      </c>
      <c r="I3" s="92" t="s">
        <v>1625</v>
      </c>
      <c r="J3" s="92" t="s">
        <v>970</v>
      </c>
      <c r="K3" s="92" t="s">
        <v>1625</v>
      </c>
      <c r="L3" s="92" t="s">
        <v>1628</v>
      </c>
      <c r="O3" s="92" t="s">
        <v>1639</v>
      </c>
      <c r="P3" s="92" t="s">
        <v>1626</v>
      </c>
      <c r="Q3" s="92" t="s">
        <v>1626</v>
      </c>
      <c r="R3" s="92" t="s">
        <v>1037</v>
      </c>
      <c r="S3" s="92" t="s">
        <v>1626</v>
      </c>
      <c r="T3" s="92" t="s">
        <v>1626</v>
      </c>
      <c r="V3" s="92" t="s">
        <v>25</v>
      </c>
      <c r="W3" s="92" t="s">
        <v>109</v>
      </c>
      <c r="AB3" s="92" t="s">
        <v>1127</v>
      </c>
      <c r="AC3" s="92" t="s">
        <v>1135</v>
      </c>
      <c r="AD3" s="92" t="s">
        <v>644</v>
      </c>
      <c r="AE3" s="92" t="s">
        <v>610</v>
      </c>
      <c r="AF3" s="92" t="s">
        <v>1190</v>
      </c>
      <c r="AI3" s="92" t="s">
        <v>225</v>
      </c>
      <c r="AL3" s="92" t="s">
        <v>650</v>
      </c>
      <c r="AM3" s="92" t="s">
        <v>644</v>
      </c>
      <c r="AN3" s="92" t="s">
        <v>646</v>
      </c>
      <c r="AO3" s="92" t="s">
        <v>646</v>
      </c>
      <c r="AV3" s="92" t="s">
        <v>644</v>
      </c>
      <c r="AW3" s="92" t="s">
        <v>610</v>
      </c>
      <c r="AX3" s="92" t="s">
        <v>1183</v>
      </c>
      <c r="AY3" s="92" t="s">
        <v>999</v>
      </c>
      <c r="AZ3" s="92" t="s">
        <v>1006</v>
      </c>
      <c r="BA3" s="92" t="s">
        <v>1798</v>
      </c>
      <c r="BC3" s="92" t="s">
        <v>975</v>
      </c>
      <c r="BD3" s="92" t="s">
        <v>957</v>
      </c>
      <c r="BE3" s="92" t="s">
        <v>1663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105</v>
      </c>
      <c r="C4" s="92" t="s">
        <v>1743</v>
      </c>
      <c r="D4" s="92" t="s">
        <v>1626</v>
      </c>
      <c r="E4" s="92" t="s">
        <v>1628</v>
      </c>
      <c r="H4" s="92" t="s">
        <v>106</v>
      </c>
      <c r="I4" s="92" t="s">
        <v>970</v>
      </c>
      <c r="J4" s="92" t="s">
        <v>1639</v>
      </c>
      <c r="K4" s="92" t="s">
        <v>1628</v>
      </c>
      <c r="O4" s="92" t="s">
        <v>1642</v>
      </c>
      <c r="P4" s="92" t="s">
        <v>1676</v>
      </c>
      <c r="Q4" s="92" t="s">
        <v>1676</v>
      </c>
      <c r="R4" s="92" t="s">
        <v>1039</v>
      </c>
      <c r="S4" s="92" t="s">
        <v>1676</v>
      </c>
      <c r="T4" s="92" t="s">
        <v>1676</v>
      </c>
      <c r="V4" s="92" t="s">
        <v>26</v>
      </c>
      <c r="W4" s="92" t="s">
        <v>1767</v>
      </c>
      <c r="AD4" s="92" t="s">
        <v>646</v>
      </c>
      <c r="AE4" s="92" t="s">
        <v>1183</v>
      </c>
      <c r="AI4" s="92" t="s">
        <v>236</v>
      </c>
      <c r="AL4" s="92" t="s">
        <v>652</v>
      </c>
      <c r="AM4" s="92" t="s">
        <v>646</v>
      </c>
      <c r="AN4" s="92" t="s">
        <v>650</v>
      </c>
      <c r="AO4" s="92" t="s">
        <v>650</v>
      </c>
      <c r="AV4" s="92" t="s">
        <v>646</v>
      </c>
      <c r="AW4" s="92" t="s">
        <v>1183</v>
      </c>
      <c r="AY4" s="92" t="s">
        <v>1000</v>
      </c>
      <c r="AZ4" s="92" t="s">
        <v>1007</v>
      </c>
      <c r="BA4" s="92" t="s">
        <v>1799</v>
      </c>
      <c r="BC4" s="92" t="s">
        <v>981</v>
      </c>
      <c r="BD4" s="92" t="s">
        <v>958</v>
      </c>
      <c r="BE4" s="92" t="s">
        <v>1664</v>
      </c>
    </row>
    <row r="5" spans="1:61" x14ac:dyDescent="0.2">
      <c r="A5" s="92" t="s">
        <v>1026</v>
      </c>
      <c r="C5" s="92" t="s">
        <v>169</v>
      </c>
      <c r="D5" s="92" t="s">
        <v>970</v>
      </c>
      <c r="E5" s="92" t="s">
        <v>970</v>
      </c>
      <c r="I5" s="92" t="s">
        <v>1638</v>
      </c>
      <c r="J5" s="92" t="s">
        <v>1642</v>
      </c>
      <c r="O5" s="92" t="s">
        <v>1644</v>
      </c>
      <c r="R5" s="92" t="s">
        <v>1040</v>
      </c>
      <c r="V5" s="92" t="s">
        <v>28</v>
      </c>
      <c r="AD5" s="92" t="s">
        <v>650</v>
      </c>
      <c r="AI5" s="92" t="s">
        <v>237</v>
      </c>
      <c r="AM5" s="92" t="s">
        <v>648</v>
      </c>
      <c r="AN5" s="92" t="s">
        <v>652</v>
      </c>
      <c r="AO5" s="92" t="s">
        <v>652</v>
      </c>
      <c r="AV5" s="92" t="s">
        <v>650</v>
      </c>
      <c r="AY5" s="92" t="s">
        <v>1001</v>
      </c>
      <c r="AZ5" s="92" t="s">
        <v>1002</v>
      </c>
      <c r="BC5" s="92" t="s">
        <v>982</v>
      </c>
      <c r="BD5" s="92" t="s">
        <v>959</v>
      </c>
      <c r="BE5" s="92" t="s">
        <v>1804</v>
      </c>
    </row>
    <row r="6" spans="1:61" x14ac:dyDescent="0.2">
      <c r="C6" s="92" t="s">
        <v>1744</v>
      </c>
      <c r="D6" s="92" t="s">
        <v>1639</v>
      </c>
      <c r="E6" s="92" t="s">
        <v>1637</v>
      </c>
      <c r="I6" s="92" t="s">
        <v>1639</v>
      </c>
      <c r="J6" s="92" t="s">
        <v>106</v>
      </c>
      <c r="O6" s="92" t="s">
        <v>106</v>
      </c>
      <c r="R6" s="92" t="s">
        <v>1041</v>
      </c>
      <c r="AD6" s="92" t="s">
        <v>652</v>
      </c>
      <c r="AI6" s="92" t="s">
        <v>106</v>
      </c>
      <c r="AM6" s="92" t="s">
        <v>650</v>
      </c>
      <c r="AV6" s="92" t="s">
        <v>652</v>
      </c>
      <c r="AY6" s="92" t="s">
        <v>1002</v>
      </c>
      <c r="BC6" s="92" t="s">
        <v>1801</v>
      </c>
      <c r="BD6" s="92" t="s">
        <v>960</v>
      </c>
      <c r="BE6" s="92" t="s">
        <v>1016</v>
      </c>
    </row>
    <row r="7" spans="1:61" x14ac:dyDescent="0.2">
      <c r="C7" s="92" t="s">
        <v>1745</v>
      </c>
      <c r="D7" s="92" t="s">
        <v>1642</v>
      </c>
      <c r="E7" s="92" t="s">
        <v>1638</v>
      </c>
      <c r="I7" s="92" t="s">
        <v>1642</v>
      </c>
      <c r="AD7" s="92" t="s">
        <v>654</v>
      </c>
      <c r="AM7" s="92" t="s">
        <v>652</v>
      </c>
      <c r="BC7" s="92" t="s">
        <v>984</v>
      </c>
      <c r="BD7" s="92" t="s">
        <v>513</v>
      </c>
      <c r="BE7" s="92" t="s">
        <v>1667</v>
      </c>
    </row>
    <row r="8" spans="1:61" x14ac:dyDescent="0.2">
      <c r="C8" s="92" t="s">
        <v>1746</v>
      </c>
      <c r="D8" s="92" t="s">
        <v>1648</v>
      </c>
      <c r="E8" s="92" t="s">
        <v>1642</v>
      </c>
      <c r="I8" s="92" t="s">
        <v>1644</v>
      </c>
      <c r="BC8" s="92" t="s">
        <v>972</v>
      </c>
      <c r="BD8" s="92" t="s">
        <v>961</v>
      </c>
    </row>
    <row r="9" spans="1:61" x14ac:dyDescent="0.2">
      <c r="C9" s="92" t="s">
        <v>204</v>
      </c>
      <c r="D9" s="92" t="s">
        <v>106</v>
      </c>
      <c r="I9" s="92" t="s">
        <v>1648</v>
      </c>
      <c r="BD9" s="92" t="s">
        <v>963</v>
      </c>
    </row>
    <row r="10" spans="1:61" x14ac:dyDescent="0.2">
      <c r="C10" s="92" t="s">
        <v>1747</v>
      </c>
      <c r="I10" s="92" t="s">
        <v>106</v>
      </c>
      <c r="BD10" s="92" t="s">
        <v>964</v>
      </c>
    </row>
    <row r="11" spans="1:61" x14ac:dyDescent="0.2">
      <c r="C11" s="92" t="s">
        <v>284</v>
      </c>
      <c r="BD11" s="92" t="s">
        <v>106</v>
      </c>
    </row>
    <row r="12" spans="1:61" x14ac:dyDescent="0.2">
      <c r="BD12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2FB9-5D7E-4011-8C0A-AE452D895C5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161</v>
      </c>
      <c r="D4" s="100">
        <f>SUM(DatosViolenciaGénero!D63:D69)</f>
        <v>80</v>
      </c>
    </row>
    <row r="5" spans="2:4" x14ac:dyDescent="0.2">
      <c r="B5" s="99" t="s">
        <v>1626</v>
      </c>
      <c r="C5" s="100">
        <f>SUM(DatosViolenciaGénero!C70:C73)</f>
        <v>22</v>
      </c>
      <c r="D5" s="100">
        <f>SUM(DatosViolenciaGénero!D70:D73)</f>
        <v>21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0</v>
      </c>
      <c r="D7" s="100">
        <f>SUM(DatosViolenciaGénero!D75:D77)</f>
        <v>0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0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21</v>
      </c>
      <c r="D10" s="100">
        <f>SUM(DatosViolenciaGénero!D79:D80)</f>
        <v>21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1" t="s">
        <v>1678</v>
      </c>
      <c r="C15" s="102">
        <f>DatosViolenciaGénero!C38</f>
        <v>84</v>
      </c>
    </row>
    <row r="16" spans="2:4" ht="13.5" thickBot="1" x14ac:dyDescent="0.25">
      <c r="B16" s="103" t="s">
        <v>1679</v>
      </c>
      <c r="C16" s="104">
        <f>DatosViolenciaGénero!C39</f>
        <v>56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C1BC-FB19-47CB-B7D6-120BF5F1ABDE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18</v>
      </c>
      <c r="D4" s="100">
        <f>SUM(DatosViolenciaDoméstica!D48:D54)</f>
        <v>11</v>
      </c>
    </row>
    <row r="5" spans="2:4" x14ac:dyDescent="0.2">
      <c r="B5" s="99" t="s">
        <v>1626</v>
      </c>
      <c r="C5" s="100">
        <f>SUM(DatosViolenciaDoméstica!C55:C58)</f>
        <v>6</v>
      </c>
      <c r="D5" s="100">
        <f>SUM(DatosViolenciaDoméstica!D55:D58)</f>
        <v>3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7</v>
      </c>
      <c r="D10" s="100">
        <f>SUM(DatosViolenciaDoméstica!D64:D65)</f>
        <v>5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1" t="s">
        <v>1678</v>
      </c>
      <c r="C15" s="102">
        <f>DatosViolenciaDoméstica!C33</f>
        <v>4</v>
      </c>
    </row>
    <row r="16" spans="2:4" ht="13.5" thickBot="1" x14ac:dyDescent="0.25">
      <c r="B16" s="103" t="s">
        <v>1679</v>
      </c>
      <c r="C16" s="104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8F00-1E3E-4EAC-B9BB-DEBE3B548815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1" t="s">
        <v>1661</v>
      </c>
      <c r="C3" s="221"/>
    </row>
    <row r="4" spans="2:3" x14ac:dyDescent="0.2">
      <c r="B4" s="93" t="s">
        <v>1662</v>
      </c>
      <c r="C4" s="94">
        <f>DatosMenores!C69</f>
        <v>54</v>
      </c>
    </row>
    <row r="5" spans="2:3" x14ac:dyDescent="0.2">
      <c r="B5" s="93" t="s">
        <v>1663</v>
      </c>
      <c r="C5" s="95">
        <f>DatosMenores!C70</f>
        <v>47</v>
      </c>
    </row>
    <row r="6" spans="2:3" x14ac:dyDescent="0.2">
      <c r="B6" s="93" t="s">
        <v>1664</v>
      </c>
      <c r="C6" s="95">
        <f>DatosMenores!C71</f>
        <v>12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2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8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32E5-989C-4B61-946D-FDA31C3A907B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2" t="s">
        <v>1624</v>
      </c>
      <c r="C11" s="222"/>
      <c r="D11" s="77">
        <f>DatosDelitos!C5+DatosDelitos!C13-DatosDelitos!C17</f>
        <v>1978</v>
      </c>
      <c r="E11" s="78">
        <f>DatosDelitos!H5+DatosDelitos!H13-DatosDelitos!H17</f>
        <v>90</v>
      </c>
      <c r="F11" s="78">
        <f>DatosDelitos!I5+DatosDelitos!I13-DatosDelitos!I17</f>
        <v>31</v>
      </c>
      <c r="G11" s="78">
        <f>DatosDelitos!J5+DatosDelitos!J13-DatosDelitos!J17</f>
        <v>1</v>
      </c>
      <c r="H11" s="79">
        <f>DatosDelitos!K5+DatosDelitos!K13-DatosDelitos!K17</f>
        <v>1</v>
      </c>
      <c r="I11" s="79">
        <f>DatosDelitos!L5+DatosDelitos!L13-DatosDelitos!L17</f>
        <v>0</v>
      </c>
      <c r="J11" s="79">
        <f>DatosDelitos!M5+DatosDelitos!M13-DatosDelitos!M17</f>
        <v>0</v>
      </c>
      <c r="K11" s="79">
        <f>DatosDelitos!O5+DatosDelitos!O13-DatosDelitos!O17</f>
        <v>3</v>
      </c>
      <c r="L11" s="80">
        <f>DatosDelitos!P5+DatosDelitos!P13-DatosDelitos!P17</f>
        <v>50</v>
      </c>
    </row>
    <row r="12" spans="2:13" ht="13.15" customHeight="1" x14ac:dyDescent="0.2">
      <c r="B12" s="223" t="s">
        <v>324</v>
      </c>
      <c r="C12" s="223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3" t="s">
        <v>342</v>
      </c>
      <c r="C13" s="223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3" t="s">
        <v>347</v>
      </c>
      <c r="C14" s="223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3" t="s">
        <v>1625</v>
      </c>
      <c r="C15" s="223"/>
      <c r="D15" s="81">
        <f>DatosDelitos!C17+DatosDelitos!C44</f>
        <v>365</v>
      </c>
      <c r="E15" s="82">
        <f>DatosDelitos!H17+DatosDelitos!H44</f>
        <v>133</v>
      </c>
      <c r="F15" s="82">
        <f>DatosDelitos!I16+DatosDelitos!I44</f>
        <v>56</v>
      </c>
      <c r="G15" s="82">
        <f>DatosDelitos!J17+DatosDelitos!J44</f>
        <v>2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2</v>
      </c>
      <c r="L15" s="83">
        <f>DatosDelitos!P17+DatosDelitos!P44</f>
        <v>50</v>
      </c>
    </row>
    <row r="16" spans="2:13" ht="13.15" customHeight="1" x14ac:dyDescent="0.2">
      <c r="B16" s="223" t="s">
        <v>1626</v>
      </c>
      <c r="C16" s="223"/>
      <c r="D16" s="81">
        <f>DatosDelitos!C30</f>
        <v>372</v>
      </c>
      <c r="E16" s="82">
        <f>DatosDelitos!H30</f>
        <v>17</v>
      </c>
      <c r="F16" s="82">
        <f>DatosDelitos!I30</f>
        <v>42</v>
      </c>
      <c r="G16" s="82">
        <f>DatosDelitos!J30</f>
        <v>0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23</v>
      </c>
    </row>
    <row r="17" spans="2:12" ht="13.15" customHeight="1" x14ac:dyDescent="0.2">
      <c r="B17" s="224" t="s">
        <v>1627</v>
      </c>
      <c r="C17" s="224"/>
      <c r="D17" s="81">
        <f>DatosDelitos!C42-DatosDelitos!C44</f>
        <v>6</v>
      </c>
      <c r="E17" s="82">
        <f>DatosDelitos!H42-DatosDelitos!H44</f>
        <v>1</v>
      </c>
      <c r="F17" s="82">
        <f>DatosDelitos!I42-DatosDelitos!I44</f>
        <v>1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15" customHeight="1" x14ac:dyDescent="0.2">
      <c r="B18" s="223" t="s">
        <v>1628</v>
      </c>
      <c r="C18" s="223"/>
      <c r="D18" s="81">
        <f>DatosDelitos!C50</f>
        <v>50</v>
      </c>
      <c r="E18" s="82">
        <f>DatosDelitos!H50</f>
        <v>21</v>
      </c>
      <c r="F18" s="82">
        <f>DatosDelitos!I50</f>
        <v>11</v>
      </c>
      <c r="G18" s="82">
        <f>DatosDelitos!J50</f>
        <v>1</v>
      </c>
      <c r="H18" s="82">
        <f>DatosDelitos!K50</f>
        <v>1</v>
      </c>
      <c r="I18" s="82">
        <f>DatosDelitos!L50</f>
        <v>0</v>
      </c>
      <c r="J18" s="82">
        <f>DatosDelitos!M50</f>
        <v>0</v>
      </c>
      <c r="K18" s="82">
        <f>DatosDelitos!O50</f>
        <v>1</v>
      </c>
      <c r="L18" s="83">
        <f>DatosDelitos!P50</f>
        <v>7</v>
      </c>
    </row>
    <row r="19" spans="2:12" ht="13.15" customHeight="1" x14ac:dyDescent="0.2">
      <c r="B19" s="223" t="s">
        <v>1629</v>
      </c>
      <c r="C19" s="223"/>
      <c r="D19" s="81">
        <f>DatosDelitos!C72</f>
        <v>1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3" t="s">
        <v>1630</v>
      </c>
      <c r="C20" s="223"/>
      <c r="D20" s="81">
        <f>DatosDelitos!C74</f>
        <v>14</v>
      </c>
      <c r="E20" s="82">
        <f>DatosDelitos!H74</f>
        <v>5</v>
      </c>
      <c r="F20" s="82">
        <f>DatosDelitos!I74</f>
        <v>1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0</v>
      </c>
      <c r="K20" s="82">
        <f>DatosDelitos!O74</f>
        <v>0</v>
      </c>
      <c r="L20" s="83">
        <f>DatosDelitos!P74</f>
        <v>2</v>
      </c>
    </row>
    <row r="21" spans="2:12" ht="13.15" customHeight="1" x14ac:dyDescent="0.2">
      <c r="B21" s="224" t="s">
        <v>1631</v>
      </c>
      <c r="C21" s="224"/>
      <c r="D21" s="81">
        <f>DatosDelitos!C82</f>
        <v>26</v>
      </c>
      <c r="E21" s="82">
        <f>DatosDelitos!H82</f>
        <v>4</v>
      </c>
      <c r="F21" s="82">
        <f>DatosDelitos!I82</f>
        <v>2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3</v>
      </c>
    </row>
    <row r="22" spans="2:12" ht="13.15" customHeight="1" x14ac:dyDescent="0.2">
      <c r="B22" s="223" t="s">
        <v>1632</v>
      </c>
      <c r="C22" s="223"/>
      <c r="D22" s="81">
        <f>DatosDelitos!C85</f>
        <v>57</v>
      </c>
      <c r="E22" s="82">
        <f>DatosDelitos!H85</f>
        <v>20</v>
      </c>
      <c r="F22" s="82">
        <f>DatosDelitos!I85</f>
        <v>12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6</v>
      </c>
    </row>
    <row r="23" spans="2:12" ht="13.15" customHeight="1" x14ac:dyDescent="0.2">
      <c r="B23" s="223" t="s">
        <v>970</v>
      </c>
      <c r="C23" s="223"/>
      <c r="D23" s="81">
        <f>DatosDelitos!C97</f>
        <v>1272</v>
      </c>
      <c r="E23" s="82">
        <f>DatosDelitos!H97</f>
        <v>358</v>
      </c>
      <c r="F23" s="82">
        <f>DatosDelitos!I97</f>
        <v>167</v>
      </c>
      <c r="G23" s="82">
        <f>DatosDelitos!J97</f>
        <v>0</v>
      </c>
      <c r="H23" s="82">
        <f>DatosDelitos!K97</f>
        <v>0</v>
      </c>
      <c r="I23" s="82">
        <f>DatosDelitos!L97</f>
        <v>0</v>
      </c>
      <c r="J23" s="82">
        <f>DatosDelitos!M97</f>
        <v>0</v>
      </c>
      <c r="K23" s="82">
        <f>DatosDelitos!O97</f>
        <v>5</v>
      </c>
      <c r="L23" s="83">
        <f>DatosDelitos!P97</f>
        <v>143</v>
      </c>
    </row>
    <row r="24" spans="2:12" ht="27" customHeight="1" x14ac:dyDescent="0.2">
      <c r="B24" s="223" t="s">
        <v>1633</v>
      </c>
      <c r="C24" s="223"/>
      <c r="D24" s="81">
        <f>DatosDelitos!C131</f>
        <v>2</v>
      </c>
      <c r="E24" s="82">
        <f>DatosDelitos!H131</f>
        <v>1</v>
      </c>
      <c r="F24" s="82">
        <f>DatosDelitos!I131</f>
        <v>0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2</v>
      </c>
    </row>
    <row r="25" spans="2:12" ht="13.15" customHeight="1" x14ac:dyDescent="0.2">
      <c r="B25" s="223" t="s">
        <v>1634</v>
      </c>
      <c r="C25" s="223"/>
      <c r="D25" s="81">
        <f>DatosDelitos!C137</f>
        <v>4</v>
      </c>
      <c r="E25" s="82">
        <f>DatosDelitos!H137</f>
        <v>2</v>
      </c>
      <c r="F25" s="82">
        <f>DatosDelitos!I137</f>
        <v>4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0</v>
      </c>
    </row>
    <row r="26" spans="2:12" ht="13.15" customHeight="1" x14ac:dyDescent="0.2">
      <c r="B26" s="224" t="s">
        <v>1635</v>
      </c>
      <c r="C26" s="224"/>
      <c r="D26" s="81">
        <f>DatosDelitos!C144</f>
        <v>0</v>
      </c>
      <c r="E26" s="82">
        <f>DatosDelitos!H144</f>
        <v>0</v>
      </c>
      <c r="F26" s="82">
        <f>DatosDelitos!I144</f>
        <v>1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">
      <c r="B27" s="223" t="s">
        <v>1636</v>
      </c>
      <c r="C27" s="223"/>
      <c r="D27" s="81">
        <f>DatosDelitos!C147</f>
        <v>26</v>
      </c>
      <c r="E27" s="82">
        <f>DatosDelitos!H147</f>
        <v>9</v>
      </c>
      <c r="F27" s="82">
        <f>DatosDelitos!I147</f>
        <v>7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3</v>
      </c>
    </row>
    <row r="28" spans="2:12" ht="13.15" customHeight="1" x14ac:dyDescent="0.2">
      <c r="B28" s="223" t="s">
        <v>1637</v>
      </c>
      <c r="C28" s="223"/>
      <c r="D28" s="81">
        <f>DatosDelitos!C156+SUM(DatosDelitos!C167:C172)</f>
        <v>100</v>
      </c>
      <c r="E28" s="82">
        <f>DatosDelitos!H156+SUM(DatosDelitos!H167:H172)</f>
        <v>9</v>
      </c>
      <c r="F28" s="82">
        <f>DatosDelitos!I156+SUM(DatosDelitos!I167:I172)</f>
        <v>4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9</v>
      </c>
      <c r="L28" s="82">
        <f>DatosDelitos!P156+SUM(DatosDelitos!P167:Q172)</f>
        <v>3</v>
      </c>
    </row>
    <row r="29" spans="2:12" ht="13.15" customHeight="1" x14ac:dyDescent="0.2">
      <c r="B29" s="223" t="s">
        <v>1638</v>
      </c>
      <c r="C29" s="223"/>
      <c r="D29" s="81">
        <f>SUM(DatosDelitos!C173:C177)</f>
        <v>55</v>
      </c>
      <c r="E29" s="82">
        <f>SUM(DatosDelitos!H173:H177)</f>
        <v>54</v>
      </c>
      <c r="F29" s="82">
        <f>SUM(DatosDelitos!I173:I177)</f>
        <v>24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9</v>
      </c>
      <c r="L29" s="82">
        <f>SUM(DatosDelitos!P173:P177)</f>
        <v>20</v>
      </c>
    </row>
    <row r="30" spans="2:12" ht="13.15" customHeight="1" x14ac:dyDescent="0.2">
      <c r="B30" s="223" t="s">
        <v>1639</v>
      </c>
      <c r="C30" s="223"/>
      <c r="D30" s="81">
        <f>DatosDelitos!C178</f>
        <v>124</v>
      </c>
      <c r="E30" s="82">
        <f>DatosDelitos!H178</f>
        <v>98</v>
      </c>
      <c r="F30" s="82">
        <f>DatosDelitos!I178</f>
        <v>68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380</v>
      </c>
    </row>
    <row r="31" spans="2:12" ht="13.15" customHeight="1" x14ac:dyDescent="0.2">
      <c r="B31" s="223" t="s">
        <v>1640</v>
      </c>
      <c r="C31" s="223"/>
      <c r="D31" s="81">
        <f>DatosDelitos!C186</f>
        <v>63</v>
      </c>
      <c r="E31" s="82">
        <f>DatosDelitos!H186</f>
        <v>38</v>
      </c>
      <c r="F31" s="82">
        <f>DatosDelitos!I186</f>
        <v>12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12</v>
      </c>
    </row>
    <row r="32" spans="2:12" ht="13.15" customHeight="1" x14ac:dyDescent="0.2">
      <c r="B32" s="223" t="s">
        <v>1641</v>
      </c>
      <c r="C32" s="223"/>
      <c r="D32" s="81">
        <f>DatosDelitos!C201</f>
        <v>14</v>
      </c>
      <c r="E32" s="82">
        <f>DatosDelitos!H201</f>
        <v>4</v>
      </c>
      <c r="F32" s="82">
        <f>DatosDelitos!I201</f>
        <v>1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3</v>
      </c>
    </row>
    <row r="33" spans="2:13" ht="13.15" customHeight="1" x14ac:dyDescent="0.2">
      <c r="B33" s="223" t="s">
        <v>1642</v>
      </c>
      <c r="C33" s="223"/>
      <c r="D33" s="81">
        <f>DatosDelitos!C223</f>
        <v>190</v>
      </c>
      <c r="E33" s="82">
        <f>DatosDelitos!H223</f>
        <v>95</v>
      </c>
      <c r="F33" s="82">
        <f>DatosDelitos!I223</f>
        <v>72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3</v>
      </c>
      <c r="L33" s="82">
        <f>DatosDelitos!P223</f>
        <v>61</v>
      </c>
    </row>
    <row r="34" spans="2:13" ht="13.15" customHeight="1" x14ac:dyDescent="0.2">
      <c r="B34" s="223" t="s">
        <v>1643</v>
      </c>
      <c r="C34" s="223"/>
      <c r="D34" s="81">
        <f>DatosDelitos!C244</f>
        <v>0</v>
      </c>
      <c r="E34" s="82">
        <f>DatosDelitos!H244</f>
        <v>0</v>
      </c>
      <c r="F34" s="82">
        <f>DatosDelitos!I244</f>
        <v>1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15" customHeight="1" x14ac:dyDescent="0.2">
      <c r="B35" s="223" t="s">
        <v>1644</v>
      </c>
      <c r="C35" s="223"/>
      <c r="D35" s="81">
        <f>DatosDelitos!C271</f>
        <v>62</v>
      </c>
      <c r="E35" s="82">
        <f>DatosDelitos!H271</f>
        <v>58</v>
      </c>
      <c r="F35" s="82">
        <f>DatosDelitos!I271</f>
        <v>45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59</v>
      </c>
    </row>
    <row r="36" spans="2:13" ht="38.25" customHeight="1" x14ac:dyDescent="0.2">
      <c r="B36" s="223" t="s">
        <v>1645</v>
      </c>
      <c r="C36" s="223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3" t="s">
        <v>1646</v>
      </c>
      <c r="C37" s="223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3" t="s">
        <v>1647</v>
      </c>
      <c r="C38" s="223"/>
      <c r="D38" s="81">
        <f>DatosDelitos!C312+DatosDelitos!C318+DatosDelitos!C320</f>
        <v>2</v>
      </c>
      <c r="E38" s="82">
        <f>DatosDelitos!H312+DatosDelitos!H318+DatosDelitos!H320</f>
        <v>2</v>
      </c>
      <c r="F38" s="82">
        <f>DatosDelitos!I312+DatosDelitos!I318+DatosDelitos!I320</f>
        <v>1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1</v>
      </c>
    </row>
    <row r="39" spans="2:13" ht="13.15" customHeight="1" x14ac:dyDescent="0.2">
      <c r="B39" s="223" t="s">
        <v>1648</v>
      </c>
      <c r="C39" s="223"/>
      <c r="D39" s="81">
        <f>DatosDelitos!C323</f>
        <v>1398</v>
      </c>
      <c r="E39" s="82">
        <f>DatosDelitos!H323</f>
        <v>76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3</v>
      </c>
    </row>
    <row r="40" spans="2:13" ht="13.15" customHeight="1" x14ac:dyDescent="0.2">
      <c r="B40" s="223" t="s">
        <v>1649</v>
      </c>
      <c r="C40" s="223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3" t="s">
        <v>947</v>
      </c>
      <c r="C41" s="223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3" t="s">
        <v>1650</v>
      </c>
      <c r="C42" s="223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6" t="s">
        <v>951</v>
      </c>
      <c r="C43" s="226"/>
      <c r="D43" s="84">
        <f>SUM(D11:D42)</f>
        <v>6181</v>
      </c>
      <c r="E43" s="84">
        <f t="shared" ref="E43:L43" si="0">SUM(E11:E42)</f>
        <v>1095</v>
      </c>
      <c r="F43" s="84">
        <f t="shared" si="0"/>
        <v>563</v>
      </c>
      <c r="G43" s="84">
        <f t="shared" si="0"/>
        <v>4</v>
      </c>
      <c r="H43" s="84">
        <f t="shared" si="0"/>
        <v>2</v>
      </c>
      <c r="I43" s="84">
        <f t="shared" si="0"/>
        <v>0</v>
      </c>
      <c r="J43" s="84">
        <f t="shared" si="0"/>
        <v>0</v>
      </c>
      <c r="K43" s="84">
        <f t="shared" si="0"/>
        <v>32</v>
      </c>
      <c r="L43" s="84">
        <f t="shared" si="0"/>
        <v>831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5" t="s">
        <v>1652</v>
      </c>
      <c r="C49" s="225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5" t="s">
        <v>1653</v>
      </c>
      <c r="C50" s="225"/>
      <c r="D50" s="87">
        <f>DatosDelitos!F13-DatosDelitos!F17</f>
        <v>1</v>
      </c>
      <c r="E50" s="87">
        <f>DatosDelitos!G13-DatosDelitos!G17</f>
        <v>0</v>
      </c>
    </row>
    <row r="51" spans="2:5" ht="13.15" customHeight="1" x14ac:dyDescent="0.25">
      <c r="B51" s="225" t="s">
        <v>324</v>
      </c>
      <c r="C51" s="225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5" t="s">
        <v>342</v>
      </c>
      <c r="C52" s="225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5" t="s">
        <v>347</v>
      </c>
      <c r="C53" s="225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5" t="s">
        <v>1625</v>
      </c>
      <c r="C54" s="225"/>
      <c r="D54" s="87">
        <f>DatosDelitos!F17+DatosDelitos!F44</f>
        <v>2</v>
      </c>
      <c r="E54" s="87">
        <f>DatosDelitos!G17+DatosDelitos!G44</f>
        <v>2</v>
      </c>
    </row>
    <row r="55" spans="2:5" ht="13.15" customHeight="1" x14ac:dyDescent="0.25">
      <c r="B55" s="225" t="s">
        <v>1626</v>
      </c>
      <c r="C55" s="225"/>
      <c r="D55" s="87">
        <f>DatosDelitos!F30</f>
        <v>0</v>
      </c>
      <c r="E55" s="87">
        <f>DatosDelitos!G30</f>
        <v>0</v>
      </c>
    </row>
    <row r="56" spans="2:5" ht="13.15" customHeight="1" x14ac:dyDescent="0.25">
      <c r="B56" s="225" t="s">
        <v>1627</v>
      </c>
      <c r="C56" s="225"/>
      <c r="D56" s="87">
        <f>DatosDelitos!F42-DatosDelitos!F44</f>
        <v>0</v>
      </c>
      <c r="E56" s="87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7">
        <f>DatosDelitos!F50</f>
        <v>0</v>
      </c>
      <c r="E57" s="87">
        <f>DatosDelitos!G50</f>
        <v>0</v>
      </c>
    </row>
    <row r="58" spans="2:5" ht="13.15" customHeight="1" x14ac:dyDescent="0.25">
      <c r="B58" s="225" t="s">
        <v>1629</v>
      </c>
      <c r="C58" s="225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5" t="s">
        <v>1654</v>
      </c>
      <c r="C59" s="225"/>
      <c r="D59" s="87">
        <f>DatosDelitos!F74</f>
        <v>0</v>
      </c>
      <c r="E59" s="87">
        <f>DatosDelitos!G74</f>
        <v>0</v>
      </c>
    </row>
    <row r="60" spans="2:5" ht="13.15" customHeight="1" x14ac:dyDescent="0.25">
      <c r="B60" s="225" t="s">
        <v>1631</v>
      </c>
      <c r="C60" s="225"/>
      <c r="D60" s="87">
        <f>DatosDelitos!F82</f>
        <v>0</v>
      </c>
      <c r="E60" s="87">
        <f>DatosDelitos!G82</f>
        <v>0</v>
      </c>
    </row>
    <row r="61" spans="2:5" ht="13.15" customHeight="1" x14ac:dyDescent="0.25">
      <c r="B61" s="225" t="s">
        <v>1632</v>
      </c>
      <c r="C61" s="225"/>
      <c r="D61" s="87">
        <f>DatosDelitos!F85</f>
        <v>0</v>
      </c>
      <c r="E61" s="87">
        <f>DatosDelitos!G85</f>
        <v>0</v>
      </c>
    </row>
    <row r="62" spans="2:5" ht="13.15" customHeight="1" x14ac:dyDescent="0.25">
      <c r="B62" s="225" t="s">
        <v>970</v>
      </c>
      <c r="C62" s="225"/>
      <c r="D62" s="87">
        <f>DatosDelitos!F97</f>
        <v>5</v>
      </c>
      <c r="E62" s="87">
        <f>DatosDelitos!G97</f>
        <v>4</v>
      </c>
    </row>
    <row r="63" spans="2:5" ht="27" customHeight="1" x14ac:dyDescent="0.25">
      <c r="B63" s="225" t="s">
        <v>1655</v>
      </c>
      <c r="C63" s="225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5" t="s">
        <v>1634</v>
      </c>
      <c r="C64" s="225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5" t="s">
        <v>1635</v>
      </c>
      <c r="C65" s="225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5" t="s">
        <v>1636</v>
      </c>
      <c r="C66" s="225"/>
      <c r="D66" s="87">
        <f>DatosDelitos!F147</f>
        <v>0</v>
      </c>
      <c r="E66" s="87">
        <f>DatosDelitos!G147</f>
        <v>0</v>
      </c>
    </row>
    <row r="67" spans="2:5" ht="13.15" customHeight="1" x14ac:dyDescent="0.25">
      <c r="B67" s="225" t="s">
        <v>1637</v>
      </c>
      <c r="C67" s="225"/>
      <c r="D67" s="87">
        <f>DatosDelitos!F156+SUM(DatosDelitos!F167:G172)</f>
        <v>0</v>
      </c>
      <c r="E67" s="87">
        <f>DatosDelitos!G156+SUM(DatosDelitos!G167:H172)</f>
        <v>2</v>
      </c>
    </row>
    <row r="68" spans="2:5" ht="13.15" customHeight="1" x14ac:dyDescent="0.25">
      <c r="B68" s="225" t="s">
        <v>1638</v>
      </c>
      <c r="C68" s="225"/>
      <c r="D68" s="87">
        <f>SUM(DatosDelitos!F173:G177)</f>
        <v>0</v>
      </c>
      <c r="E68" s="87">
        <f>SUM(DatosDelitos!G173:H177)</f>
        <v>54</v>
      </c>
    </row>
    <row r="69" spans="2:5" ht="13.15" customHeight="1" x14ac:dyDescent="0.25">
      <c r="B69" s="225" t="s">
        <v>1639</v>
      </c>
      <c r="C69" s="225"/>
      <c r="D69" s="87">
        <f>DatosDelitos!F178</f>
        <v>335</v>
      </c>
      <c r="E69" s="87">
        <f>DatosDelitos!G178</f>
        <v>303</v>
      </c>
    </row>
    <row r="70" spans="2:5" ht="13.15" customHeight="1" x14ac:dyDescent="0.25">
      <c r="B70" s="225" t="s">
        <v>1640</v>
      </c>
      <c r="C70" s="225"/>
      <c r="D70" s="87">
        <f>DatosDelitos!F186</f>
        <v>2</v>
      </c>
      <c r="E70" s="87">
        <f>DatosDelitos!G186</f>
        <v>2</v>
      </c>
    </row>
    <row r="71" spans="2:5" ht="13.15" customHeight="1" x14ac:dyDescent="0.25">
      <c r="B71" s="225" t="s">
        <v>1641</v>
      </c>
      <c r="C71" s="225"/>
      <c r="D71" s="87">
        <f>DatosDelitos!F201</f>
        <v>0</v>
      </c>
      <c r="E71" s="87">
        <f>DatosDelitos!G201</f>
        <v>0</v>
      </c>
    </row>
    <row r="72" spans="2:5" ht="13.15" customHeight="1" x14ac:dyDescent="0.25">
      <c r="B72" s="225" t="s">
        <v>1642</v>
      </c>
      <c r="C72" s="225"/>
      <c r="D72" s="87">
        <f>DatosDelitos!F223</f>
        <v>7</v>
      </c>
      <c r="E72" s="87">
        <f>DatosDelitos!G223</f>
        <v>5</v>
      </c>
    </row>
    <row r="73" spans="2:5" ht="13.15" customHeight="1" x14ac:dyDescent="0.25">
      <c r="B73" s="225" t="s">
        <v>1643</v>
      </c>
      <c r="C73" s="225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5" t="s">
        <v>1644</v>
      </c>
      <c r="C74" s="225"/>
      <c r="D74" s="87">
        <f>DatosDelitos!F271</f>
        <v>2</v>
      </c>
      <c r="E74" s="87">
        <f>DatosDelitos!G271</f>
        <v>3</v>
      </c>
    </row>
    <row r="75" spans="2:5" ht="38.25" customHeight="1" x14ac:dyDescent="0.25">
      <c r="B75" s="225" t="s">
        <v>1645</v>
      </c>
      <c r="C75" s="225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5" t="s">
        <v>1646</v>
      </c>
      <c r="C76" s="225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5" t="s">
        <v>1647</v>
      </c>
      <c r="C77" s="225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7">
        <f>DatosDelitos!F323</f>
        <v>13</v>
      </c>
      <c r="E78" s="87">
        <f>DatosDelitos!G323</f>
        <v>0</v>
      </c>
    </row>
    <row r="79" spans="2:5" ht="15" customHeight="1" x14ac:dyDescent="0.25">
      <c r="B79" s="227" t="s">
        <v>1649</v>
      </c>
      <c r="C79" s="227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7" t="s">
        <v>947</v>
      </c>
      <c r="C80" s="227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7" t="s">
        <v>1650</v>
      </c>
      <c r="C81" s="227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7" t="s">
        <v>1656</v>
      </c>
      <c r="C82" s="227"/>
      <c r="D82" s="87">
        <f>SUM(D49:D81)</f>
        <v>367</v>
      </c>
      <c r="E82" s="87">
        <f>SUM(E49:E81)</f>
        <v>375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5" t="s">
        <v>1624</v>
      </c>
      <c r="C87" s="225"/>
      <c r="D87" s="87">
        <f>DatosDelitos!N5+DatosDelitos!N13-DatosDelitos!N17</f>
        <v>6</v>
      </c>
    </row>
    <row r="88" spans="2:13" ht="13.15" customHeight="1" x14ac:dyDescent="0.25">
      <c r="B88" s="225" t="s">
        <v>324</v>
      </c>
      <c r="C88" s="225"/>
      <c r="D88" s="87">
        <f>DatosDelitos!N10</f>
        <v>0</v>
      </c>
    </row>
    <row r="89" spans="2:13" ht="13.15" customHeight="1" x14ac:dyDescent="0.25">
      <c r="B89" s="225" t="s">
        <v>342</v>
      </c>
      <c r="C89" s="225"/>
      <c r="D89" s="87">
        <f>DatosDelitos!N20</f>
        <v>0</v>
      </c>
    </row>
    <row r="90" spans="2:13" ht="13.15" customHeight="1" x14ac:dyDescent="0.25">
      <c r="B90" s="225" t="s">
        <v>347</v>
      </c>
      <c r="C90" s="225"/>
      <c r="D90" s="87">
        <f>DatosDelitos!N23</f>
        <v>0</v>
      </c>
    </row>
    <row r="91" spans="2:13" ht="13.15" customHeight="1" x14ac:dyDescent="0.25">
      <c r="B91" s="225" t="s">
        <v>1658</v>
      </c>
      <c r="C91" s="225"/>
      <c r="D91" s="87">
        <f>SUM(DatosDelitos!N17,DatosDelitos!N44)</f>
        <v>0</v>
      </c>
    </row>
    <row r="92" spans="2:13" ht="13.15" customHeight="1" x14ac:dyDescent="0.25">
      <c r="B92" s="225" t="s">
        <v>1626</v>
      </c>
      <c r="C92" s="225"/>
      <c r="D92" s="87">
        <f>DatosDelitos!N30</f>
        <v>0</v>
      </c>
    </row>
    <row r="93" spans="2:13" ht="13.15" customHeight="1" x14ac:dyDescent="0.25">
      <c r="B93" s="225" t="s">
        <v>1627</v>
      </c>
      <c r="C93" s="225"/>
      <c r="D93" s="87">
        <f>DatosDelitos!N42-DatosDelitos!N44</f>
        <v>0</v>
      </c>
    </row>
    <row r="94" spans="2:13" ht="13.15" customHeight="1" x14ac:dyDescent="0.25">
      <c r="B94" s="225" t="s">
        <v>1628</v>
      </c>
      <c r="C94" s="225"/>
      <c r="D94" s="87">
        <f>DatosDelitos!N50</f>
        <v>1</v>
      </c>
    </row>
    <row r="95" spans="2:13" ht="13.15" customHeight="1" x14ac:dyDescent="0.25">
      <c r="B95" s="225" t="s">
        <v>1629</v>
      </c>
      <c r="C95" s="225"/>
      <c r="D95" s="87">
        <f>DatosDelitos!N72</f>
        <v>0</v>
      </c>
    </row>
    <row r="96" spans="2:13" ht="27" customHeight="1" x14ac:dyDescent="0.25">
      <c r="B96" s="225" t="s">
        <v>1654</v>
      </c>
      <c r="C96" s="225"/>
      <c r="D96" s="87">
        <f>DatosDelitos!N74</f>
        <v>0</v>
      </c>
    </row>
    <row r="97" spans="2:4" ht="13.15" customHeight="1" x14ac:dyDescent="0.25">
      <c r="B97" s="225" t="s">
        <v>1631</v>
      </c>
      <c r="C97" s="225"/>
      <c r="D97" s="87">
        <f>DatosDelitos!N82</f>
        <v>0</v>
      </c>
    </row>
    <row r="98" spans="2:4" ht="13.15" customHeight="1" x14ac:dyDescent="0.25">
      <c r="B98" s="225" t="s">
        <v>1632</v>
      </c>
      <c r="C98" s="225"/>
      <c r="D98" s="87">
        <f>DatosDelitos!N85</f>
        <v>0</v>
      </c>
    </row>
    <row r="99" spans="2:4" ht="13.15" customHeight="1" x14ac:dyDescent="0.25">
      <c r="B99" s="225" t="s">
        <v>970</v>
      </c>
      <c r="C99" s="225"/>
      <c r="D99" s="87">
        <f>DatosDelitos!N97</f>
        <v>3</v>
      </c>
    </row>
    <row r="100" spans="2:4" ht="27" customHeight="1" x14ac:dyDescent="0.25">
      <c r="B100" s="225" t="s">
        <v>1655</v>
      </c>
      <c r="C100" s="225"/>
      <c r="D100" s="87">
        <f>DatosDelitos!N131</f>
        <v>2</v>
      </c>
    </row>
    <row r="101" spans="2:4" ht="13.15" customHeight="1" x14ac:dyDescent="0.25">
      <c r="B101" s="225" t="s">
        <v>1634</v>
      </c>
      <c r="C101" s="225"/>
      <c r="D101" s="87">
        <f>DatosDelitos!N137</f>
        <v>1</v>
      </c>
    </row>
    <row r="102" spans="2:4" ht="13.15" customHeight="1" x14ac:dyDescent="0.25">
      <c r="B102" s="225" t="s">
        <v>1635</v>
      </c>
      <c r="C102" s="225"/>
      <c r="D102" s="87">
        <f>DatosDelitos!N144</f>
        <v>0</v>
      </c>
    </row>
    <row r="103" spans="2:4" ht="13.15" customHeight="1" x14ac:dyDescent="0.25">
      <c r="B103" s="225" t="s">
        <v>1659</v>
      </c>
      <c r="C103" s="225"/>
      <c r="D103" s="87">
        <f>DatosDelitos!N148</f>
        <v>0</v>
      </c>
    </row>
    <row r="104" spans="2:4" ht="13.15" customHeight="1" x14ac:dyDescent="0.25">
      <c r="B104" s="225" t="s">
        <v>1181</v>
      </c>
      <c r="C104" s="225"/>
      <c r="D104" s="87">
        <f>SUM(DatosDelitos!N149,DatosDelitos!N150)</f>
        <v>0</v>
      </c>
    </row>
    <row r="105" spans="2:4" ht="13.15" customHeight="1" x14ac:dyDescent="0.25">
      <c r="B105" s="225" t="s">
        <v>1179</v>
      </c>
      <c r="C105" s="225"/>
      <c r="D105" s="87">
        <f>SUM(DatosDelitos!N151:N155)</f>
        <v>3</v>
      </c>
    </row>
    <row r="106" spans="2:4" ht="13.15" customHeight="1" x14ac:dyDescent="0.25">
      <c r="B106" s="225" t="s">
        <v>1637</v>
      </c>
      <c r="C106" s="225"/>
      <c r="D106" s="87">
        <f>SUM(SUM(DatosDelitos!N157:N160),SUM(DatosDelitos!N167:N172))</f>
        <v>0</v>
      </c>
    </row>
    <row r="107" spans="2:4" ht="13.15" customHeight="1" x14ac:dyDescent="0.25">
      <c r="B107" s="225" t="s">
        <v>1660</v>
      </c>
      <c r="C107" s="225"/>
      <c r="D107" s="87">
        <f>SUM(DatosDelitos!N161:N165)</f>
        <v>1</v>
      </c>
    </row>
    <row r="108" spans="2:4" ht="13.15" customHeight="1" x14ac:dyDescent="0.25">
      <c r="B108" s="225" t="s">
        <v>1638</v>
      </c>
      <c r="C108" s="225"/>
      <c r="D108" s="87">
        <f>SUM(DatosDelitos!N173:N177)</f>
        <v>0</v>
      </c>
    </row>
    <row r="109" spans="2:4" ht="13.15" customHeight="1" x14ac:dyDescent="0.25">
      <c r="B109" s="225" t="s">
        <v>1639</v>
      </c>
      <c r="C109" s="225"/>
      <c r="D109" s="87">
        <f>DatosDelitos!N178</f>
        <v>1</v>
      </c>
    </row>
    <row r="110" spans="2:4" ht="13.15" customHeight="1" x14ac:dyDescent="0.25">
      <c r="B110" s="225" t="s">
        <v>1640</v>
      </c>
      <c r="C110" s="225"/>
      <c r="D110" s="87">
        <f>DatosDelitos!N186</f>
        <v>4</v>
      </c>
    </row>
    <row r="111" spans="2:4" ht="13.15" customHeight="1" x14ac:dyDescent="0.25">
      <c r="B111" s="225" t="s">
        <v>1641</v>
      </c>
      <c r="C111" s="225"/>
      <c r="D111" s="87">
        <f>DatosDelitos!N201</f>
        <v>7</v>
      </c>
    </row>
    <row r="112" spans="2:4" ht="13.15" customHeight="1" x14ac:dyDescent="0.25">
      <c r="B112" s="225" t="s">
        <v>1642</v>
      </c>
      <c r="C112" s="225"/>
      <c r="D112" s="87">
        <f>DatosDelitos!N223</f>
        <v>0</v>
      </c>
    </row>
    <row r="113" spans="2:4" ht="13.15" customHeight="1" x14ac:dyDescent="0.25">
      <c r="B113" s="225" t="s">
        <v>1643</v>
      </c>
      <c r="C113" s="225"/>
      <c r="D113" s="87">
        <f>DatosDelitos!N244</f>
        <v>0</v>
      </c>
    </row>
    <row r="114" spans="2:4" ht="13.15" customHeight="1" x14ac:dyDescent="0.25">
      <c r="B114" s="225" t="s">
        <v>1644</v>
      </c>
      <c r="C114" s="225"/>
      <c r="D114" s="87">
        <f>DatosDelitos!N271</f>
        <v>0</v>
      </c>
    </row>
    <row r="115" spans="2:4" ht="38.25" customHeight="1" x14ac:dyDescent="0.25">
      <c r="B115" s="225" t="s">
        <v>1645</v>
      </c>
      <c r="C115" s="225"/>
      <c r="D115" s="87">
        <f>DatosDelitos!N301</f>
        <v>0</v>
      </c>
    </row>
    <row r="116" spans="2:4" ht="13.15" customHeight="1" x14ac:dyDescent="0.25">
      <c r="B116" s="225" t="s">
        <v>1646</v>
      </c>
      <c r="C116" s="225"/>
      <c r="D116" s="87">
        <f>DatosDelitos!N305</f>
        <v>0</v>
      </c>
    </row>
    <row r="117" spans="2:4" ht="13.15" customHeight="1" x14ac:dyDescent="0.25">
      <c r="B117" s="225" t="s">
        <v>1647</v>
      </c>
      <c r="C117" s="225"/>
      <c r="D117" s="87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7">
        <f>DatosDelitos!N318</f>
        <v>0</v>
      </c>
    </row>
    <row r="119" spans="2:4" ht="13.9" customHeight="1" x14ac:dyDescent="0.25">
      <c r="B119" s="225" t="s">
        <v>1648</v>
      </c>
      <c r="C119" s="225"/>
      <c r="D119" s="87">
        <f>DatosDelitos!N323</f>
        <v>12</v>
      </c>
    </row>
    <row r="120" spans="2:4" ht="12.75" customHeight="1" x14ac:dyDescent="0.25">
      <c r="B120" s="227" t="s">
        <v>1649</v>
      </c>
      <c r="C120" s="227"/>
      <c r="D120" s="87">
        <f>DatosDelitos!N325</f>
        <v>0</v>
      </c>
    </row>
    <row r="121" spans="2:4" ht="15" customHeight="1" x14ac:dyDescent="0.25">
      <c r="B121" s="227" t="s">
        <v>947</v>
      </c>
      <c r="C121" s="227"/>
      <c r="D121" s="87">
        <f>DatosDelitos!N337</f>
        <v>0</v>
      </c>
    </row>
    <row r="122" spans="2:4" ht="15" customHeight="1" x14ac:dyDescent="0.25">
      <c r="B122" s="227" t="s">
        <v>1650</v>
      </c>
      <c r="C122" s="227"/>
      <c r="D122" s="87">
        <f>DatosDelitos!N339</f>
        <v>0</v>
      </c>
    </row>
    <row r="123" spans="2:4" ht="15" customHeight="1" x14ac:dyDescent="0.25">
      <c r="B123" s="225" t="s">
        <v>1656</v>
      </c>
      <c r="C123" s="225"/>
      <c r="D123" s="87">
        <f>SUM(D87:D122)</f>
        <v>41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9" t="s">
        <v>313</v>
      </c>
      <c r="B5" s="190"/>
      <c r="C5" s="26">
        <v>3</v>
      </c>
      <c r="D5" s="26">
        <v>3</v>
      </c>
      <c r="E5" s="27">
        <v>0</v>
      </c>
      <c r="F5" s="26">
        <v>0</v>
      </c>
      <c r="G5" s="26">
        <v>0</v>
      </c>
      <c r="H5" s="26">
        <v>2</v>
      </c>
      <c r="I5" s="26">
        <v>1</v>
      </c>
      <c r="J5" s="26">
        <v>0</v>
      </c>
      <c r="K5" s="26">
        <v>1</v>
      </c>
      <c r="L5" s="26">
        <v>0</v>
      </c>
      <c r="M5" s="26">
        <v>0</v>
      </c>
      <c r="N5" s="26">
        <v>0</v>
      </c>
      <c r="O5" s="26">
        <v>0</v>
      </c>
      <c r="P5" s="28">
        <v>3</v>
      </c>
    </row>
    <row r="6" spans="1:16" x14ac:dyDescent="0.25">
      <c r="A6" s="29" t="s">
        <v>314</v>
      </c>
      <c r="B6" s="29" t="s">
        <v>315</v>
      </c>
      <c r="C6" s="14">
        <v>0</v>
      </c>
      <c r="D6" s="14">
        <v>2</v>
      </c>
      <c r="E6" s="30">
        <v>-1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23">
        <v>0</v>
      </c>
    </row>
    <row r="7" spans="1:16" x14ac:dyDescent="0.25">
      <c r="A7" s="29" t="s">
        <v>316</v>
      </c>
      <c r="B7" s="29" t="s">
        <v>317</v>
      </c>
      <c r="C7" s="14">
        <v>0</v>
      </c>
      <c r="D7" s="14">
        <v>0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</v>
      </c>
    </row>
    <row r="8" spans="1:16" x14ac:dyDescent="0.25">
      <c r="A8" s="29" t="s">
        <v>318</v>
      </c>
      <c r="B8" s="29" t="s">
        <v>319</v>
      </c>
      <c r="C8" s="14">
        <v>3</v>
      </c>
      <c r="D8" s="14">
        <v>1</v>
      </c>
      <c r="E8" s="30">
        <v>2</v>
      </c>
      <c r="F8" s="14">
        <v>0</v>
      </c>
      <c r="G8" s="14">
        <v>0</v>
      </c>
      <c r="H8" s="14">
        <v>2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25">
      <c r="A9" s="29" t="s">
        <v>320</v>
      </c>
      <c r="B9" s="29" t="s">
        <v>321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9" t="s">
        <v>322</v>
      </c>
      <c r="B10" s="190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323</v>
      </c>
      <c r="B11" s="29" t="s">
        <v>324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9" t="s">
        <v>327</v>
      </c>
      <c r="B13" s="190"/>
      <c r="C13" s="26">
        <v>2125</v>
      </c>
      <c r="D13" s="26">
        <v>1879</v>
      </c>
      <c r="E13" s="27">
        <v>0.13092070250133001</v>
      </c>
      <c r="F13" s="26">
        <v>1</v>
      </c>
      <c r="G13" s="26">
        <v>1</v>
      </c>
      <c r="H13" s="26">
        <v>131</v>
      </c>
      <c r="I13" s="26">
        <v>56</v>
      </c>
      <c r="J13" s="26">
        <v>2</v>
      </c>
      <c r="K13" s="26">
        <v>0</v>
      </c>
      <c r="L13" s="26">
        <v>0</v>
      </c>
      <c r="M13" s="26">
        <v>0</v>
      </c>
      <c r="N13" s="26">
        <v>6</v>
      </c>
      <c r="O13" s="26">
        <v>4</v>
      </c>
      <c r="P13" s="28">
        <v>90</v>
      </c>
    </row>
    <row r="14" spans="1:16" x14ac:dyDescent="0.25">
      <c r="A14" s="29" t="s">
        <v>328</v>
      </c>
      <c r="B14" s="29" t="s">
        <v>329</v>
      </c>
      <c r="C14" s="14">
        <v>1353</v>
      </c>
      <c r="D14" s="14">
        <v>1109</v>
      </c>
      <c r="E14" s="30">
        <v>0.220018034265104</v>
      </c>
      <c r="F14" s="14">
        <v>0</v>
      </c>
      <c r="G14" s="14">
        <v>0</v>
      </c>
      <c r="H14" s="14">
        <v>72</v>
      </c>
      <c r="I14" s="14">
        <v>25</v>
      </c>
      <c r="J14" s="14">
        <v>1</v>
      </c>
      <c r="K14" s="14">
        <v>0</v>
      </c>
      <c r="L14" s="14">
        <v>0</v>
      </c>
      <c r="M14" s="14">
        <v>0</v>
      </c>
      <c r="N14" s="14">
        <v>5</v>
      </c>
      <c r="O14" s="14">
        <v>3</v>
      </c>
      <c r="P14" s="23">
        <v>46</v>
      </c>
    </row>
    <row r="15" spans="1:16" x14ac:dyDescent="0.25">
      <c r="A15" s="29" t="s">
        <v>330</v>
      </c>
      <c r="B15" s="29" t="s">
        <v>331</v>
      </c>
      <c r="C15" s="14">
        <v>6</v>
      </c>
      <c r="D15" s="14">
        <v>0</v>
      </c>
      <c r="E15" s="30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25">
      <c r="A16" s="29" t="s">
        <v>332</v>
      </c>
      <c r="B16" s="29" t="s">
        <v>333</v>
      </c>
      <c r="C16" s="14">
        <v>598</v>
      </c>
      <c r="D16" s="14">
        <v>580</v>
      </c>
      <c r="E16" s="30">
        <v>3.10344827586207E-2</v>
      </c>
      <c r="F16" s="14">
        <v>1</v>
      </c>
      <c r="G16" s="14">
        <v>0</v>
      </c>
      <c r="H16" s="14">
        <v>14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1</v>
      </c>
    </row>
    <row r="17" spans="1:16" ht="33.75" x14ac:dyDescent="0.25">
      <c r="A17" s="29" t="s">
        <v>334</v>
      </c>
      <c r="B17" s="29" t="s">
        <v>335</v>
      </c>
      <c r="C17" s="14">
        <v>150</v>
      </c>
      <c r="D17" s="14">
        <v>172</v>
      </c>
      <c r="E17" s="30">
        <v>-0.127906976744186</v>
      </c>
      <c r="F17" s="14">
        <v>0</v>
      </c>
      <c r="G17" s="14">
        <v>1</v>
      </c>
      <c r="H17" s="14">
        <v>43</v>
      </c>
      <c r="I17" s="14">
        <v>26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23">
        <v>43</v>
      </c>
    </row>
    <row r="18" spans="1:16" x14ac:dyDescent="0.25">
      <c r="A18" s="29" t="s">
        <v>336</v>
      </c>
      <c r="B18" s="29" t="s">
        <v>337</v>
      </c>
      <c r="C18" s="14">
        <v>18</v>
      </c>
      <c r="D18" s="14">
        <v>18</v>
      </c>
      <c r="E18" s="30">
        <v>0</v>
      </c>
      <c r="F18" s="14">
        <v>0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9" t="s">
        <v>340</v>
      </c>
      <c r="B20" s="190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9" t="s">
        <v>345</v>
      </c>
      <c r="B23" s="190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9" t="s">
        <v>358</v>
      </c>
      <c r="B30" s="190"/>
      <c r="C30" s="26">
        <v>372</v>
      </c>
      <c r="D30" s="26">
        <v>379</v>
      </c>
      <c r="E30" s="27">
        <v>-1.8469656992084402E-2</v>
      </c>
      <c r="F30" s="26">
        <v>0</v>
      </c>
      <c r="G30" s="26">
        <v>0</v>
      </c>
      <c r="H30" s="26">
        <v>17</v>
      </c>
      <c r="I30" s="26">
        <v>42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8">
        <v>23</v>
      </c>
    </row>
    <row r="31" spans="1:16" x14ac:dyDescent="0.25">
      <c r="A31" s="29" t="s">
        <v>359</v>
      </c>
      <c r="B31" s="29" t="s">
        <v>360</v>
      </c>
      <c r="C31" s="14">
        <v>2</v>
      </c>
      <c r="D31" s="14">
        <v>1</v>
      </c>
      <c r="E31" s="30">
        <v>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361</v>
      </c>
      <c r="B32" s="29" t="s">
        <v>362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262</v>
      </c>
      <c r="D33" s="14">
        <v>296</v>
      </c>
      <c r="E33" s="30">
        <v>-0.114864864864865</v>
      </c>
      <c r="F33" s="14">
        <v>0</v>
      </c>
      <c r="G33" s="14">
        <v>0</v>
      </c>
      <c r="H33" s="14">
        <v>11</v>
      </c>
      <c r="I33" s="14">
        <v>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13</v>
      </c>
    </row>
    <row r="34" spans="1:16" x14ac:dyDescent="0.25">
      <c r="A34" s="29" t="s">
        <v>365</v>
      </c>
      <c r="B34" s="29" t="s">
        <v>366</v>
      </c>
      <c r="C34" s="14">
        <v>8</v>
      </c>
      <c r="D34" s="14">
        <v>0</v>
      </c>
      <c r="E34" s="30">
        <v>0</v>
      </c>
      <c r="F34" s="14">
        <v>0</v>
      </c>
      <c r="G34" s="14">
        <v>0</v>
      </c>
      <c r="H34" s="14">
        <v>3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25">
      <c r="A35" s="29" t="s">
        <v>367</v>
      </c>
      <c r="B35" s="29" t="s">
        <v>368</v>
      </c>
      <c r="C35" s="14">
        <v>55</v>
      </c>
      <c r="D35" s="14">
        <v>46</v>
      </c>
      <c r="E35" s="30">
        <v>0.19565217391304299</v>
      </c>
      <c r="F35" s="14">
        <v>0</v>
      </c>
      <c r="G35" s="14">
        <v>0</v>
      </c>
      <c r="H35" s="14">
        <v>1</v>
      </c>
      <c r="I35" s="14">
        <v>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2</v>
      </c>
    </row>
    <row r="36" spans="1:16" ht="22.5" x14ac:dyDescent="0.25">
      <c r="A36" s="29" t="s">
        <v>369</v>
      </c>
      <c r="B36" s="29" t="s">
        <v>370</v>
      </c>
      <c r="C36" s="14">
        <v>13</v>
      </c>
      <c r="D36" s="14">
        <v>20</v>
      </c>
      <c r="E36" s="30">
        <v>-0.35</v>
      </c>
      <c r="F36" s="14">
        <v>0</v>
      </c>
      <c r="G36" s="14">
        <v>0</v>
      </c>
      <c r="H36" s="14">
        <v>1</v>
      </c>
      <c r="I36" s="14">
        <v>19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3</v>
      </c>
    </row>
    <row r="37" spans="1:16" ht="22.5" x14ac:dyDescent="0.25">
      <c r="A37" s="29" t="s">
        <v>371</v>
      </c>
      <c r="B37" s="29" t="s">
        <v>372</v>
      </c>
      <c r="C37" s="14">
        <v>7</v>
      </c>
      <c r="D37" s="14">
        <v>1</v>
      </c>
      <c r="E37" s="30">
        <v>6</v>
      </c>
      <c r="F37" s="14">
        <v>0</v>
      </c>
      <c r="G37" s="14">
        <v>0</v>
      </c>
      <c r="H37" s="14">
        <v>0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0</v>
      </c>
    </row>
    <row r="38" spans="1:16" ht="22.5" x14ac:dyDescent="0.25">
      <c r="A38" s="29" t="s">
        <v>373</v>
      </c>
      <c r="B38" s="29" t="s">
        <v>374</v>
      </c>
      <c r="C38" s="14">
        <v>2</v>
      </c>
      <c r="D38" s="14">
        <v>0</v>
      </c>
      <c r="E38" s="30">
        <v>0</v>
      </c>
      <c r="F38" s="14">
        <v>0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23</v>
      </c>
      <c r="D41" s="14">
        <v>15</v>
      </c>
      <c r="E41" s="30">
        <v>0.53333333333333299</v>
      </c>
      <c r="F41" s="14">
        <v>0</v>
      </c>
      <c r="G41" s="14">
        <v>0</v>
      </c>
      <c r="H41" s="14">
        <v>1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</v>
      </c>
    </row>
    <row r="42" spans="1:16" x14ac:dyDescent="0.25">
      <c r="A42" s="189" t="s">
        <v>381</v>
      </c>
      <c r="B42" s="190"/>
      <c r="C42" s="26">
        <v>221</v>
      </c>
      <c r="D42" s="26">
        <v>161</v>
      </c>
      <c r="E42" s="27">
        <v>0.37267080745341602</v>
      </c>
      <c r="F42" s="26">
        <v>2</v>
      </c>
      <c r="G42" s="26">
        <v>1</v>
      </c>
      <c r="H42" s="26">
        <v>91</v>
      </c>
      <c r="I42" s="26">
        <v>52</v>
      </c>
      <c r="J42" s="26">
        <v>1</v>
      </c>
      <c r="K42" s="26">
        <v>0</v>
      </c>
      <c r="L42" s="26">
        <v>0</v>
      </c>
      <c r="M42" s="26">
        <v>0</v>
      </c>
      <c r="N42" s="26">
        <v>0</v>
      </c>
      <c r="O42" s="26">
        <v>1</v>
      </c>
      <c r="P42" s="28">
        <v>7</v>
      </c>
    </row>
    <row r="43" spans="1:16" x14ac:dyDescent="0.25">
      <c r="A43" s="29" t="s">
        <v>382</v>
      </c>
      <c r="B43" s="29" t="s">
        <v>383</v>
      </c>
      <c r="C43" s="14">
        <v>4</v>
      </c>
      <c r="D43" s="14">
        <v>3</v>
      </c>
      <c r="E43" s="30">
        <v>0.33333333333333298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384</v>
      </c>
      <c r="B44" s="29" t="s">
        <v>385</v>
      </c>
      <c r="C44" s="14">
        <v>215</v>
      </c>
      <c r="D44" s="14">
        <v>152</v>
      </c>
      <c r="E44" s="30">
        <v>0.41447368421052599</v>
      </c>
      <c r="F44" s="14">
        <v>2</v>
      </c>
      <c r="G44" s="14">
        <v>1</v>
      </c>
      <c r="H44" s="14">
        <v>90</v>
      </c>
      <c r="I44" s="14">
        <v>51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1</v>
      </c>
      <c r="P44" s="23">
        <v>7</v>
      </c>
    </row>
    <row r="45" spans="1:16" x14ac:dyDescent="0.25">
      <c r="A45" s="29" t="s">
        <v>386</v>
      </c>
      <c r="B45" s="29" t="s">
        <v>387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2</v>
      </c>
      <c r="D48" s="14">
        <v>6</v>
      </c>
      <c r="E48" s="30">
        <v>-0.66666666666666696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9" t="s">
        <v>396</v>
      </c>
      <c r="B50" s="190"/>
      <c r="C50" s="26">
        <v>50</v>
      </c>
      <c r="D50" s="26">
        <v>66</v>
      </c>
      <c r="E50" s="27">
        <v>-0.24242424242424199</v>
      </c>
      <c r="F50" s="26">
        <v>0</v>
      </c>
      <c r="G50" s="26">
        <v>0</v>
      </c>
      <c r="H50" s="26">
        <v>21</v>
      </c>
      <c r="I50" s="26">
        <v>11</v>
      </c>
      <c r="J50" s="26">
        <v>1</v>
      </c>
      <c r="K50" s="26">
        <v>1</v>
      </c>
      <c r="L50" s="26">
        <v>0</v>
      </c>
      <c r="M50" s="26">
        <v>0</v>
      </c>
      <c r="N50" s="26">
        <v>1</v>
      </c>
      <c r="O50" s="26">
        <v>1</v>
      </c>
      <c r="P50" s="28">
        <v>7</v>
      </c>
    </row>
    <row r="51" spans="1:16" x14ac:dyDescent="0.25">
      <c r="A51" s="29" t="s">
        <v>397</v>
      </c>
      <c r="B51" s="29" t="s">
        <v>398</v>
      </c>
      <c r="C51" s="14">
        <v>10</v>
      </c>
      <c r="D51" s="14">
        <v>13</v>
      </c>
      <c r="E51" s="30">
        <v>-0.230769230769231</v>
      </c>
      <c r="F51" s="14">
        <v>0</v>
      </c>
      <c r="G51" s="14">
        <v>0</v>
      </c>
      <c r="H51" s="14">
        <v>2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3">
        <v>0</v>
      </c>
    </row>
    <row r="52" spans="1:16" x14ac:dyDescent="0.25">
      <c r="A52" s="29" t="s">
        <v>399</v>
      </c>
      <c r="B52" s="29" t="s">
        <v>400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401</v>
      </c>
      <c r="B53" s="29" t="s">
        <v>402</v>
      </c>
      <c r="C53" s="14">
        <v>17</v>
      </c>
      <c r="D53" s="14">
        <v>30</v>
      </c>
      <c r="E53" s="30">
        <v>-0.43333333333333302</v>
      </c>
      <c r="F53" s="14">
        <v>0</v>
      </c>
      <c r="G53" s="14">
        <v>0</v>
      </c>
      <c r="H53" s="14">
        <v>7</v>
      </c>
      <c r="I53" s="14">
        <v>4</v>
      </c>
      <c r="J53" s="14">
        <v>1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23">
        <v>2</v>
      </c>
    </row>
    <row r="54" spans="1:16" ht="22.5" x14ac:dyDescent="0.25">
      <c r="A54" s="29" t="s">
        <v>403</v>
      </c>
      <c r="B54" s="29" t="s">
        <v>404</v>
      </c>
      <c r="C54" s="14">
        <v>1</v>
      </c>
      <c r="D54" s="14">
        <v>2</v>
      </c>
      <c r="E54" s="30">
        <v>-0.5</v>
      </c>
      <c r="F54" s="14">
        <v>0</v>
      </c>
      <c r="G54" s="14">
        <v>0</v>
      </c>
      <c r="H54" s="14">
        <v>2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405</v>
      </c>
      <c r="B55" s="29" t="s">
        <v>406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407</v>
      </c>
      <c r="B56" s="29" t="s">
        <v>408</v>
      </c>
      <c r="C56" s="14">
        <v>3</v>
      </c>
      <c r="D56" s="14">
        <v>4</v>
      </c>
      <c r="E56" s="30">
        <v>-0.25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409</v>
      </c>
      <c r="B57" s="29" t="s">
        <v>410</v>
      </c>
      <c r="C57" s="14">
        <v>2</v>
      </c>
      <c r="D57" s="14">
        <v>0</v>
      </c>
      <c r="E57" s="30">
        <v>0</v>
      </c>
      <c r="F57" s="14">
        <v>0</v>
      </c>
      <c r="G57" s="14">
        <v>0</v>
      </c>
      <c r="H57" s="14">
        <v>2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9" t="s">
        <v>411</v>
      </c>
      <c r="B58" s="29" t="s">
        <v>412</v>
      </c>
      <c r="C58" s="14">
        <v>0</v>
      </c>
      <c r="D58" s="14">
        <v>1</v>
      </c>
      <c r="E58" s="30">
        <v>-1</v>
      </c>
      <c r="F58" s="14">
        <v>0</v>
      </c>
      <c r="G58" s="14">
        <v>0</v>
      </c>
      <c r="H58" s="14">
        <v>3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413</v>
      </c>
      <c r="B59" s="29" t="s">
        <v>414</v>
      </c>
      <c r="C59" s="14">
        <v>0</v>
      </c>
      <c r="D59" s="14">
        <v>0</v>
      </c>
      <c r="E59" s="30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0</v>
      </c>
      <c r="D60" s="14">
        <v>1</v>
      </c>
      <c r="E60" s="30">
        <v>-1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417</v>
      </c>
      <c r="B61" s="29" t="s">
        <v>418</v>
      </c>
      <c r="C61" s="14">
        <v>5</v>
      </c>
      <c r="D61" s="14">
        <v>0</v>
      </c>
      <c r="E61" s="30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25">
      <c r="A62" s="29" t="s">
        <v>419</v>
      </c>
      <c r="B62" s="29" t="s">
        <v>420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9" t="s">
        <v>421</v>
      </c>
      <c r="B63" s="29" t="s">
        <v>422</v>
      </c>
      <c r="C63" s="14">
        <v>7</v>
      </c>
      <c r="D63" s="14">
        <v>6</v>
      </c>
      <c r="E63" s="30">
        <v>0.16666666666666699</v>
      </c>
      <c r="F63" s="14">
        <v>0</v>
      </c>
      <c r="G63" s="14">
        <v>0</v>
      </c>
      <c r="H63" s="14">
        <v>2</v>
      </c>
      <c r="I63" s="14">
        <v>2</v>
      </c>
      <c r="J63" s="14">
        <v>0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3">
        <v>0</v>
      </c>
    </row>
    <row r="64" spans="1:16" ht="22.5" x14ac:dyDescent="0.25">
      <c r="A64" s="29" t="s">
        <v>423</v>
      </c>
      <c r="B64" s="29" t="s">
        <v>424</v>
      </c>
      <c r="C64" s="14">
        <v>2</v>
      </c>
      <c r="D64" s="14">
        <v>5</v>
      </c>
      <c r="E64" s="30">
        <v>-0.6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23">
        <v>0</v>
      </c>
    </row>
    <row r="65" spans="1:16" ht="33.75" x14ac:dyDescent="0.25">
      <c r="A65" s="29" t="s">
        <v>425</v>
      </c>
      <c r="B65" s="29" t="s">
        <v>426</v>
      </c>
      <c r="C65" s="14">
        <v>2</v>
      </c>
      <c r="D65" s="14">
        <v>3</v>
      </c>
      <c r="E65" s="30">
        <v>-0.33333333333333298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427</v>
      </c>
      <c r="B66" s="29" t="s">
        <v>428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0</v>
      </c>
      <c r="D69" s="14">
        <v>1</v>
      </c>
      <c r="E69" s="30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435</v>
      </c>
      <c r="B70" s="29" t="s">
        <v>436</v>
      </c>
      <c r="C70" s="14">
        <v>1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1</v>
      </c>
    </row>
    <row r="72" spans="1:16" x14ac:dyDescent="0.25">
      <c r="A72" s="189" t="s">
        <v>439</v>
      </c>
      <c r="B72" s="190"/>
      <c r="C72" s="26">
        <v>1</v>
      </c>
      <c r="D72" s="26">
        <v>1</v>
      </c>
      <c r="E72" s="27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440</v>
      </c>
      <c r="B73" s="29" t="s">
        <v>441</v>
      </c>
      <c r="C73" s="14">
        <v>1</v>
      </c>
      <c r="D73" s="14">
        <v>1</v>
      </c>
      <c r="E73" s="30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9" t="s">
        <v>442</v>
      </c>
      <c r="B74" s="190"/>
      <c r="C74" s="26">
        <v>14</v>
      </c>
      <c r="D74" s="26">
        <v>14</v>
      </c>
      <c r="E74" s="27">
        <v>0</v>
      </c>
      <c r="F74" s="26">
        <v>0</v>
      </c>
      <c r="G74" s="26">
        <v>0</v>
      </c>
      <c r="H74" s="26">
        <v>5</v>
      </c>
      <c r="I74" s="26">
        <v>1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2</v>
      </c>
    </row>
    <row r="75" spans="1:16" x14ac:dyDescent="0.25">
      <c r="A75" s="29" t="s">
        <v>443</v>
      </c>
      <c r="B75" s="29" t="s">
        <v>444</v>
      </c>
      <c r="C75" s="14">
        <v>10</v>
      </c>
      <c r="D75" s="14">
        <v>4</v>
      </c>
      <c r="E75" s="30">
        <v>1.5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2</v>
      </c>
    </row>
    <row r="76" spans="1:16" ht="33.75" x14ac:dyDescent="0.25">
      <c r="A76" s="29" t="s">
        <v>445</v>
      </c>
      <c r="B76" s="29" t="s">
        <v>446</v>
      </c>
      <c r="C76" s="14">
        <v>1</v>
      </c>
      <c r="D76" s="14">
        <v>0</v>
      </c>
      <c r="E76" s="30">
        <v>0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3</v>
      </c>
      <c r="D77" s="14">
        <v>4</v>
      </c>
      <c r="E77" s="30">
        <v>-0.25</v>
      </c>
      <c r="F77" s="14">
        <v>0</v>
      </c>
      <c r="G77" s="14">
        <v>0</v>
      </c>
      <c r="H77" s="14">
        <v>3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449</v>
      </c>
      <c r="B78" s="29" t="s">
        <v>450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0</v>
      </c>
      <c r="D79" s="14">
        <v>5</v>
      </c>
      <c r="E79" s="30">
        <v>-1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9" t="s">
        <v>453</v>
      </c>
      <c r="B80" s="29" t="s">
        <v>454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0</v>
      </c>
      <c r="D81" s="14">
        <v>1</v>
      </c>
      <c r="E81" s="30">
        <v>-1</v>
      </c>
      <c r="F81" s="14">
        <v>0</v>
      </c>
      <c r="G81" s="1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9" t="s">
        <v>457</v>
      </c>
      <c r="B82" s="190"/>
      <c r="C82" s="26">
        <v>26</v>
      </c>
      <c r="D82" s="26">
        <v>31</v>
      </c>
      <c r="E82" s="27">
        <v>-0.16129032258064499</v>
      </c>
      <c r="F82" s="26">
        <v>0</v>
      </c>
      <c r="G82" s="26">
        <v>0</v>
      </c>
      <c r="H82" s="26">
        <v>4</v>
      </c>
      <c r="I82" s="26">
        <v>2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3</v>
      </c>
    </row>
    <row r="83" spans="1:16" x14ac:dyDescent="0.25">
      <c r="A83" s="29" t="s">
        <v>458</v>
      </c>
      <c r="B83" s="29" t="s">
        <v>459</v>
      </c>
      <c r="C83" s="14">
        <v>7</v>
      </c>
      <c r="D83" s="14">
        <v>5</v>
      </c>
      <c r="E83" s="30">
        <v>0.4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460</v>
      </c>
      <c r="B84" s="29" t="s">
        <v>461</v>
      </c>
      <c r="C84" s="14">
        <v>19</v>
      </c>
      <c r="D84" s="14">
        <v>26</v>
      </c>
      <c r="E84" s="30">
        <v>-0.269230769230769</v>
      </c>
      <c r="F84" s="14">
        <v>0</v>
      </c>
      <c r="G84" s="14">
        <v>0</v>
      </c>
      <c r="H84" s="14">
        <v>2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3</v>
      </c>
    </row>
    <row r="85" spans="1:16" x14ac:dyDescent="0.25">
      <c r="A85" s="189" t="s">
        <v>462</v>
      </c>
      <c r="B85" s="190"/>
      <c r="C85" s="26">
        <v>57</v>
      </c>
      <c r="D85" s="26">
        <v>58</v>
      </c>
      <c r="E85" s="27">
        <v>-1.72413793103448E-2</v>
      </c>
      <c r="F85" s="26">
        <v>0</v>
      </c>
      <c r="G85" s="26">
        <v>0</v>
      </c>
      <c r="H85" s="26">
        <v>20</v>
      </c>
      <c r="I85" s="26">
        <v>12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8">
        <v>6</v>
      </c>
    </row>
    <row r="86" spans="1:16" x14ac:dyDescent="0.25">
      <c r="A86" s="29" t="s">
        <v>463</v>
      </c>
      <c r="B86" s="29" t="s">
        <v>464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17</v>
      </c>
      <c r="D89" s="14">
        <v>20</v>
      </c>
      <c r="E89" s="30">
        <v>-0.15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471</v>
      </c>
      <c r="B90" s="29" t="s">
        <v>472</v>
      </c>
      <c r="C90" s="14">
        <v>3</v>
      </c>
      <c r="D90" s="14">
        <v>1</v>
      </c>
      <c r="E90" s="30">
        <v>2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3</v>
      </c>
      <c r="D91" s="14">
        <v>4</v>
      </c>
      <c r="E91" s="30">
        <v>-0.25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9" t="s">
        <v>475</v>
      </c>
      <c r="B92" s="29" t="s">
        <v>476</v>
      </c>
      <c r="C92" s="14">
        <v>7</v>
      </c>
      <c r="D92" s="14">
        <v>7</v>
      </c>
      <c r="E92" s="30">
        <v>0</v>
      </c>
      <c r="F92" s="14">
        <v>0</v>
      </c>
      <c r="G92" s="14">
        <v>0</v>
      </c>
      <c r="H92" s="14">
        <v>4</v>
      </c>
      <c r="I92" s="14">
        <v>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1</v>
      </c>
    </row>
    <row r="93" spans="1:16" x14ac:dyDescent="0.25">
      <c r="A93" s="29" t="s">
        <v>477</v>
      </c>
      <c r="B93" s="29" t="s">
        <v>478</v>
      </c>
      <c r="C93" s="14">
        <v>2</v>
      </c>
      <c r="D93" s="14">
        <v>4</v>
      </c>
      <c r="E93" s="30">
        <v>-0.5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479</v>
      </c>
      <c r="B94" s="29" t="s">
        <v>480</v>
      </c>
      <c r="C94" s="14">
        <v>25</v>
      </c>
      <c r="D94" s="14">
        <v>22</v>
      </c>
      <c r="E94" s="30">
        <v>0.13636363636363599</v>
      </c>
      <c r="F94" s="14">
        <v>0</v>
      </c>
      <c r="G94" s="14">
        <v>0</v>
      </c>
      <c r="H94" s="14">
        <v>16</v>
      </c>
      <c r="I94" s="14">
        <v>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4</v>
      </c>
    </row>
    <row r="95" spans="1:16" ht="22.5" x14ac:dyDescent="0.25">
      <c r="A95" s="29" t="s">
        <v>481</v>
      </c>
      <c r="B95" s="29" t="s">
        <v>482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9" t="s">
        <v>485</v>
      </c>
      <c r="B97" s="190"/>
      <c r="C97" s="26">
        <v>1272</v>
      </c>
      <c r="D97" s="26">
        <v>936</v>
      </c>
      <c r="E97" s="27">
        <v>0.35897435897435898</v>
      </c>
      <c r="F97" s="26">
        <v>5</v>
      </c>
      <c r="G97" s="26">
        <v>4</v>
      </c>
      <c r="H97" s="26">
        <v>358</v>
      </c>
      <c r="I97" s="26">
        <v>167</v>
      </c>
      <c r="J97" s="26">
        <v>0</v>
      </c>
      <c r="K97" s="26">
        <v>0</v>
      </c>
      <c r="L97" s="26">
        <v>0</v>
      </c>
      <c r="M97" s="26">
        <v>0</v>
      </c>
      <c r="N97" s="26">
        <v>3</v>
      </c>
      <c r="O97" s="26">
        <v>5</v>
      </c>
      <c r="P97" s="28">
        <v>143</v>
      </c>
    </row>
    <row r="98" spans="1:16" x14ac:dyDescent="0.25">
      <c r="A98" s="29" t="s">
        <v>486</v>
      </c>
      <c r="B98" s="29" t="s">
        <v>487</v>
      </c>
      <c r="C98" s="14">
        <v>264</v>
      </c>
      <c r="D98" s="14">
        <v>220</v>
      </c>
      <c r="E98" s="30">
        <v>0.2</v>
      </c>
      <c r="F98" s="14">
        <v>1</v>
      </c>
      <c r="G98" s="14">
        <v>0</v>
      </c>
      <c r="H98" s="14">
        <v>89</v>
      </c>
      <c r="I98" s="14">
        <v>31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30</v>
      </c>
    </row>
    <row r="99" spans="1:16" x14ac:dyDescent="0.25">
      <c r="A99" s="29" t="s">
        <v>488</v>
      </c>
      <c r="B99" s="29" t="s">
        <v>489</v>
      </c>
      <c r="C99" s="14">
        <v>115</v>
      </c>
      <c r="D99" s="14">
        <v>96</v>
      </c>
      <c r="E99" s="30">
        <v>0.19791666666666699</v>
      </c>
      <c r="F99" s="14">
        <v>2</v>
      </c>
      <c r="G99" s="14">
        <v>1</v>
      </c>
      <c r="H99" s="14">
        <v>54</v>
      </c>
      <c r="I99" s="14">
        <v>24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3">
        <v>25</v>
      </c>
    </row>
    <row r="100" spans="1:16" ht="33.75" x14ac:dyDescent="0.25">
      <c r="A100" s="29" t="s">
        <v>490</v>
      </c>
      <c r="B100" s="29" t="s">
        <v>491</v>
      </c>
      <c r="C100" s="14">
        <v>15</v>
      </c>
      <c r="D100" s="14">
        <v>6</v>
      </c>
      <c r="E100" s="30">
        <v>1.5</v>
      </c>
      <c r="F100" s="14">
        <v>0</v>
      </c>
      <c r="G100" s="14">
        <v>1</v>
      </c>
      <c r="H100" s="14">
        <v>9</v>
      </c>
      <c r="I100" s="14">
        <v>12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7</v>
      </c>
    </row>
    <row r="101" spans="1:16" ht="22.5" x14ac:dyDescent="0.25">
      <c r="A101" s="29" t="s">
        <v>492</v>
      </c>
      <c r="B101" s="29" t="s">
        <v>493</v>
      </c>
      <c r="C101" s="14">
        <v>15</v>
      </c>
      <c r="D101" s="14">
        <v>19</v>
      </c>
      <c r="E101" s="30">
        <v>-0.21052631578947401</v>
      </c>
      <c r="F101" s="14">
        <v>0</v>
      </c>
      <c r="G101" s="14">
        <v>0</v>
      </c>
      <c r="H101" s="14">
        <v>17</v>
      </c>
      <c r="I101" s="14">
        <v>11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3">
        <v>9</v>
      </c>
    </row>
    <row r="102" spans="1:16" x14ac:dyDescent="0.25">
      <c r="A102" s="29" t="s">
        <v>494</v>
      </c>
      <c r="B102" s="29" t="s">
        <v>495</v>
      </c>
      <c r="C102" s="14">
        <v>9</v>
      </c>
      <c r="D102" s="14">
        <v>4</v>
      </c>
      <c r="E102" s="30">
        <v>1.25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ht="22.5" x14ac:dyDescent="0.25">
      <c r="A103" s="29" t="s">
        <v>496</v>
      </c>
      <c r="B103" s="29" t="s">
        <v>497</v>
      </c>
      <c r="C103" s="14">
        <v>29</v>
      </c>
      <c r="D103" s="14">
        <v>17</v>
      </c>
      <c r="E103" s="30">
        <v>0.70588235294117596</v>
      </c>
      <c r="F103" s="14">
        <v>1</v>
      </c>
      <c r="G103" s="14">
        <v>1</v>
      </c>
      <c r="H103" s="14">
        <v>14</v>
      </c>
      <c r="I103" s="14">
        <v>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2</v>
      </c>
    </row>
    <row r="104" spans="1:16" x14ac:dyDescent="0.25">
      <c r="A104" s="29" t="s">
        <v>498</v>
      </c>
      <c r="B104" s="29" t="s">
        <v>499</v>
      </c>
      <c r="C104" s="14">
        <v>22</v>
      </c>
      <c r="D104" s="14">
        <v>25</v>
      </c>
      <c r="E104" s="30">
        <v>-0.12</v>
      </c>
      <c r="F104" s="14">
        <v>0</v>
      </c>
      <c r="G104" s="14">
        <v>0</v>
      </c>
      <c r="H104" s="14">
        <v>4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2</v>
      </c>
    </row>
    <row r="105" spans="1:16" x14ac:dyDescent="0.25">
      <c r="A105" s="29" t="s">
        <v>500</v>
      </c>
      <c r="B105" s="29" t="s">
        <v>501</v>
      </c>
      <c r="C105" s="14">
        <v>432</v>
      </c>
      <c r="D105" s="14">
        <v>265</v>
      </c>
      <c r="E105" s="30">
        <v>0.63018867924528299</v>
      </c>
      <c r="F105" s="14">
        <v>0</v>
      </c>
      <c r="G105" s="14">
        <v>1</v>
      </c>
      <c r="H105" s="14">
        <v>112</v>
      </c>
      <c r="I105" s="14">
        <v>49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3">
        <v>34</v>
      </c>
    </row>
    <row r="106" spans="1:16" ht="22.5" x14ac:dyDescent="0.25">
      <c r="A106" s="29" t="s">
        <v>502</v>
      </c>
      <c r="B106" s="29" t="s">
        <v>503</v>
      </c>
      <c r="C106" s="14">
        <v>90</v>
      </c>
      <c r="D106" s="14">
        <v>77</v>
      </c>
      <c r="E106" s="30">
        <v>0.168831168831169</v>
      </c>
      <c r="F106" s="14">
        <v>0</v>
      </c>
      <c r="G106" s="14">
        <v>0</v>
      </c>
      <c r="H106" s="14">
        <v>21</v>
      </c>
      <c r="I106" s="14">
        <v>10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9</v>
      </c>
    </row>
    <row r="107" spans="1:16" ht="22.5" x14ac:dyDescent="0.25">
      <c r="A107" s="29" t="s">
        <v>504</v>
      </c>
      <c r="B107" s="29" t="s">
        <v>505</v>
      </c>
      <c r="C107" s="14">
        <v>0</v>
      </c>
      <c r="D107" s="14">
        <v>5</v>
      </c>
      <c r="E107" s="30">
        <v>-1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25">
      <c r="A108" s="29" t="s">
        <v>506</v>
      </c>
      <c r="B108" s="29" t="s">
        <v>507</v>
      </c>
      <c r="C108" s="14">
        <v>2</v>
      </c>
      <c r="D108" s="14">
        <v>2</v>
      </c>
      <c r="E108" s="30">
        <v>0</v>
      </c>
      <c r="F108" s="14">
        <v>0</v>
      </c>
      <c r="G108" s="14">
        <v>0</v>
      </c>
      <c r="H108" s="14">
        <v>7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25">
      <c r="A109" s="29" t="s">
        <v>508</v>
      </c>
      <c r="B109" s="29" t="s">
        <v>509</v>
      </c>
      <c r="C109" s="14">
        <v>0</v>
      </c>
      <c r="D109" s="14">
        <v>2</v>
      </c>
      <c r="E109" s="30">
        <v>-1</v>
      </c>
      <c r="F109" s="14">
        <v>0</v>
      </c>
      <c r="G109" s="14">
        <v>0</v>
      </c>
      <c r="H109" s="14">
        <v>4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33.75" x14ac:dyDescent="0.25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267</v>
      </c>
      <c r="D111" s="14">
        <v>179</v>
      </c>
      <c r="E111" s="30">
        <v>0.491620111731844</v>
      </c>
      <c r="F111" s="14">
        <v>1</v>
      </c>
      <c r="G111" s="14">
        <v>0</v>
      </c>
      <c r="H111" s="14">
        <v>24</v>
      </c>
      <c r="I111" s="14">
        <v>17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16</v>
      </c>
    </row>
    <row r="112" spans="1:16" ht="22.5" x14ac:dyDescent="0.25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518</v>
      </c>
      <c r="B114" s="29" t="s">
        <v>519</v>
      </c>
      <c r="C114" s="14">
        <v>2</v>
      </c>
      <c r="D114" s="14">
        <v>5</v>
      </c>
      <c r="E114" s="30">
        <v>-0.6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520</v>
      </c>
      <c r="B115" s="29" t="s">
        <v>521</v>
      </c>
      <c r="C115" s="14">
        <v>0</v>
      </c>
      <c r="D115" s="14">
        <v>0</v>
      </c>
      <c r="E115" s="30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33.75" x14ac:dyDescent="0.25">
      <c r="A116" s="29" t="s">
        <v>522</v>
      </c>
      <c r="B116" s="29" t="s">
        <v>523</v>
      </c>
      <c r="C116" s="14">
        <v>5</v>
      </c>
      <c r="D116" s="14">
        <v>3</v>
      </c>
      <c r="E116" s="30">
        <v>0.66666666666666696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2</v>
      </c>
    </row>
    <row r="117" spans="1:16" ht="22.5" x14ac:dyDescent="0.25">
      <c r="A117" s="29" t="s">
        <v>524</v>
      </c>
      <c r="B117" s="29" t="s">
        <v>525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526</v>
      </c>
      <c r="B118" s="29" t="s">
        <v>527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1</v>
      </c>
      <c r="D120" s="14">
        <v>1</v>
      </c>
      <c r="E120" s="30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532</v>
      </c>
      <c r="B121" s="29" t="s">
        <v>533</v>
      </c>
      <c r="C121" s="14">
        <v>2</v>
      </c>
      <c r="D121" s="14">
        <v>3</v>
      </c>
      <c r="E121" s="30">
        <v>-0.33333333333333298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</v>
      </c>
    </row>
    <row r="122" spans="1:16" x14ac:dyDescent="0.25">
      <c r="A122" s="29" t="s">
        <v>534</v>
      </c>
      <c r="B122" s="29" t="s">
        <v>535</v>
      </c>
      <c r="C122" s="14">
        <v>1</v>
      </c>
      <c r="D122" s="14">
        <v>3</v>
      </c>
      <c r="E122" s="30">
        <v>-0.66666666666666696</v>
      </c>
      <c r="F122" s="14">
        <v>0</v>
      </c>
      <c r="G122" s="14">
        <v>0</v>
      </c>
      <c r="H122" s="14">
        <v>2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536</v>
      </c>
      <c r="B123" s="29" t="s">
        <v>537</v>
      </c>
      <c r="C123" s="14">
        <v>0</v>
      </c>
      <c r="D123" s="14">
        <v>1</v>
      </c>
      <c r="E123" s="30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1</v>
      </c>
      <c r="D126" s="14">
        <v>1</v>
      </c>
      <c r="E126" s="30">
        <v>0</v>
      </c>
      <c r="F126" s="14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0</v>
      </c>
      <c r="D128" s="14">
        <v>2</v>
      </c>
      <c r="E128" s="30">
        <v>-1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9" t="s">
        <v>552</v>
      </c>
      <c r="B131" s="190"/>
      <c r="C131" s="26">
        <v>2</v>
      </c>
      <c r="D131" s="26">
        <v>0</v>
      </c>
      <c r="E131" s="27">
        <v>0</v>
      </c>
      <c r="F131" s="26">
        <v>0</v>
      </c>
      <c r="G131" s="26">
        <v>0</v>
      </c>
      <c r="H131" s="26">
        <v>1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2</v>
      </c>
    </row>
    <row r="132" spans="1:16" x14ac:dyDescent="0.25">
      <c r="A132" s="29" t="s">
        <v>553</v>
      </c>
      <c r="B132" s="29" t="s">
        <v>554</v>
      </c>
      <c r="C132" s="14">
        <v>1</v>
      </c>
      <c r="D132" s="14">
        <v>0</v>
      </c>
      <c r="E132" s="30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1</v>
      </c>
    </row>
    <row r="133" spans="1:16" x14ac:dyDescent="0.25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0</v>
      </c>
      <c r="D134" s="14">
        <v>0</v>
      </c>
      <c r="E134" s="30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9" t="s">
        <v>559</v>
      </c>
      <c r="B135" s="29" t="s">
        <v>560</v>
      </c>
      <c r="C135" s="14">
        <v>1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9" t="s">
        <v>563</v>
      </c>
      <c r="B137" s="190"/>
      <c r="C137" s="26">
        <v>4</v>
      </c>
      <c r="D137" s="26">
        <v>8</v>
      </c>
      <c r="E137" s="27">
        <v>-0.5</v>
      </c>
      <c r="F137" s="26">
        <v>0</v>
      </c>
      <c r="G137" s="26">
        <v>0</v>
      </c>
      <c r="H137" s="26">
        <v>2</v>
      </c>
      <c r="I137" s="26">
        <v>4</v>
      </c>
      <c r="J137" s="26">
        <v>0</v>
      </c>
      <c r="K137" s="26">
        <v>0</v>
      </c>
      <c r="L137" s="26">
        <v>0</v>
      </c>
      <c r="M137" s="26">
        <v>0</v>
      </c>
      <c r="N137" s="26">
        <v>1</v>
      </c>
      <c r="O137" s="26">
        <v>0</v>
      </c>
      <c r="P137" s="28">
        <v>0</v>
      </c>
    </row>
    <row r="138" spans="1:16" ht="22.5" x14ac:dyDescent="0.25">
      <c r="A138" s="29" t="s">
        <v>564</v>
      </c>
      <c r="B138" s="29" t="s">
        <v>565</v>
      </c>
      <c r="C138" s="14">
        <v>3</v>
      </c>
      <c r="D138" s="14">
        <v>1</v>
      </c>
      <c r="E138" s="30">
        <v>2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566</v>
      </c>
      <c r="B139" s="29" t="s">
        <v>567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0</v>
      </c>
      <c r="D142" s="14">
        <v>7</v>
      </c>
      <c r="E142" s="30">
        <v>-1</v>
      </c>
      <c r="F142" s="14">
        <v>0</v>
      </c>
      <c r="G142" s="14">
        <v>0</v>
      </c>
      <c r="H142" s="14">
        <v>0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33.75" x14ac:dyDescent="0.25">
      <c r="A143" s="29" t="s">
        <v>574</v>
      </c>
      <c r="B143" s="29" t="s">
        <v>575</v>
      </c>
      <c r="C143" s="14">
        <v>1</v>
      </c>
      <c r="D143" s="14">
        <v>0</v>
      </c>
      <c r="E143" s="30">
        <v>0</v>
      </c>
      <c r="F143" s="14">
        <v>0</v>
      </c>
      <c r="G143" s="14">
        <v>0</v>
      </c>
      <c r="H143" s="14">
        <v>2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9" t="s">
        <v>576</v>
      </c>
      <c r="B144" s="190"/>
      <c r="C144" s="26">
        <v>0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577</v>
      </c>
      <c r="B145" s="29" t="s">
        <v>578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579</v>
      </c>
      <c r="B146" s="29" t="s">
        <v>580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9" t="s">
        <v>581</v>
      </c>
      <c r="B147" s="190"/>
      <c r="C147" s="26">
        <v>26</v>
      </c>
      <c r="D147" s="26">
        <v>20</v>
      </c>
      <c r="E147" s="27">
        <v>0.3</v>
      </c>
      <c r="F147" s="26">
        <v>0</v>
      </c>
      <c r="G147" s="26">
        <v>0</v>
      </c>
      <c r="H147" s="26">
        <v>9</v>
      </c>
      <c r="I147" s="26">
        <v>7</v>
      </c>
      <c r="J147" s="26">
        <v>0</v>
      </c>
      <c r="K147" s="26">
        <v>0</v>
      </c>
      <c r="L147" s="26">
        <v>0</v>
      </c>
      <c r="M147" s="26">
        <v>0</v>
      </c>
      <c r="N147" s="26">
        <v>3</v>
      </c>
      <c r="O147" s="26">
        <v>0</v>
      </c>
      <c r="P147" s="28">
        <v>3</v>
      </c>
    </row>
    <row r="148" spans="1:16" ht="22.5" x14ac:dyDescent="0.25">
      <c r="A148" s="29" t="s">
        <v>582</v>
      </c>
      <c r="B148" s="29" t="s">
        <v>583</v>
      </c>
      <c r="C148" s="14">
        <v>1</v>
      </c>
      <c r="D148" s="14">
        <v>4</v>
      </c>
      <c r="E148" s="30">
        <v>-0.75</v>
      </c>
      <c r="F148" s="14">
        <v>0</v>
      </c>
      <c r="G148" s="14">
        <v>0</v>
      </c>
      <c r="H148" s="14">
        <v>2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ht="22.5" x14ac:dyDescent="0.25">
      <c r="A149" s="29" t="s">
        <v>584</v>
      </c>
      <c r="B149" s="29" t="s">
        <v>585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5</v>
      </c>
      <c r="D151" s="14">
        <v>5</v>
      </c>
      <c r="E151" s="30">
        <v>0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0</v>
      </c>
    </row>
    <row r="152" spans="1:16" ht="33.75" x14ac:dyDescent="0.25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592</v>
      </c>
      <c r="B153" s="29" t="s">
        <v>593</v>
      </c>
      <c r="C153" s="14">
        <v>3</v>
      </c>
      <c r="D153" s="14">
        <v>1</v>
      </c>
      <c r="E153" s="30">
        <v>2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2</v>
      </c>
      <c r="D154" s="14">
        <v>5</v>
      </c>
      <c r="E154" s="30">
        <v>-0.6</v>
      </c>
      <c r="F154" s="14">
        <v>0</v>
      </c>
      <c r="G154" s="14">
        <v>0</v>
      </c>
      <c r="H154" s="14">
        <v>2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3</v>
      </c>
    </row>
    <row r="155" spans="1:16" ht="22.5" x14ac:dyDescent="0.25">
      <c r="A155" s="29" t="s">
        <v>596</v>
      </c>
      <c r="B155" s="29" t="s">
        <v>597</v>
      </c>
      <c r="C155" s="14">
        <v>15</v>
      </c>
      <c r="D155" s="14">
        <v>5</v>
      </c>
      <c r="E155" s="30">
        <v>2</v>
      </c>
      <c r="F155" s="14">
        <v>0</v>
      </c>
      <c r="G155" s="14">
        <v>0</v>
      </c>
      <c r="H155" s="14">
        <v>5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0</v>
      </c>
    </row>
    <row r="156" spans="1:16" x14ac:dyDescent="0.25">
      <c r="A156" s="189" t="s">
        <v>598</v>
      </c>
      <c r="B156" s="190"/>
      <c r="C156" s="26">
        <v>97</v>
      </c>
      <c r="D156" s="26">
        <v>43</v>
      </c>
      <c r="E156" s="27">
        <v>1.2558139534883701</v>
      </c>
      <c r="F156" s="26">
        <v>0</v>
      </c>
      <c r="G156" s="26">
        <v>0</v>
      </c>
      <c r="H156" s="26">
        <v>7</v>
      </c>
      <c r="I156" s="26">
        <v>4</v>
      </c>
      <c r="J156" s="26">
        <v>0</v>
      </c>
      <c r="K156" s="26">
        <v>0</v>
      </c>
      <c r="L156" s="26">
        <v>0</v>
      </c>
      <c r="M156" s="26">
        <v>0</v>
      </c>
      <c r="N156" s="26">
        <v>1</v>
      </c>
      <c r="O156" s="26">
        <v>1</v>
      </c>
      <c r="P156" s="28">
        <v>3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0</v>
      </c>
      <c r="D161" s="14">
        <v>3</v>
      </c>
      <c r="E161" s="30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609</v>
      </c>
      <c r="B162" s="29" t="s">
        <v>610</v>
      </c>
      <c r="C162" s="14">
        <v>70</v>
      </c>
      <c r="D162" s="14">
        <v>22</v>
      </c>
      <c r="E162" s="30">
        <v>2.1818181818181799</v>
      </c>
      <c r="F162" s="14">
        <v>0</v>
      </c>
      <c r="G162" s="14">
        <v>0</v>
      </c>
      <c r="H162" s="14">
        <v>7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1</v>
      </c>
      <c r="P162" s="23">
        <v>3</v>
      </c>
    </row>
    <row r="163" spans="1:16" ht="22.5" x14ac:dyDescent="0.25">
      <c r="A163" s="29" t="s">
        <v>611</v>
      </c>
      <c r="B163" s="29" t="s">
        <v>612</v>
      </c>
      <c r="C163" s="14">
        <v>4</v>
      </c>
      <c r="D163" s="14">
        <v>2</v>
      </c>
      <c r="E163" s="30">
        <v>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613</v>
      </c>
      <c r="B164" s="29" t="s">
        <v>614</v>
      </c>
      <c r="C164" s="14">
        <v>8</v>
      </c>
      <c r="D164" s="14">
        <v>10</v>
      </c>
      <c r="E164" s="30">
        <v>-0.2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615</v>
      </c>
      <c r="B165" s="29" t="s">
        <v>616</v>
      </c>
      <c r="C165" s="14">
        <v>15</v>
      </c>
      <c r="D165" s="14">
        <v>6</v>
      </c>
      <c r="E165" s="30">
        <v>1.5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9" t="s">
        <v>617</v>
      </c>
      <c r="B166" s="190"/>
      <c r="C166" s="26">
        <v>58</v>
      </c>
      <c r="D166" s="26">
        <v>77</v>
      </c>
      <c r="E166" s="27">
        <v>-0.246753246753247</v>
      </c>
      <c r="F166" s="26">
        <v>0</v>
      </c>
      <c r="G166" s="26">
        <v>0</v>
      </c>
      <c r="H166" s="26">
        <v>56</v>
      </c>
      <c r="I166" s="26">
        <v>24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17</v>
      </c>
      <c r="P166" s="28">
        <v>20</v>
      </c>
    </row>
    <row r="167" spans="1:16" ht="22.5" x14ac:dyDescent="0.25">
      <c r="A167" s="29" t="s">
        <v>618</v>
      </c>
      <c r="B167" s="29" t="s">
        <v>619</v>
      </c>
      <c r="C167" s="14">
        <v>0</v>
      </c>
      <c r="D167" s="14">
        <v>38</v>
      </c>
      <c r="E167" s="30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8</v>
      </c>
      <c r="P167" s="23">
        <v>0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3</v>
      </c>
      <c r="D169" s="14">
        <v>1</v>
      </c>
      <c r="E169" s="30">
        <v>2</v>
      </c>
      <c r="F169" s="14">
        <v>0</v>
      </c>
      <c r="G169" s="14">
        <v>0</v>
      </c>
      <c r="H169" s="14">
        <v>2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20</v>
      </c>
      <c r="D173" s="14">
        <v>23</v>
      </c>
      <c r="E173" s="30">
        <v>-0.13043478260869601</v>
      </c>
      <c r="F173" s="14">
        <v>0</v>
      </c>
      <c r="G173" s="14">
        <v>0</v>
      </c>
      <c r="H173" s="14">
        <v>16</v>
      </c>
      <c r="I173" s="14">
        <v>11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9</v>
      </c>
      <c r="P173" s="23">
        <v>8</v>
      </c>
    </row>
    <row r="174" spans="1:16" ht="22.5" x14ac:dyDescent="0.25">
      <c r="A174" s="29" t="s">
        <v>632</v>
      </c>
      <c r="B174" s="29" t="s">
        <v>633</v>
      </c>
      <c r="C174" s="14">
        <v>35</v>
      </c>
      <c r="D174" s="14">
        <v>12</v>
      </c>
      <c r="E174" s="30">
        <v>1.9166666666666701</v>
      </c>
      <c r="F174" s="14">
        <v>0</v>
      </c>
      <c r="G174" s="14">
        <v>0</v>
      </c>
      <c r="H174" s="14">
        <v>34</v>
      </c>
      <c r="I174" s="14">
        <v>12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7</v>
      </c>
    </row>
    <row r="175" spans="1:16" x14ac:dyDescent="0.25">
      <c r="A175" s="29" t="s">
        <v>634</v>
      </c>
      <c r="B175" s="29" t="s">
        <v>635</v>
      </c>
      <c r="C175" s="14">
        <v>0</v>
      </c>
      <c r="D175" s="14">
        <v>2</v>
      </c>
      <c r="E175" s="30">
        <v>-1</v>
      </c>
      <c r="F175" s="14">
        <v>0</v>
      </c>
      <c r="G175" s="14">
        <v>0</v>
      </c>
      <c r="H175" s="14">
        <v>2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2.5" x14ac:dyDescent="0.25">
      <c r="A176" s="29" t="s">
        <v>636</v>
      </c>
      <c r="B176" s="29" t="s">
        <v>637</v>
      </c>
      <c r="C176" s="14">
        <v>0</v>
      </c>
      <c r="D176" s="14">
        <v>1</v>
      </c>
      <c r="E176" s="30">
        <v>-1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1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9" t="s">
        <v>640</v>
      </c>
      <c r="B178" s="190"/>
      <c r="C178" s="26">
        <v>124</v>
      </c>
      <c r="D178" s="26">
        <v>127</v>
      </c>
      <c r="E178" s="27">
        <v>-2.3622047244094498E-2</v>
      </c>
      <c r="F178" s="26">
        <v>335</v>
      </c>
      <c r="G178" s="26">
        <v>303</v>
      </c>
      <c r="H178" s="26">
        <v>98</v>
      </c>
      <c r="I178" s="26">
        <v>68</v>
      </c>
      <c r="J178" s="26">
        <v>0</v>
      </c>
      <c r="K178" s="26">
        <v>0</v>
      </c>
      <c r="L178" s="26">
        <v>0</v>
      </c>
      <c r="M178" s="26">
        <v>0</v>
      </c>
      <c r="N178" s="26">
        <v>1</v>
      </c>
      <c r="O178" s="26">
        <v>0</v>
      </c>
      <c r="P178" s="28">
        <v>380</v>
      </c>
    </row>
    <row r="179" spans="1:16" ht="22.5" x14ac:dyDescent="0.25">
      <c r="A179" s="29" t="s">
        <v>641</v>
      </c>
      <c r="B179" s="29" t="s">
        <v>642</v>
      </c>
      <c r="C179" s="14">
        <v>1</v>
      </c>
      <c r="D179" s="14">
        <v>1</v>
      </c>
      <c r="E179" s="30">
        <v>0</v>
      </c>
      <c r="F179" s="14">
        <v>0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</v>
      </c>
    </row>
    <row r="180" spans="1:16" ht="22.5" x14ac:dyDescent="0.25">
      <c r="A180" s="29" t="s">
        <v>643</v>
      </c>
      <c r="B180" s="29" t="s">
        <v>644</v>
      </c>
      <c r="C180" s="14">
        <v>57</v>
      </c>
      <c r="D180" s="14">
        <v>61</v>
      </c>
      <c r="E180" s="30">
        <v>-6.5573770491803296E-2</v>
      </c>
      <c r="F180" s="14">
        <v>159</v>
      </c>
      <c r="G180" s="14">
        <v>146</v>
      </c>
      <c r="H180" s="14">
        <v>32</v>
      </c>
      <c r="I180" s="14">
        <v>25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185</v>
      </c>
    </row>
    <row r="181" spans="1:16" x14ac:dyDescent="0.25">
      <c r="A181" s="29" t="s">
        <v>645</v>
      </c>
      <c r="B181" s="29" t="s">
        <v>646</v>
      </c>
      <c r="C181" s="14">
        <v>4</v>
      </c>
      <c r="D181" s="14">
        <v>5</v>
      </c>
      <c r="E181" s="30">
        <v>-0.2</v>
      </c>
      <c r="F181" s="14">
        <v>0</v>
      </c>
      <c r="G181" s="14">
        <v>1</v>
      </c>
      <c r="H181" s="14">
        <v>4</v>
      </c>
      <c r="I181" s="14">
        <v>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7</v>
      </c>
    </row>
    <row r="182" spans="1:16" ht="22.5" x14ac:dyDescent="0.25">
      <c r="A182" s="29" t="s">
        <v>647</v>
      </c>
      <c r="B182" s="29" t="s">
        <v>648</v>
      </c>
      <c r="C182" s="14">
        <v>0</v>
      </c>
      <c r="D182" s="14">
        <v>0</v>
      </c>
      <c r="E182" s="30">
        <v>0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649</v>
      </c>
      <c r="B183" s="29" t="s">
        <v>650</v>
      </c>
      <c r="C183" s="14">
        <v>2</v>
      </c>
      <c r="D183" s="14">
        <v>1</v>
      </c>
      <c r="E183" s="30">
        <v>1</v>
      </c>
      <c r="F183" s="14">
        <v>3</v>
      </c>
      <c r="G183" s="14">
        <v>2</v>
      </c>
      <c r="H183" s="14">
        <v>2</v>
      </c>
      <c r="I183" s="14">
        <v>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9</v>
      </c>
    </row>
    <row r="184" spans="1:16" ht="22.5" x14ac:dyDescent="0.25">
      <c r="A184" s="29" t="s">
        <v>651</v>
      </c>
      <c r="B184" s="29" t="s">
        <v>652</v>
      </c>
      <c r="C184" s="14">
        <v>56</v>
      </c>
      <c r="D184" s="14">
        <v>59</v>
      </c>
      <c r="E184" s="30">
        <v>-5.0847457627118599E-2</v>
      </c>
      <c r="F184" s="14">
        <v>173</v>
      </c>
      <c r="G184" s="14">
        <v>152</v>
      </c>
      <c r="H184" s="14">
        <v>60</v>
      </c>
      <c r="I184" s="14">
        <v>35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3">
        <v>178</v>
      </c>
    </row>
    <row r="185" spans="1:16" ht="22.5" x14ac:dyDescent="0.25">
      <c r="A185" s="29" t="s">
        <v>653</v>
      </c>
      <c r="B185" s="29" t="s">
        <v>654</v>
      </c>
      <c r="C185" s="14">
        <v>4</v>
      </c>
      <c r="D185" s="14">
        <v>0</v>
      </c>
      <c r="E185" s="30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9" t="s">
        <v>655</v>
      </c>
      <c r="B186" s="190"/>
      <c r="C186" s="26">
        <v>63</v>
      </c>
      <c r="D186" s="26">
        <v>48</v>
      </c>
      <c r="E186" s="27">
        <v>0.3125</v>
      </c>
      <c r="F186" s="26">
        <v>2</v>
      </c>
      <c r="G186" s="26">
        <v>2</v>
      </c>
      <c r="H186" s="26">
        <v>38</v>
      </c>
      <c r="I186" s="26">
        <v>12</v>
      </c>
      <c r="J186" s="26">
        <v>0</v>
      </c>
      <c r="K186" s="26">
        <v>0</v>
      </c>
      <c r="L186" s="26">
        <v>0</v>
      </c>
      <c r="M186" s="26">
        <v>0</v>
      </c>
      <c r="N186" s="26">
        <v>4</v>
      </c>
      <c r="O186" s="26">
        <v>0</v>
      </c>
      <c r="P186" s="28">
        <v>12</v>
      </c>
    </row>
    <row r="187" spans="1:16" x14ac:dyDescent="0.25">
      <c r="A187" s="29" t="s">
        <v>656</v>
      </c>
      <c r="B187" s="29" t="s">
        <v>657</v>
      </c>
      <c r="C187" s="14">
        <v>0</v>
      </c>
      <c r="D187" s="14">
        <v>0</v>
      </c>
      <c r="E187" s="30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0</v>
      </c>
      <c r="D189" s="14">
        <v>16</v>
      </c>
      <c r="E189" s="30">
        <v>-1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0</v>
      </c>
    </row>
    <row r="190" spans="1:16" ht="22.5" x14ac:dyDescent="0.25">
      <c r="A190" s="29" t="s">
        <v>662</v>
      </c>
      <c r="B190" s="29" t="s">
        <v>663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664</v>
      </c>
      <c r="B191" s="29" t="s">
        <v>665</v>
      </c>
      <c r="C191" s="14">
        <v>31</v>
      </c>
      <c r="D191" s="14">
        <v>1</v>
      </c>
      <c r="E191" s="30">
        <v>30</v>
      </c>
      <c r="F191" s="14">
        <v>2</v>
      </c>
      <c r="G191" s="14">
        <v>2</v>
      </c>
      <c r="H191" s="14">
        <v>22</v>
      </c>
      <c r="I191" s="14">
        <v>8</v>
      </c>
      <c r="J191" s="14">
        <v>0</v>
      </c>
      <c r="K191" s="14">
        <v>0</v>
      </c>
      <c r="L191" s="14">
        <v>0</v>
      </c>
      <c r="M191" s="14">
        <v>0</v>
      </c>
      <c r="N191" s="14">
        <v>3</v>
      </c>
      <c r="O191" s="14">
        <v>0</v>
      </c>
      <c r="P191" s="23">
        <v>8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4</v>
      </c>
      <c r="D193" s="14">
        <v>5</v>
      </c>
      <c r="E193" s="30">
        <v>-0.2</v>
      </c>
      <c r="F193" s="14">
        <v>0</v>
      </c>
      <c r="G193" s="14">
        <v>0</v>
      </c>
      <c r="H193" s="14">
        <v>1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3</v>
      </c>
    </row>
    <row r="194" spans="1:16" x14ac:dyDescent="0.25">
      <c r="A194" s="29" t="s">
        <v>670</v>
      </c>
      <c r="B194" s="29" t="s">
        <v>671</v>
      </c>
      <c r="C194" s="14">
        <v>0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0</v>
      </c>
      <c r="D196" s="14">
        <v>0</v>
      </c>
      <c r="E196" s="30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676</v>
      </c>
      <c r="B197" s="29" t="s">
        <v>677</v>
      </c>
      <c r="C197" s="14">
        <v>27</v>
      </c>
      <c r="D197" s="14">
        <v>23</v>
      </c>
      <c r="E197" s="30">
        <v>0.173913043478261</v>
      </c>
      <c r="F197" s="14">
        <v>0</v>
      </c>
      <c r="G197" s="14">
        <v>0</v>
      </c>
      <c r="H197" s="14">
        <v>12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678</v>
      </c>
      <c r="B198" s="29" t="s">
        <v>679</v>
      </c>
      <c r="C198" s="14">
        <v>0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680</v>
      </c>
      <c r="B199" s="29" t="s">
        <v>681</v>
      </c>
      <c r="C199" s="14">
        <v>0</v>
      </c>
      <c r="D199" s="14">
        <v>3</v>
      </c>
      <c r="E199" s="30">
        <v>-1</v>
      </c>
      <c r="F199" s="14">
        <v>0</v>
      </c>
      <c r="G199" s="14">
        <v>0</v>
      </c>
      <c r="H199" s="14">
        <v>3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682</v>
      </c>
      <c r="B200" s="29" t="s">
        <v>683</v>
      </c>
      <c r="C200" s="14">
        <v>1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9" t="s">
        <v>684</v>
      </c>
      <c r="B201" s="190"/>
      <c r="C201" s="26">
        <v>14</v>
      </c>
      <c r="D201" s="26">
        <v>25</v>
      </c>
      <c r="E201" s="27">
        <v>-0.44</v>
      </c>
      <c r="F201" s="26">
        <v>0</v>
      </c>
      <c r="G201" s="26">
        <v>0</v>
      </c>
      <c r="H201" s="26">
        <v>4</v>
      </c>
      <c r="I201" s="26">
        <v>1</v>
      </c>
      <c r="J201" s="26">
        <v>0</v>
      </c>
      <c r="K201" s="26">
        <v>0</v>
      </c>
      <c r="L201" s="26">
        <v>0</v>
      </c>
      <c r="M201" s="26">
        <v>0</v>
      </c>
      <c r="N201" s="26">
        <v>7</v>
      </c>
      <c r="O201" s="26">
        <v>0</v>
      </c>
      <c r="P201" s="28">
        <v>3</v>
      </c>
    </row>
    <row r="202" spans="1:16" x14ac:dyDescent="0.25">
      <c r="A202" s="29" t="s">
        <v>685</v>
      </c>
      <c r="B202" s="29" t="s">
        <v>686</v>
      </c>
      <c r="C202" s="14">
        <v>8</v>
      </c>
      <c r="D202" s="14">
        <v>9</v>
      </c>
      <c r="E202" s="30">
        <v>-0.11111111111111099</v>
      </c>
      <c r="F202" s="14">
        <v>0</v>
      </c>
      <c r="G202" s="14">
        <v>0</v>
      </c>
      <c r="H202" s="14">
        <v>4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3">
        <v>1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691</v>
      </c>
      <c r="B205" s="29" t="s">
        <v>692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0</v>
      </c>
      <c r="D206" s="14">
        <v>12</v>
      </c>
      <c r="E206" s="30">
        <v>-1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1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1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0</v>
      </c>
      <c r="D210" s="14">
        <v>1</v>
      </c>
      <c r="E210" s="30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0</v>
      </c>
      <c r="D212" s="14">
        <v>1</v>
      </c>
      <c r="E212" s="30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1</v>
      </c>
    </row>
    <row r="213" spans="1:16" x14ac:dyDescent="0.25">
      <c r="A213" s="29" t="s">
        <v>707</v>
      </c>
      <c r="B213" s="29" t="s">
        <v>708</v>
      </c>
      <c r="C213" s="14">
        <v>1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3</v>
      </c>
      <c r="D214" s="14">
        <v>2</v>
      </c>
      <c r="E214" s="30">
        <v>0.5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0</v>
      </c>
    </row>
    <row r="215" spans="1:16" ht="22.5" x14ac:dyDescent="0.25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9" t="s">
        <v>727</v>
      </c>
      <c r="B223" s="190"/>
      <c r="C223" s="26">
        <v>190</v>
      </c>
      <c r="D223" s="26">
        <v>199</v>
      </c>
      <c r="E223" s="27">
        <v>-4.5226130653266298E-2</v>
      </c>
      <c r="F223" s="26">
        <v>7</v>
      </c>
      <c r="G223" s="26">
        <v>5</v>
      </c>
      <c r="H223" s="26">
        <v>95</v>
      </c>
      <c r="I223" s="26">
        <v>72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3</v>
      </c>
      <c r="P223" s="28">
        <v>61</v>
      </c>
    </row>
    <row r="224" spans="1:16" x14ac:dyDescent="0.25">
      <c r="A224" s="29" t="s">
        <v>728</v>
      </c>
      <c r="B224" s="29" t="s">
        <v>729</v>
      </c>
      <c r="C224" s="14">
        <v>1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740</v>
      </c>
      <c r="B230" s="29" t="s">
        <v>741</v>
      </c>
      <c r="C230" s="14">
        <v>0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742</v>
      </c>
      <c r="B231" s="29" t="s">
        <v>743</v>
      </c>
      <c r="C231" s="14">
        <v>13</v>
      </c>
      <c r="D231" s="14">
        <v>11</v>
      </c>
      <c r="E231" s="30">
        <v>0.18181818181818199</v>
      </c>
      <c r="F231" s="14">
        <v>0</v>
      </c>
      <c r="G231" s="14">
        <v>0</v>
      </c>
      <c r="H231" s="14">
        <v>5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0</v>
      </c>
    </row>
    <row r="232" spans="1:16" x14ac:dyDescent="0.25">
      <c r="A232" s="29" t="s">
        <v>744</v>
      </c>
      <c r="B232" s="29" t="s">
        <v>745</v>
      </c>
      <c r="C232" s="14">
        <v>2</v>
      </c>
      <c r="D232" s="14">
        <v>8</v>
      </c>
      <c r="E232" s="30">
        <v>-0.75</v>
      </c>
      <c r="F232" s="14">
        <v>1</v>
      </c>
      <c r="G232" s="14">
        <v>1</v>
      </c>
      <c r="H232" s="14">
        <v>1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4</v>
      </c>
    </row>
    <row r="233" spans="1:16" x14ac:dyDescent="0.25">
      <c r="A233" s="29" t="s">
        <v>746</v>
      </c>
      <c r="B233" s="29" t="s">
        <v>747</v>
      </c>
      <c r="C233" s="14">
        <v>1</v>
      </c>
      <c r="D233" s="14">
        <v>5</v>
      </c>
      <c r="E233" s="30">
        <v>-0.8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</v>
      </c>
    </row>
    <row r="234" spans="1:16" ht="22.5" x14ac:dyDescent="0.25">
      <c r="A234" s="29" t="s">
        <v>748</v>
      </c>
      <c r="B234" s="29" t="s">
        <v>749</v>
      </c>
      <c r="C234" s="14">
        <v>1</v>
      </c>
      <c r="D234" s="14">
        <v>0</v>
      </c>
      <c r="E234" s="30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9" t="s">
        <v>750</v>
      </c>
      <c r="B235" s="29" t="s">
        <v>751</v>
      </c>
      <c r="C235" s="14">
        <v>3</v>
      </c>
      <c r="D235" s="14">
        <v>0</v>
      </c>
      <c r="E235" s="30">
        <v>0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9" t="s">
        <v>752</v>
      </c>
      <c r="B236" s="29" t="s">
        <v>753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169</v>
      </c>
      <c r="D238" s="14">
        <v>175</v>
      </c>
      <c r="E238" s="30">
        <v>-3.4285714285714301E-2</v>
      </c>
      <c r="F238" s="14">
        <v>6</v>
      </c>
      <c r="G238" s="14">
        <v>4</v>
      </c>
      <c r="H238" s="14">
        <v>89</v>
      </c>
      <c r="I238" s="14">
        <v>64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3</v>
      </c>
      <c r="P238" s="23">
        <v>55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9" t="s">
        <v>768</v>
      </c>
      <c r="B244" s="190"/>
      <c r="C244" s="26">
        <v>0</v>
      </c>
      <c r="D244" s="26">
        <v>1</v>
      </c>
      <c r="E244" s="27">
        <v>-1</v>
      </c>
      <c r="F244" s="26">
        <v>0</v>
      </c>
      <c r="G244" s="26">
        <v>0</v>
      </c>
      <c r="H244" s="26">
        <v>0</v>
      </c>
      <c r="I244" s="26">
        <v>1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0</v>
      </c>
      <c r="D249" s="14">
        <v>1</v>
      </c>
      <c r="E249" s="30">
        <v>-1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9" t="s">
        <v>821</v>
      </c>
      <c r="B271" s="190"/>
      <c r="C271" s="26">
        <v>62</v>
      </c>
      <c r="D271" s="26">
        <v>49</v>
      </c>
      <c r="E271" s="27">
        <v>0.265306122448979</v>
      </c>
      <c r="F271" s="26">
        <v>2</v>
      </c>
      <c r="G271" s="26">
        <v>3</v>
      </c>
      <c r="H271" s="26">
        <v>58</v>
      </c>
      <c r="I271" s="26">
        <v>45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8">
        <v>59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17</v>
      </c>
      <c r="D273" s="14">
        <v>15</v>
      </c>
      <c r="E273" s="30">
        <v>0.133333333333333</v>
      </c>
      <c r="F273" s="14">
        <v>1</v>
      </c>
      <c r="G273" s="14">
        <v>0</v>
      </c>
      <c r="H273" s="14">
        <v>19</v>
      </c>
      <c r="I273" s="14">
        <v>28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16</v>
      </c>
    </row>
    <row r="274" spans="1:16" ht="33.75" x14ac:dyDescent="0.25">
      <c r="A274" s="29" t="s">
        <v>826</v>
      </c>
      <c r="B274" s="29" t="s">
        <v>827</v>
      </c>
      <c r="C274" s="14">
        <v>34</v>
      </c>
      <c r="D274" s="14">
        <v>25</v>
      </c>
      <c r="E274" s="30">
        <v>0.36</v>
      </c>
      <c r="F274" s="14">
        <v>1</v>
      </c>
      <c r="G274" s="14">
        <v>3</v>
      </c>
      <c r="H274" s="14">
        <v>33</v>
      </c>
      <c r="I274" s="14">
        <v>13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34</v>
      </c>
    </row>
    <row r="275" spans="1:16" ht="22.5" x14ac:dyDescent="0.25">
      <c r="A275" s="29" t="s">
        <v>828</v>
      </c>
      <c r="B275" s="29" t="s">
        <v>829</v>
      </c>
      <c r="C275" s="14">
        <v>0</v>
      </c>
      <c r="D275" s="14">
        <v>2</v>
      </c>
      <c r="E275" s="30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3</v>
      </c>
    </row>
    <row r="276" spans="1:16" x14ac:dyDescent="0.25">
      <c r="A276" s="29" t="s">
        <v>830</v>
      </c>
      <c r="B276" s="29" t="s">
        <v>831</v>
      </c>
      <c r="C276" s="14">
        <v>1</v>
      </c>
      <c r="D276" s="14">
        <v>1</v>
      </c>
      <c r="E276" s="30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832</v>
      </c>
      <c r="B277" s="29" t="s">
        <v>833</v>
      </c>
      <c r="C277" s="14">
        <v>3</v>
      </c>
      <c r="D277" s="14">
        <v>1</v>
      </c>
      <c r="E277" s="30">
        <v>2</v>
      </c>
      <c r="F277" s="14">
        <v>0</v>
      </c>
      <c r="G277" s="14">
        <v>0</v>
      </c>
      <c r="H277" s="14">
        <v>2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2.5" x14ac:dyDescent="0.25">
      <c r="A278" s="29" t="s">
        <v>834</v>
      </c>
      <c r="B278" s="29" t="s">
        <v>835</v>
      </c>
      <c r="C278" s="14">
        <v>7</v>
      </c>
      <c r="D278" s="14">
        <v>5</v>
      </c>
      <c r="E278" s="30">
        <v>0.4</v>
      </c>
      <c r="F278" s="14">
        <v>0</v>
      </c>
      <c r="G278" s="14">
        <v>0</v>
      </c>
      <c r="H278" s="14">
        <v>4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ht="22.5" x14ac:dyDescent="0.25">
      <c r="A279" s="29" t="s">
        <v>836</v>
      </c>
      <c r="B279" s="29" t="s">
        <v>837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838</v>
      </c>
      <c r="B280" s="29" t="s">
        <v>839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1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9" t="s">
        <v>880</v>
      </c>
      <c r="B301" s="190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9" t="s">
        <v>887</v>
      </c>
      <c r="B305" s="190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9" t="s">
        <v>900</v>
      </c>
      <c r="B312" s="190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2</v>
      </c>
      <c r="I312" s="26">
        <v>1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1</v>
      </c>
    </row>
    <row r="313" spans="1:16" x14ac:dyDescent="0.25">
      <c r="A313" s="29" t="s">
        <v>901</v>
      </c>
      <c r="B313" s="29" t="s">
        <v>902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2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9" t="s">
        <v>911</v>
      </c>
      <c r="B318" s="190"/>
      <c r="C318" s="26">
        <v>2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912</v>
      </c>
      <c r="B319" s="29" t="s">
        <v>913</v>
      </c>
      <c r="C319" s="14">
        <v>2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9" t="s">
        <v>914</v>
      </c>
      <c r="B320" s="190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9" t="s">
        <v>919</v>
      </c>
      <c r="B323" s="190"/>
      <c r="C323" s="26">
        <v>1398</v>
      </c>
      <c r="D323" s="26">
        <v>1612</v>
      </c>
      <c r="E323" s="27">
        <v>-0.13275434243176201</v>
      </c>
      <c r="F323" s="26">
        <v>13</v>
      </c>
      <c r="G323" s="26">
        <v>0</v>
      </c>
      <c r="H323" s="26">
        <v>76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12</v>
      </c>
      <c r="O323" s="26">
        <v>0</v>
      </c>
      <c r="P323" s="28">
        <v>3</v>
      </c>
    </row>
    <row r="324" spans="1:16" x14ac:dyDescent="0.25">
      <c r="A324" s="29" t="s">
        <v>920</v>
      </c>
      <c r="B324" s="29" t="s">
        <v>921</v>
      </c>
      <c r="C324" s="14">
        <v>1398</v>
      </c>
      <c r="D324" s="14">
        <v>1612</v>
      </c>
      <c r="E324" s="30">
        <v>-0.13275434243176201</v>
      </c>
      <c r="F324" s="14">
        <v>13</v>
      </c>
      <c r="G324" s="14">
        <v>0</v>
      </c>
      <c r="H324" s="14">
        <v>76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12</v>
      </c>
      <c r="O324" s="14">
        <v>0</v>
      </c>
      <c r="P324" s="23">
        <v>3</v>
      </c>
    </row>
    <row r="325" spans="1:16" x14ac:dyDescent="0.25">
      <c r="A325" s="189" t="s">
        <v>922</v>
      </c>
      <c r="B325" s="190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9" t="s">
        <v>945</v>
      </c>
      <c r="B337" s="190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9" t="s">
        <v>948</v>
      </c>
      <c r="B339" s="190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91" t="s">
        <v>951</v>
      </c>
      <c r="B341" s="192"/>
      <c r="C341" s="31">
        <v>6181</v>
      </c>
      <c r="D341" s="31">
        <v>5737</v>
      </c>
      <c r="E341" s="32">
        <v>7.73923653477427E-2</v>
      </c>
      <c r="F341" s="31">
        <v>367</v>
      </c>
      <c r="G341" s="31">
        <v>319</v>
      </c>
      <c r="H341" s="31">
        <v>1095</v>
      </c>
      <c r="I341" s="31">
        <v>584</v>
      </c>
      <c r="J341" s="31">
        <v>4</v>
      </c>
      <c r="K341" s="31">
        <v>2</v>
      </c>
      <c r="L341" s="31">
        <v>0</v>
      </c>
      <c r="M341" s="31">
        <v>0</v>
      </c>
      <c r="N341" s="31">
        <v>41</v>
      </c>
      <c r="O341" s="31">
        <v>32</v>
      </c>
      <c r="P341" s="31">
        <v>831</v>
      </c>
    </row>
  </sheetData>
  <sheetProtection algorithmName="SHA-512" hashValue="0hiz2HsdfrB2h82/NCKTHKlzuRHBOzw1ySC1Sk0UhWgNwTkgIEUvhClUaxU6aBiHmLlW/Hyk9vYafRRj12q7pQ==" saltValue="B1H0QsOmLsFy7nfkYlurC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3">
        <v>0</v>
      </c>
    </row>
    <row r="6" spans="1:3" x14ac:dyDescent="0.25">
      <c r="A6" s="180"/>
      <c r="B6" s="13" t="s">
        <v>329</v>
      </c>
      <c r="C6" s="23">
        <v>45</v>
      </c>
    </row>
    <row r="7" spans="1:3" x14ac:dyDescent="0.25">
      <c r="A7" s="180"/>
      <c r="B7" s="13" t="s">
        <v>956</v>
      </c>
      <c r="C7" s="23">
        <v>0</v>
      </c>
    </row>
    <row r="8" spans="1:3" x14ac:dyDescent="0.25">
      <c r="A8" s="180"/>
      <c r="B8" s="13" t="s">
        <v>957</v>
      </c>
      <c r="C8" s="23">
        <v>8</v>
      </c>
    </row>
    <row r="9" spans="1:3" x14ac:dyDescent="0.25">
      <c r="A9" s="180"/>
      <c r="B9" s="13" t="s">
        <v>958</v>
      </c>
      <c r="C9" s="23">
        <v>3</v>
      </c>
    </row>
    <row r="10" spans="1:3" x14ac:dyDescent="0.25">
      <c r="A10" s="180"/>
      <c r="B10" s="13" t="s">
        <v>959</v>
      </c>
      <c r="C10" s="23">
        <v>2</v>
      </c>
    </row>
    <row r="11" spans="1:3" x14ac:dyDescent="0.25">
      <c r="A11" s="180"/>
      <c r="B11" s="13" t="s">
        <v>960</v>
      </c>
      <c r="C11" s="23">
        <v>16</v>
      </c>
    </row>
    <row r="12" spans="1:3" x14ac:dyDescent="0.25">
      <c r="A12" s="180"/>
      <c r="B12" s="13" t="s">
        <v>513</v>
      </c>
      <c r="C12" s="23">
        <v>10</v>
      </c>
    </row>
    <row r="13" spans="1:3" x14ac:dyDescent="0.25">
      <c r="A13" s="180"/>
      <c r="B13" s="13" t="s">
        <v>961</v>
      </c>
      <c r="C13" s="23">
        <v>1</v>
      </c>
    </row>
    <row r="14" spans="1:3" x14ac:dyDescent="0.25">
      <c r="A14" s="180"/>
      <c r="B14" s="13" t="s">
        <v>962</v>
      </c>
      <c r="C14" s="23">
        <v>0</v>
      </c>
    </row>
    <row r="15" spans="1:3" x14ac:dyDescent="0.25">
      <c r="A15" s="180"/>
      <c r="B15" s="13" t="s">
        <v>646</v>
      </c>
      <c r="C15" s="23">
        <v>0</v>
      </c>
    </row>
    <row r="16" spans="1:3" x14ac:dyDescent="0.25">
      <c r="A16" s="180"/>
      <c r="B16" s="13" t="s">
        <v>963</v>
      </c>
      <c r="C16" s="23">
        <v>2</v>
      </c>
    </row>
    <row r="17" spans="1:3" x14ac:dyDescent="0.25">
      <c r="A17" s="180"/>
      <c r="B17" s="13" t="s">
        <v>964</v>
      </c>
      <c r="C17" s="23">
        <v>13</v>
      </c>
    </row>
    <row r="18" spans="1:3" x14ac:dyDescent="0.25">
      <c r="A18" s="180"/>
      <c r="B18" s="13" t="s">
        <v>965</v>
      </c>
      <c r="C18" s="23">
        <v>0</v>
      </c>
    </row>
    <row r="19" spans="1:3" x14ac:dyDescent="0.25">
      <c r="A19" s="181"/>
      <c r="B19" s="13" t="s">
        <v>106</v>
      </c>
      <c r="C19" s="23">
        <v>25</v>
      </c>
    </row>
    <row r="20" spans="1:3" x14ac:dyDescent="0.25">
      <c r="A20" s="179" t="s">
        <v>966</v>
      </c>
      <c r="B20" s="13" t="s">
        <v>967</v>
      </c>
      <c r="C20" s="23">
        <v>2</v>
      </c>
    </row>
    <row r="21" spans="1:3" x14ac:dyDescent="0.25">
      <c r="A21" s="181"/>
      <c r="B21" s="13" t="s">
        <v>968</v>
      </c>
      <c r="C21" s="23">
        <v>0</v>
      </c>
    </row>
    <row r="22" spans="1:3" x14ac:dyDescent="0.25">
      <c r="A22" s="179" t="s">
        <v>969</v>
      </c>
      <c r="B22" s="13" t="s">
        <v>970</v>
      </c>
      <c r="C22" s="23">
        <v>13</v>
      </c>
    </row>
    <row r="23" spans="1:3" x14ac:dyDescent="0.25">
      <c r="A23" s="180"/>
      <c r="B23" s="13" t="s">
        <v>971</v>
      </c>
      <c r="C23" s="23">
        <v>11</v>
      </c>
    </row>
    <row r="24" spans="1:3" x14ac:dyDescent="0.25">
      <c r="A24" s="181"/>
      <c r="B24" s="13" t="s">
        <v>972</v>
      </c>
      <c r="C24" s="23">
        <v>11</v>
      </c>
    </row>
    <row r="25" spans="1:3" x14ac:dyDescent="0.25">
      <c r="A25" s="17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8"/>
      <c r="C28" s="23">
        <v>41</v>
      </c>
    </row>
    <row r="29" spans="1:3" x14ac:dyDescent="0.25">
      <c r="A29" s="179" t="s">
        <v>975</v>
      </c>
      <c r="B29" s="13" t="s">
        <v>976</v>
      </c>
      <c r="C29" s="23">
        <v>2</v>
      </c>
    </row>
    <row r="30" spans="1:3" x14ac:dyDescent="0.25">
      <c r="A30" s="180"/>
      <c r="B30" s="13" t="s">
        <v>977</v>
      </c>
      <c r="C30" s="23">
        <v>2</v>
      </c>
    </row>
    <row r="31" spans="1:3" x14ac:dyDescent="0.25">
      <c r="A31" s="180"/>
      <c r="B31" s="13" t="s">
        <v>978</v>
      </c>
      <c r="C31" s="23">
        <v>0</v>
      </c>
    </row>
    <row r="32" spans="1:3" x14ac:dyDescent="0.25">
      <c r="A32" s="181"/>
      <c r="B32" s="13" t="s">
        <v>979</v>
      </c>
      <c r="C32" s="23">
        <v>1</v>
      </c>
    </row>
    <row r="33" spans="1:3" x14ac:dyDescent="0.25">
      <c r="A33" s="12" t="s">
        <v>980</v>
      </c>
      <c r="B33" s="18"/>
      <c r="C33" s="23">
        <v>0</v>
      </c>
    </row>
    <row r="34" spans="1:3" x14ac:dyDescent="0.25">
      <c r="A34" s="12" t="s">
        <v>981</v>
      </c>
      <c r="B34" s="18"/>
      <c r="C34" s="23">
        <v>26</v>
      </c>
    </row>
    <row r="35" spans="1:3" x14ac:dyDescent="0.25">
      <c r="A35" s="12" t="s">
        <v>982</v>
      </c>
      <c r="B35" s="18"/>
      <c r="C35" s="23">
        <v>14</v>
      </c>
    </row>
    <row r="36" spans="1:3" x14ac:dyDescent="0.25">
      <c r="A36" s="12" t="s">
        <v>983</v>
      </c>
      <c r="B36" s="18"/>
      <c r="C36" s="23">
        <v>0</v>
      </c>
    </row>
    <row r="37" spans="1:3" x14ac:dyDescent="0.25">
      <c r="A37" s="12" t="s">
        <v>984</v>
      </c>
      <c r="B37" s="18"/>
      <c r="C37" s="23">
        <v>4</v>
      </c>
    </row>
    <row r="38" spans="1:3" x14ac:dyDescent="0.25">
      <c r="A38" s="12" t="s">
        <v>985</v>
      </c>
      <c r="B38" s="18"/>
      <c r="C38" s="23">
        <v>7</v>
      </c>
    </row>
    <row r="39" spans="1:3" x14ac:dyDescent="0.25">
      <c r="A39" s="12" t="s">
        <v>972</v>
      </c>
      <c r="B39" s="18"/>
      <c r="C39" s="23">
        <v>11</v>
      </c>
    </row>
    <row r="40" spans="1:3" x14ac:dyDescent="0.25">
      <c r="A40" s="179" t="s">
        <v>986</v>
      </c>
      <c r="B40" s="13" t="s">
        <v>987</v>
      </c>
      <c r="C40" s="23">
        <v>1</v>
      </c>
    </row>
    <row r="41" spans="1:3" x14ac:dyDescent="0.25">
      <c r="A41" s="180"/>
      <c r="B41" s="13" t="s">
        <v>988</v>
      </c>
      <c r="C41" s="23">
        <v>2</v>
      </c>
    </row>
    <row r="42" spans="1:3" x14ac:dyDescent="0.25">
      <c r="A42" s="180"/>
      <c r="B42" s="13" t="s">
        <v>989</v>
      </c>
      <c r="C42" s="23">
        <v>0</v>
      </c>
    </row>
    <row r="43" spans="1:3" x14ac:dyDescent="0.25">
      <c r="A43" s="180"/>
      <c r="B43" s="13" t="s">
        <v>990</v>
      </c>
      <c r="C43" s="23">
        <v>0</v>
      </c>
    </row>
    <row r="44" spans="1:3" x14ac:dyDescent="0.25">
      <c r="A44" s="181"/>
      <c r="B44" s="13" t="s">
        <v>991</v>
      </c>
      <c r="C44" s="23">
        <v>0</v>
      </c>
    </row>
    <row r="45" spans="1:3" x14ac:dyDescent="0.25">
      <c r="A45" s="17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8"/>
      <c r="C48" s="23">
        <v>2</v>
      </c>
    </row>
    <row r="49" spans="1:3" x14ac:dyDescent="0.25">
      <c r="A49" s="179" t="s">
        <v>76</v>
      </c>
      <c r="B49" s="13" t="s">
        <v>993</v>
      </c>
      <c r="C49" s="23">
        <v>9</v>
      </c>
    </row>
    <row r="50" spans="1:3" x14ac:dyDescent="0.25">
      <c r="A50" s="181"/>
      <c r="B50" s="13" t="s">
        <v>994</v>
      </c>
      <c r="C50" s="23">
        <v>30</v>
      </c>
    </row>
    <row r="51" spans="1:3" x14ac:dyDescent="0.25">
      <c r="A51" s="179" t="s">
        <v>995</v>
      </c>
      <c r="B51" s="13" t="s">
        <v>996</v>
      </c>
      <c r="C51" s="23">
        <v>0</v>
      </c>
    </row>
    <row r="52" spans="1:3" x14ac:dyDescent="0.25">
      <c r="A52" s="181"/>
      <c r="B52" s="13" t="s">
        <v>997</v>
      </c>
      <c r="C52" s="23">
        <v>0</v>
      </c>
    </row>
    <row r="53" spans="1:3" x14ac:dyDescent="0.25">
      <c r="A53" s="17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3">
        <v>156</v>
      </c>
    </row>
    <row r="57" spans="1:3" x14ac:dyDescent="0.25">
      <c r="A57" s="180"/>
      <c r="B57" s="13" t="s">
        <v>999</v>
      </c>
      <c r="C57" s="23">
        <v>24</v>
      </c>
    </row>
    <row r="58" spans="1:3" x14ac:dyDescent="0.25">
      <c r="A58" s="180"/>
      <c r="B58" s="13" t="s">
        <v>1000</v>
      </c>
      <c r="C58" s="23">
        <v>4</v>
      </c>
    </row>
    <row r="59" spans="1:3" x14ac:dyDescent="0.25">
      <c r="A59" s="180"/>
      <c r="B59" s="13" t="s">
        <v>1001</v>
      </c>
      <c r="C59" s="23">
        <v>86</v>
      </c>
    </row>
    <row r="60" spans="1:3" x14ac:dyDescent="0.25">
      <c r="A60" s="181"/>
      <c r="B60" s="13" t="s">
        <v>1002</v>
      </c>
      <c r="C60" s="23">
        <v>18</v>
      </c>
    </row>
    <row r="61" spans="1:3" x14ac:dyDescent="0.25">
      <c r="A61" s="179" t="s">
        <v>1003</v>
      </c>
      <c r="B61" s="13" t="s">
        <v>1004</v>
      </c>
      <c r="C61" s="23">
        <v>62</v>
      </c>
    </row>
    <row r="62" spans="1:3" x14ac:dyDescent="0.25">
      <c r="A62" s="180"/>
      <c r="B62" s="13" t="s">
        <v>1005</v>
      </c>
      <c r="C62" s="23">
        <v>0</v>
      </c>
    </row>
    <row r="63" spans="1:3" x14ac:dyDescent="0.25">
      <c r="A63" s="180"/>
      <c r="B63" s="13" t="s">
        <v>1006</v>
      </c>
      <c r="C63" s="23">
        <v>2</v>
      </c>
    </row>
    <row r="64" spans="1:3" x14ac:dyDescent="0.25">
      <c r="A64" s="180"/>
      <c r="B64" s="13" t="s">
        <v>1007</v>
      </c>
      <c r="C64" s="23">
        <v>50</v>
      </c>
    </row>
    <row r="65" spans="1:3" x14ac:dyDescent="0.25">
      <c r="A65" s="181"/>
      <c r="B65" s="13" t="s">
        <v>1002</v>
      </c>
      <c r="C65" s="23">
        <v>10</v>
      </c>
    </row>
    <row r="66" spans="1:3" x14ac:dyDescent="0.25">
      <c r="A66" s="17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8"/>
      <c r="C69" s="23">
        <v>54</v>
      </c>
    </row>
    <row r="70" spans="1:3" ht="22.5" x14ac:dyDescent="0.25">
      <c r="A70" s="12" t="s">
        <v>1010</v>
      </c>
      <c r="B70" s="18"/>
      <c r="C70" s="23">
        <v>47</v>
      </c>
    </row>
    <row r="71" spans="1:3" ht="22.5" x14ac:dyDescent="0.25">
      <c r="A71" s="12" t="s">
        <v>1011</v>
      </c>
      <c r="B71" s="18"/>
      <c r="C71" s="23">
        <v>12</v>
      </c>
    </row>
    <row r="72" spans="1:3" x14ac:dyDescent="0.25">
      <c r="A72" s="179" t="s">
        <v>1012</v>
      </c>
      <c r="B72" s="13" t="s">
        <v>1013</v>
      </c>
      <c r="C72" s="23">
        <v>0</v>
      </c>
    </row>
    <row r="73" spans="1:3" x14ac:dyDescent="0.25">
      <c r="A73" s="181"/>
      <c r="B73" s="13" t="s">
        <v>1014</v>
      </c>
      <c r="C73" s="23">
        <v>11</v>
      </c>
    </row>
    <row r="74" spans="1:3" x14ac:dyDescent="0.25">
      <c r="A74" s="12" t="s">
        <v>1015</v>
      </c>
      <c r="B74" s="18"/>
      <c r="C74" s="23">
        <v>0</v>
      </c>
    </row>
    <row r="75" spans="1:3" x14ac:dyDescent="0.25">
      <c r="A75" s="12" t="s">
        <v>1016</v>
      </c>
      <c r="B75" s="18"/>
      <c r="C75" s="23">
        <v>2</v>
      </c>
    </row>
    <row r="76" spans="1:3" ht="22.5" x14ac:dyDescent="0.25">
      <c r="A76" s="12" t="s">
        <v>1017</v>
      </c>
      <c r="B76" s="18"/>
      <c r="C76" s="23">
        <v>0</v>
      </c>
    </row>
    <row r="77" spans="1:3" x14ac:dyDescent="0.25">
      <c r="A77" s="12" t="s">
        <v>1018</v>
      </c>
      <c r="B77" s="18"/>
      <c r="C77" s="23">
        <v>8</v>
      </c>
    </row>
    <row r="78" spans="1:3" x14ac:dyDescent="0.25">
      <c r="A78" s="12" t="s">
        <v>1019</v>
      </c>
      <c r="B78" s="18"/>
      <c r="C78" s="23">
        <v>0</v>
      </c>
    </row>
    <row r="79" spans="1:3" x14ac:dyDescent="0.25">
      <c r="A79" s="12" t="s">
        <v>1020</v>
      </c>
      <c r="B79" s="18"/>
      <c r="C79" s="23">
        <v>0</v>
      </c>
    </row>
  </sheetData>
  <sheetProtection algorithmName="SHA-512" hashValue="qgrCOOuNzO64NYcuj2v7zP5tAZd/6zkWOS2LXpFbP7ZeQcU+AWvOTngpn3af38dYKzdOAcZtZJr5z2PjR8S7Ow==" saltValue="SsKqZ1ItbzSxeONodDxpN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1021</v>
      </c>
    </row>
    <row r="3" spans="1:3" x14ac:dyDescent="0.25">
      <c r="A3" s="34" t="s">
        <v>1022</v>
      </c>
    </row>
    <row r="4" spans="1:3" x14ac:dyDescent="0.25">
      <c r="A4" s="35" t="s">
        <v>9</v>
      </c>
      <c r="B4" s="35" t="s">
        <v>10</v>
      </c>
      <c r="C4" s="36" t="s">
        <v>2</v>
      </c>
    </row>
    <row r="5" spans="1:3" x14ac:dyDescent="0.25">
      <c r="A5" s="195" t="s">
        <v>1023</v>
      </c>
      <c r="B5" s="38" t="s">
        <v>1024</v>
      </c>
      <c r="C5" s="39">
        <v>0</v>
      </c>
    </row>
    <row r="6" spans="1:3" x14ac:dyDescent="0.25">
      <c r="A6" s="196"/>
      <c r="B6" s="38" t="s">
        <v>299</v>
      </c>
      <c r="C6" s="39">
        <v>28</v>
      </c>
    </row>
    <row r="7" spans="1:3" x14ac:dyDescent="0.25">
      <c r="A7" s="196"/>
      <c r="B7" s="38" t="s">
        <v>1025</v>
      </c>
      <c r="C7" s="39">
        <v>14</v>
      </c>
    </row>
    <row r="8" spans="1:3" x14ac:dyDescent="0.25">
      <c r="A8" s="196"/>
      <c r="B8" s="38" t="s">
        <v>1026</v>
      </c>
      <c r="C8" s="39">
        <v>1</v>
      </c>
    </row>
    <row r="9" spans="1:3" x14ac:dyDescent="0.25">
      <c r="A9" s="196"/>
      <c r="B9" s="38" t="s">
        <v>1027</v>
      </c>
      <c r="C9" s="39">
        <v>0</v>
      </c>
    </row>
    <row r="10" spans="1:3" x14ac:dyDescent="0.25">
      <c r="A10" s="196"/>
      <c r="B10" s="38" t="s">
        <v>1028</v>
      </c>
      <c r="C10" s="39">
        <v>0</v>
      </c>
    </row>
    <row r="11" spans="1:3" x14ac:dyDescent="0.25">
      <c r="A11" s="197"/>
      <c r="B11" s="38" t="s">
        <v>1029</v>
      </c>
      <c r="C11" s="39">
        <v>0</v>
      </c>
    </row>
    <row r="12" spans="1:3" x14ac:dyDescent="0.25">
      <c r="A12" s="195" t="s">
        <v>1030</v>
      </c>
      <c r="B12" s="38" t="s">
        <v>60</v>
      </c>
      <c r="C12" s="39">
        <v>17</v>
      </c>
    </row>
    <row r="13" spans="1:3" x14ac:dyDescent="0.25">
      <c r="A13" s="196"/>
      <c r="B13" s="38" t="s">
        <v>1031</v>
      </c>
      <c r="C13" s="39">
        <v>0</v>
      </c>
    </row>
    <row r="14" spans="1:3" x14ac:dyDescent="0.25">
      <c r="A14" s="196"/>
      <c r="B14" s="38" t="s">
        <v>1032</v>
      </c>
      <c r="C14" s="39">
        <v>3</v>
      </c>
    </row>
    <row r="15" spans="1:3" x14ac:dyDescent="0.25">
      <c r="A15" s="197"/>
      <c r="B15" s="38" t="s">
        <v>1033</v>
      </c>
      <c r="C15" s="39">
        <v>1</v>
      </c>
    </row>
    <row r="16" spans="1:3" x14ac:dyDescent="0.25">
      <c r="A16" s="17"/>
    </row>
    <row r="17" spans="1:3" x14ac:dyDescent="0.25">
      <c r="A17" s="34" t="s">
        <v>1034</v>
      </c>
    </row>
    <row r="18" spans="1:3" x14ac:dyDescent="0.25">
      <c r="A18" s="35" t="s">
        <v>9</v>
      </c>
      <c r="B18" s="35" t="s">
        <v>10</v>
      </c>
      <c r="C18" s="36" t="s">
        <v>2</v>
      </c>
    </row>
    <row r="19" spans="1:3" x14ac:dyDescent="0.25">
      <c r="A19" s="37" t="s">
        <v>1035</v>
      </c>
      <c r="B19" s="40"/>
      <c r="C19" s="39">
        <v>8</v>
      </c>
    </row>
    <row r="20" spans="1:3" x14ac:dyDescent="0.25">
      <c r="A20" s="37" t="s">
        <v>1036</v>
      </c>
      <c r="B20" s="40"/>
      <c r="C20" s="39">
        <v>0</v>
      </c>
    </row>
    <row r="21" spans="1:3" x14ac:dyDescent="0.25">
      <c r="A21" s="37" t="s">
        <v>1037</v>
      </c>
      <c r="B21" s="40"/>
      <c r="C21" s="39">
        <v>1</v>
      </c>
    </row>
    <row r="22" spans="1:3" x14ac:dyDescent="0.25">
      <c r="A22" s="37" t="s">
        <v>1038</v>
      </c>
      <c r="B22" s="40"/>
      <c r="C22" s="39">
        <v>0</v>
      </c>
    </row>
    <row r="23" spans="1:3" x14ac:dyDescent="0.25">
      <c r="A23" s="37" t="s">
        <v>1039</v>
      </c>
      <c r="B23" s="40"/>
      <c r="C23" s="39">
        <v>6</v>
      </c>
    </row>
    <row r="24" spans="1:3" x14ac:dyDescent="0.25">
      <c r="A24" s="37" t="s">
        <v>1040</v>
      </c>
      <c r="B24" s="40"/>
      <c r="C24" s="39">
        <v>12</v>
      </c>
    </row>
    <row r="25" spans="1:3" x14ac:dyDescent="0.25">
      <c r="A25" s="37" t="s">
        <v>1041</v>
      </c>
      <c r="B25" s="40"/>
      <c r="C25" s="39">
        <v>2</v>
      </c>
    </row>
    <row r="26" spans="1:3" x14ac:dyDescent="0.25">
      <c r="A26" s="37" t="s">
        <v>1042</v>
      </c>
      <c r="B26" s="40"/>
      <c r="C26" s="39">
        <v>0</v>
      </c>
    </row>
    <row r="27" spans="1:3" x14ac:dyDescent="0.25">
      <c r="A27" s="37" t="s">
        <v>1043</v>
      </c>
      <c r="B27" s="40"/>
      <c r="C27" s="39">
        <v>0</v>
      </c>
    </row>
    <row r="28" spans="1:3" x14ac:dyDescent="0.25">
      <c r="A28" s="37" t="s">
        <v>1044</v>
      </c>
      <c r="B28" s="40"/>
      <c r="C28" s="39">
        <v>0</v>
      </c>
    </row>
    <row r="29" spans="1:3" x14ac:dyDescent="0.25">
      <c r="A29" s="17"/>
    </row>
    <row r="30" spans="1:3" x14ac:dyDescent="0.25">
      <c r="A30" s="34" t="s">
        <v>1045</v>
      </c>
    </row>
    <row r="31" spans="1:3" x14ac:dyDescent="0.25">
      <c r="A31" s="35" t="s">
        <v>9</v>
      </c>
      <c r="B31" s="35" t="s">
        <v>10</v>
      </c>
      <c r="C31" s="36" t="s">
        <v>2</v>
      </c>
    </row>
    <row r="32" spans="1:3" x14ac:dyDescent="0.25">
      <c r="A32" s="37" t="s">
        <v>1046</v>
      </c>
      <c r="B32" s="40"/>
      <c r="C32" s="39">
        <v>0</v>
      </c>
    </row>
    <row r="33" spans="1:6" x14ac:dyDescent="0.25">
      <c r="A33" s="37" t="s">
        <v>1047</v>
      </c>
      <c r="B33" s="40"/>
      <c r="C33" s="39">
        <v>4</v>
      </c>
    </row>
    <row r="34" spans="1:6" x14ac:dyDescent="0.25">
      <c r="A34" s="37" t="s">
        <v>1048</v>
      </c>
      <c r="B34" s="40"/>
      <c r="C34" s="39">
        <v>2</v>
      </c>
    </row>
    <row r="35" spans="1:6" x14ac:dyDescent="0.25">
      <c r="A35" s="37" t="s">
        <v>1049</v>
      </c>
      <c r="B35" s="40"/>
      <c r="C35" s="39">
        <v>6</v>
      </c>
    </row>
    <row r="36" spans="1:6" x14ac:dyDescent="0.25">
      <c r="A36" s="37" t="s">
        <v>1050</v>
      </c>
      <c r="B36" s="40"/>
      <c r="C36" s="41"/>
    </row>
    <row r="37" spans="1:6" x14ac:dyDescent="0.25">
      <c r="A37" s="37" t="s">
        <v>1051</v>
      </c>
      <c r="B37" s="40"/>
      <c r="C37" s="39">
        <v>2</v>
      </c>
    </row>
    <row r="38" spans="1:6" x14ac:dyDescent="0.25">
      <c r="A38" s="37" t="s">
        <v>1052</v>
      </c>
      <c r="B38" s="40"/>
      <c r="C38" s="41"/>
    </row>
    <row r="39" spans="1:6" x14ac:dyDescent="0.25">
      <c r="A39" s="37" t="s">
        <v>1053</v>
      </c>
      <c r="B39" s="40"/>
      <c r="C39" s="41"/>
    </row>
    <row r="40" spans="1:6" x14ac:dyDescent="0.25">
      <c r="A40" s="17"/>
    </row>
    <row r="41" spans="1:6" x14ac:dyDescent="0.25">
      <c r="A41" s="34" t="s">
        <v>1054</v>
      </c>
    </row>
    <row r="42" spans="1:6" x14ac:dyDescent="0.25">
      <c r="A42" s="35" t="s">
        <v>9</v>
      </c>
      <c r="B42" s="35" t="s">
        <v>10</v>
      </c>
      <c r="C42" s="36" t="s">
        <v>2</v>
      </c>
    </row>
    <row r="43" spans="1:6" x14ac:dyDescent="0.25">
      <c r="A43" s="37" t="s">
        <v>99</v>
      </c>
      <c r="B43" s="40"/>
      <c r="C43" s="41"/>
    </row>
    <row r="44" spans="1:6" x14ac:dyDescent="0.25">
      <c r="A44" s="37" t="s">
        <v>109</v>
      </c>
      <c r="B44" s="40"/>
      <c r="C44" s="41"/>
    </row>
    <row r="45" spans="1:6" x14ac:dyDescent="0.25">
      <c r="A45" s="37" t="s">
        <v>1055</v>
      </c>
      <c r="B45" s="40"/>
      <c r="C45" s="41"/>
    </row>
    <row r="46" spans="1:6" x14ac:dyDescent="0.25">
      <c r="A46" s="34" t="s">
        <v>1056</v>
      </c>
    </row>
    <row r="47" spans="1:6" ht="45" x14ac:dyDescent="0.25">
      <c r="A47" s="35" t="s">
        <v>9</v>
      </c>
      <c r="B47" s="35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39">
        <v>0</v>
      </c>
    </row>
    <row r="49" spans="1:6" x14ac:dyDescent="0.25">
      <c r="A49" s="199"/>
      <c r="B49" s="44" t="s">
        <v>1059</v>
      </c>
      <c r="C49" s="45">
        <v>0</v>
      </c>
      <c r="D49" s="45">
        <v>0</v>
      </c>
      <c r="E49" s="45">
        <v>0</v>
      </c>
      <c r="F49" s="39">
        <v>0</v>
      </c>
    </row>
    <row r="50" spans="1:6" x14ac:dyDescent="0.25">
      <c r="A50" s="199"/>
      <c r="B50" s="44" t="s">
        <v>1060</v>
      </c>
      <c r="C50" s="45">
        <v>0</v>
      </c>
      <c r="D50" s="45">
        <v>0</v>
      </c>
      <c r="E50" s="45">
        <v>0</v>
      </c>
      <c r="F50" s="39">
        <v>0</v>
      </c>
    </row>
    <row r="51" spans="1:6" x14ac:dyDescent="0.25">
      <c r="A51" s="199"/>
      <c r="B51" s="44" t="s">
        <v>1061</v>
      </c>
      <c r="C51" s="45">
        <v>1</v>
      </c>
      <c r="D51" s="45">
        <v>1</v>
      </c>
      <c r="E51" s="45">
        <v>0</v>
      </c>
      <c r="F51" s="39">
        <v>0</v>
      </c>
    </row>
    <row r="52" spans="1:6" x14ac:dyDescent="0.25">
      <c r="A52" s="199"/>
      <c r="B52" s="44" t="s">
        <v>329</v>
      </c>
      <c r="C52" s="45">
        <v>0</v>
      </c>
      <c r="D52" s="45">
        <v>1</v>
      </c>
      <c r="E52" s="45">
        <v>1</v>
      </c>
      <c r="F52" s="39">
        <v>0</v>
      </c>
    </row>
    <row r="53" spans="1:6" x14ac:dyDescent="0.25">
      <c r="A53" s="199"/>
      <c r="B53" s="44" t="s">
        <v>1062</v>
      </c>
      <c r="C53" s="45">
        <v>16</v>
      </c>
      <c r="D53" s="45">
        <v>8</v>
      </c>
      <c r="E53" s="45">
        <v>1</v>
      </c>
      <c r="F53" s="39">
        <v>0</v>
      </c>
    </row>
    <row r="54" spans="1:6" x14ac:dyDescent="0.25">
      <c r="A54" s="199"/>
      <c r="B54" s="44" t="s">
        <v>1063</v>
      </c>
      <c r="C54" s="45">
        <v>1</v>
      </c>
      <c r="D54" s="45">
        <v>1</v>
      </c>
      <c r="E54" s="45">
        <v>0</v>
      </c>
      <c r="F54" s="39">
        <v>0</v>
      </c>
    </row>
    <row r="55" spans="1:6" x14ac:dyDescent="0.25">
      <c r="A55" s="199"/>
      <c r="B55" s="44" t="s">
        <v>1064</v>
      </c>
      <c r="C55" s="45">
        <v>0</v>
      </c>
      <c r="D55" s="45">
        <v>0</v>
      </c>
      <c r="E55" s="45">
        <v>0</v>
      </c>
      <c r="F55" s="39">
        <v>0</v>
      </c>
    </row>
    <row r="56" spans="1:6" x14ac:dyDescent="0.25">
      <c r="A56" s="199"/>
      <c r="B56" s="44" t="s">
        <v>1065</v>
      </c>
      <c r="C56" s="45">
        <v>0</v>
      </c>
      <c r="D56" s="45">
        <v>0</v>
      </c>
      <c r="E56" s="45">
        <v>0</v>
      </c>
      <c r="F56" s="39">
        <v>0</v>
      </c>
    </row>
    <row r="57" spans="1:6" x14ac:dyDescent="0.25">
      <c r="A57" s="199"/>
      <c r="B57" s="44" t="s">
        <v>1066</v>
      </c>
      <c r="C57" s="45">
        <v>4</v>
      </c>
      <c r="D57" s="45">
        <v>2</v>
      </c>
      <c r="E57" s="45">
        <v>0</v>
      </c>
      <c r="F57" s="39">
        <v>0</v>
      </c>
    </row>
    <row r="58" spans="1:6" x14ac:dyDescent="0.25">
      <c r="A58" s="199"/>
      <c r="B58" s="44" t="s">
        <v>1067</v>
      </c>
      <c r="C58" s="45">
        <v>2</v>
      </c>
      <c r="D58" s="45">
        <v>1</v>
      </c>
      <c r="E58" s="45">
        <v>0</v>
      </c>
      <c r="F58" s="39">
        <v>0</v>
      </c>
    </row>
    <row r="59" spans="1:6" x14ac:dyDescent="0.25">
      <c r="A59" s="199"/>
      <c r="B59" s="44" t="s">
        <v>1068</v>
      </c>
      <c r="C59" s="45">
        <v>0</v>
      </c>
      <c r="D59" s="45">
        <v>0</v>
      </c>
      <c r="E59" s="45">
        <v>0</v>
      </c>
      <c r="F59" s="39">
        <v>0</v>
      </c>
    </row>
    <row r="60" spans="1:6" x14ac:dyDescent="0.25">
      <c r="A60" s="199"/>
      <c r="B60" s="44" t="s">
        <v>400</v>
      </c>
      <c r="C60" s="45">
        <v>0</v>
      </c>
      <c r="D60" s="45">
        <v>0</v>
      </c>
      <c r="E60" s="45">
        <v>0</v>
      </c>
      <c r="F60" s="39">
        <v>0</v>
      </c>
    </row>
    <row r="61" spans="1:6" x14ac:dyDescent="0.25">
      <c r="A61" s="199"/>
      <c r="B61" s="44" t="s">
        <v>1069</v>
      </c>
      <c r="C61" s="45">
        <v>0</v>
      </c>
      <c r="D61" s="45">
        <v>0</v>
      </c>
      <c r="E61" s="45">
        <v>0</v>
      </c>
      <c r="F61" s="39">
        <v>0</v>
      </c>
    </row>
    <row r="62" spans="1:6" x14ac:dyDescent="0.25">
      <c r="A62" s="199"/>
      <c r="B62" s="44" t="s">
        <v>1070</v>
      </c>
      <c r="C62" s="45">
        <v>0</v>
      </c>
      <c r="D62" s="45">
        <v>0</v>
      </c>
      <c r="E62" s="45">
        <v>0</v>
      </c>
      <c r="F62" s="39">
        <v>0</v>
      </c>
    </row>
    <row r="63" spans="1:6" x14ac:dyDescent="0.25">
      <c r="A63" s="199"/>
      <c r="B63" s="44" t="s">
        <v>1071</v>
      </c>
      <c r="C63" s="45">
        <v>0</v>
      </c>
      <c r="D63" s="45">
        <v>0</v>
      </c>
      <c r="E63" s="45">
        <v>0</v>
      </c>
      <c r="F63" s="39">
        <v>0</v>
      </c>
    </row>
    <row r="64" spans="1:6" x14ac:dyDescent="0.25">
      <c r="A64" s="199"/>
      <c r="B64" s="44" t="s">
        <v>1072</v>
      </c>
      <c r="C64" s="45">
        <v>5</v>
      </c>
      <c r="D64" s="45">
        <v>5</v>
      </c>
      <c r="E64" s="45">
        <v>1</v>
      </c>
      <c r="F64" s="39">
        <v>0</v>
      </c>
    </row>
    <row r="65" spans="1:6" x14ac:dyDescent="0.25">
      <c r="A65" s="199"/>
      <c r="B65" s="44" t="s">
        <v>1073</v>
      </c>
      <c r="C65" s="45">
        <v>2</v>
      </c>
      <c r="D65" s="45">
        <v>0</v>
      </c>
      <c r="E65" s="45">
        <v>0</v>
      </c>
      <c r="F65" s="39">
        <v>0</v>
      </c>
    </row>
    <row r="66" spans="1:6" x14ac:dyDescent="0.25">
      <c r="A66" s="200"/>
      <c r="B66" s="44" t="s">
        <v>1074</v>
      </c>
      <c r="C66" s="45">
        <v>0</v>
      </c>
      <c r="D66" s="45">
        <v>0</v>
      </c>
      <c r="E66" s="45">
        <v>0</v>
      </c>
      <c r="F66" s="39">
        <v>0</v>
      </c>
    </row>
    <row r="67" spans="1:6" x14ac:dyDescent="0.25">
      <c r="A67" s="193" t="s">
        <v>1075</v>
      </c>
      <c r="B67" s="194"/>
      <c r="C67" s="46">
        <v>31</v>
      </c>
      <c r="D67" s="46">
        <v>19</v>
      </c>
      <c r="E67" s="46">
        <v>3</v>
      </c>
      <c r="F67" s="46">
        <v>0</v>
      </c>
    </row>
    <row r="68" spans="1:6" x14ac:dyDescent="0.25">
      <c r="A68" s="198" t="s">
        <v>969</v>
      </c>
      <c r="B68" s="44" t="s">
        <v>1076</v>
      </c>
      <c r="C68" s="45">
        <v>0</v>
      </c>
      <c r="D68" s="45">
        <v>0</v>
      </c>
      <c r="E68" s="45">
        <v>0</v>
      </c>
      <c r="F68" s="39">
        <v>0</v>
      </c>
    </row>
    <row r="69" spans="1:6" x14ac:dyDescent="0.25">
      <c r="A69" s="199"/>
      <c r="B69" s="44" t="s">
        <v>1077</v>
      </c>
      <c r="C69" s="16"/>
      <c r="D69" s="16"/>
      <c r="E69" s="16"/>
      <c r="F69" s="41"/>
    </row>
    <row r="70" spans="1:6" x14ac:dyDescent="0.25">
      <c r="A70" s="200"/>
      <c r="B70" s="44" t="s">
        <v>106</v>
      </c>
      <c r="C70" s="16"/>
      <c r="D70" s="16"/>
      <c r="E70" s="16"/>
      <c r="F70" s="41"/>
    </row>
    <row r="71" spans="1:6" x14ac:dyDescent="0.25">
      <c r="A71" s="193" t="s">
        <v>1078</v>
      </c>
      <c r="B71" s="194"/>
      <c r="C71" s="46">
        <v>0</v>
      </c>
      <c r="D71" s="46">
        <v>0</v>
      </c>
      <c r="E71" s="46">
        <v>0</v>
      </c>
      <c r="F71" s="46">
        <v>0</v>
      </c>
    </row>
  </sheetData>
  <sheetProtection algorithmName="SHA-512" hashValue="r5+NStrfjui1ngQFax/uU2rXnecSqhj7rB3CPkSDnJTWU4qpkvScWfvk9pd/1p1RXvOUrtRQbOYjlGMi7WWxOA==" saltValue="ajNdglClS2ATpwuhdS3JU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3">
        <v>2</v>
      </c>
    </row>
    <row r="6" spans="1:3" x14ac:dyDescent="0.25">
      <c r="A6" s="187"/>
      <c r="B6" s="13" t="s">
        <v>1024</v>
      </c>
      <c r="C6" s="23">
        <v>0</v>
      </c>
    </row>
    <row r="7" spans="1:3" x14ac:dyDescent="0.25">
      <c r="A7" s="187"/>
      <c r="B7" s="13" t="s">
        <v>1083</v>
      </c>
      <c r="C7" s="23">
        <v>203</v>
      </c>
    </row>
    <row r="8" spans="1:3" x14ac:dyDescent="0.25">
      <c r="A8" s="187"/>
      <c r="B8" s="13" t="s">
        <v>1084</v>
      </c>
      <c r="C8" s="23">
        <v>109</v>
      </c>
    </row>
    <row r="9" spans="1:3" x14ac:dyDescent="0.25">
      <c r="A9" s="187"/>
      <c r="B9" s="13" t="s">
        <v>1026</v>
      </c>
      <c r="C9" s="23">
        <v>1</v>
      </c>
    </row>
    <row r="10" spans="1:3" x14ac:dyDescent="0.25">
      <c r="A10" s="187"/>
      <c r="B10" s="13" t="s">
        <v>1027</v>
      </c>
      <c r="C10" s="23">
        <v>2</v>
      </c>
    </row>
    <row r="11" spans="1:3" x14ac:dyDescent="0.25">
      <c r="A11" s="187"/>
      <c r="B11" s="13" t="s">
        <v>1085</v>
      </c>
      <c r="C11" s="23">
        <v>0</v>
      </c>
    </row>
    <row r="12" spans="1:3" x14ac:dyDescent="0.25">
      <c r="A12" s="188"/>
      <c r="B12" s="13" t="s">
        <v>1086</v>
      </c>
      <c r="C12" s="23">
        <v>0</v>
      </c>
    </row>
    <row r="13" spans="1:3" x14ac:dyDescent="0.25">
      <c r="A13" s="17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8"/>
      <c r="C16" s="23">
        <v>124</v>
      </c>
    </row>
    <row r="17" spans="1:3" x14ac:dyDescent="0.25">
      <c r="A17" s="22" t="s">
        <v>1089</v>
      </c>
      <c r="B17" s="18"/>
      <c r="C17" s="23">
        <v>18</v>
      </c>
    </row>
    <row r="18" spans="1:3" x14ac:dyDescent="0.25">
      <c r="A18" s="22" t="s">
        <v>1090</v>
      </c>
      <c r="B18" s="18"/>
      <c r="C18" s="23">
        <v>20</v>
      </c>
    </row>
    <row r="19" spans="1:3" x14ac:dyDescent="0.25">
      <c r="A19" s="22" t="s">
        <v>1091</v>
      </c>
      <c r="B19" s="18"/>
      <c r="C19" s="23">
        <v>15</v>
      </c>
    </row>
    <row r="20" spans="1:3" x14ac:dyDescent="0.25">
      <c r="A20" s="17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8"/>
      <c r="C23" s="23">
        <v>0</v>
      </c>
    </row>
    <row r="24" spans="1:3" x14ac:dyDescent="0.25">
      <c r="A24" s="22" t="s">
        <v>1094</v>
      </c>
      <c r="B24" s="18"/>
      <c r="C24" s="23">
        <v>0</v>
      </c>
    </row>
    <row r="25" spans="1:3" x14ac:dyDescent="0.25">
      <c r="A25" s="22" t="s">
        <v>1095</v>
      </c>
      <c r="B25" s="18"/>
      <c r="C25" s="23">
        <v>0</v>
      </c>
    </row>
    <row r="26" spans="1:3" x14ac:dyDescent="0.25">
      <c r="A26" s="22" t="s">
        <v>1096</v>
      </c>
      <c r="B26" s="18"/>
      <c r="C26" s="23">
        <v>14</v>
      </c>
    </row>
    <row r="27" spans="1:3" x14ac:dyDescent="0.25">
      <c r="A27" s="22" t="s">
        <v>1097</v>
      </c>
      <c r="B27" s="18"/>
      <c r="C27" s="23">
        <v>0</v>
      </c>
    </row>
    <row r="28" spans="1:3" x14ac:dyDescent="0.25">
      <c r="A28" s="22" t="s">
        <v>1098</v>
      </c>
      <c r="B28" s="18"/>
      <c r="C28" s="23">
        <v>39</v>
      </c>
    </row>
    <row r="29" spans="1:3" x14ac:dyDescent="0.25">
      <c r="A29" s="17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8"/>
      <c r="C32" s="23">
        <v>0</v>
      </c>
    </row>
    <row r="33" spans="1:3" x14ac:dyDescent="0.25">
      <c r="A33" s="22" t="s">
        <v>1101</v>
      </c>
      <c r="B33" s="18"/>
      <c r="C33" s="23">
        <v>0</v>
      </c>
    </row>
    <row r="34" spans="1:3" x14ac:dyDescent="0.25">
      <c r="A34" s="17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8"/>
      <c r="C37" s="23">
        <v>2</v>
      </c>
    </row>
    <row r="38" spans="1:3" x14ac:dyDescent="0.25">
      <c r="A38" s="22" t="s">
        <v>1103</v>
      </c>
      <c r="B38" s="18"/>
      <c r="C38" s="23">
        <v>84</v>
      </c>
    </row>
    <row r="39" spans="1:3" x14ac:dyDescent="0.25">
      <c r="A39" s="22" t="s">
        <v>1104</v>
      </c>
      <c r="B39" s="18"/>
      <c r="C39" s="23">
        <v>56</v>
      </c>
    </row>
    <row r="40" spans="1:3" x14ac:dyDescent="0.25">
      <c r="A40" s="22" t="s">
        <v>1105</v>
      </c>
      <c r="B40" s="18"/>
      <c r="C40" s="23">
        <v>20</v>
      </c>
    </row>
    <row r="41" spans="1:3" x14ac:dyDescent="0.25">
      <c r="A41" s="22" t="s">
        <v>1106</v>
      </c>
      <c r="B41" s="18"/>
      <c r="C41" s="23">
        <v>84</v>
      </c>
    </row>
    <row r="42" spans="1:3" x14ac:dyDescent="0.25">
      <c r="A42" s="22" t="s">
        <v>1107</v>
      </c>
      <c r="B42" s="18"/>
      <c r="C42" s="23">
        <v>56</v>
      </c>
    </row>
    <row r="43" spans="1:3" x14ac:dyDescent="0.25">
      <c r="A43" s="17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8"/>
      <c r="C46" s="23">
        <v>0</v>
      </c>
    </row>
    <row r="47" spans="1:3" x14ac:dyDescent="0.25">
      <c r="A47" s="22" t="s">
        <v>1110</v>
      </c>
      <c r="B47" s="18"/>
      <c r="C47" s="23">
        <v>0</v>
      </c>
    </row>
    <row r="48" spans="1:3" x14ac:dyDescent="0.25">
      <c r="A48" s="17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3">
        <v>23</v>
      </c>
    </row>
    <row r="52" spans="1:6" x14ac:dyDescent="0.25">
      <c r="A52" s="187"/>
      <c r="B52" s="13" t="s">
        <v>1114</v>
      </c>
      <c r="C52" s="23">
        <v>15</v>
      </c>
    </row>
    <row r="53" spans="1:6" x14ac:dyDescent="0.25">
      <c r="A53" s="187"/>
      <c r="B53" s="13" t="s">
        <v>1115</v>
      </c>
      <c r="C53" s="23">
        <v>15</v>
      </c>
    </row>
    <row r="54" spans="1:6" x14ac:dyDescent="0.25">
      <c r="A54" s="188"/>
      <c r="B54" s="13" t="s">
        <v>1116</v>
      </c>
      <c r="C54" s="23">
        <v>0</v>
      </c>
    </row>
    <row r="55" spans="1:6" x14ac:dyDescent="0.25">
      <c r="A55" s="17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8"/>
      <c r="C58" s="23">
        <v>0</v>
      </c>
    </row>
    <row r="59" spans="1:6" x14ac:dyDescent="0.25">
      <c r="A59" s="22" t="s">
        <v>109</v>
      </c>
      <c r="B59" s="18"/>
      <c r="C59" s="23">
        <v>0</v>
      </c>
    </row>
    <row r="60" spans="1:6" x14ac:dyDescent="0.25">
      <c r="A60" s="22" t="s">
        <v>1055</v>
      </c>
      <c r="B60" s="18"/>
      <c r="C60" s="23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6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87"/>
      <c r="B64" s="13" t="s">
        <v>1059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87"/>
      <c r="B65" s="13" t="s">
        <v>1060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87"/>
      <c r="B66" s="13" t="s">
        <v>1061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87"/>
      <c r="B67" s="13" t="s">
        <v>329</v>
      </c>
      <c r="C67" s="14">
        <v>0</v>
      </c>
      <c r="D67" s="14">
        <v>0</v>
      </c>
      <c r="E67" s="14">
        <v>2</v>
      </c>
      <c r="F67" s="23">
        <v>2</v>
      </c>
    </row>
    <row r="68" spans="1:6" x14ac:dyDescent="0.25">
      <c r="A68" s="187"/>
      <c r="B68" s="13" t="s">
        <v>1117</v>
      </c>
      <c r="C68" s="14">
        <v>131</v>
      </c>
      <c r="D68" s="14">
        <v>64</v>
      </c>
      <c r="E68" s="14">
        <v>6</v>
      </c>
      <c r="F68" s="23">
        <v>11</v>
      </c>
    </row>
    <row r="69" spans="1:6" x14ac:dyDescent="0.25">
      <c r="A69" s="187"/>
      <c r="B69" s="13" t="s">
        <v>1118</v>
      </c>
      <c r="C69" s="14">
        <v>30</v>
      </c>
      <c r="D69" s="14">
        <v>16</v>
      </c>
      <c r="E69" s="14">
        <v>2</v>
      </c>
      <c r="F69" s="23">
        <v>5</v>
      </c>
    </row>
    <row r="70" spans="1:6" x14ac:dyDescent="0.25">
      <c r="A70" s="187"/>
      <c r="B70" s="13" t="s">
        <v>1064</v>
      </c>
      <c r="C70" s="14">
        <v>1</v>
      </c>
      <c r="D70" s="14">
        <v>1</v>
      </c>
      <c r="E70" s="14">
        <v>0</v>
      </c>
      <c r="F70" s="23">
        <v>0</v>
      </c>
    </row>
    <row r="71" spans="1:6" x14ac:dyDescent="0.25">
      <c r="A71" s="187"/>
      <c r="B71" s="13" t="s">
        <v>1119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87"/>
      <c r="B72" s="13" t="s">
        <v>1120</v>
      </c>
      <c r="C72" s="14">
        <v>14</v>
      </c>
      <c r="D72" s="14">
        <v>12</v>
      </c>
      <c r="E72" s="14">
        <v>3</v>
      </c>
      <c r="F72" s="23">
        <v>0</v>
      </c>
    </row>
    <row r="73" spans="1:6" x14ac:dyDescent="0.25">
      <c r="A73" s="187"/>
      <c r="B73" s="13" t="s">
        <v>1121</v>
      </c>
      <c r="C73" s="14">
        <v>7</v>
      </c>
      <c r="D73" s="14">
        <v>8</v>
      </c>
      <c r="E73" s="14">
        <v>1</v>
      </c>
      <c r="F73" s="23">
        <v>0</v>
      </c>
    </row>
    <row r="74" spans="1:6" x14ac:dyDescent="0.25">
      <c r="A74" s="187"/>
      <c r="B74" s="13" t="s">
        <v>1068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87"/>
      <c r="B75" s="13" t="s">
        <v>400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87"/>
      <c r="B76" s="13" t="s">
        <v>1069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87"/>
      <c r="B77" s="13" t="s">
        <v>1070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87"/>
      <c r="B78" s="13" t="s">
        <v>1071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87"/>
      <c r="B79" s="13" t="s">
        <v>1072</v>
      </c>
      <c r="C79" s="14">
        <v>19</v>
      </c>
      <c r="D79" s="14">
        <v>19</v>
      </c>
      <c r="E79" s="14">
        <v>4</v>
      </c>
      <c r="F79" s="23">
        <v>2</v>
      </c>
    </row>
    <row r="80" spans="1:6" x14ac:dyDescent="0.25">
      <c r="A80" s="187"/>
      <c r="B80" s="13" t="s">
        <v>1073</v>
      </c>
      <c r="C80" s="14">
        <v>2</v>
      </c>
      <c r="D80" s="14">
        <v>2</v>
      </c>
      <c r="E80" s="14">
        <v>0</v>
      </c>
      <c r="F80" s="23">
        <v>0</v>
      </c>
    </row>
    <row r="81" spans="1:6" x14ac:dyDescent="0.25">
      <c r="A81" s="188"/>
      <c r="B81" s="13" t="s">
        <v>1074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201" t="s">
        <v>1075</v>
      </c>
      <c r="B82" s="202"/>
      <c r="C82" s="31">
        <v>204</v>
      </c>
      <c r="D82" s="31">
        <v>122</v>
      </c>
      <c r="E82" s="31">
        <v>18</v>
      </c>
      <c r="F82" s="31">
        <v>20</v>
      </c>
    </row>
    <row r="83" spans="1:6" x14ac:dyDescent="0.25">
      <c r="A83" s="186" t="s">
        <v>1122</v>
      </c>
      <c r="B83" s="13" t="s">
        <v>1076</v>
      </c>
      <c r="C83" s="14">
        <v>3</v>
      </c>
      <c r="D83" s="14">
        <v>0</v>
      </c>
      <c r="E83" s="14">
        <v>0</v>
      </c>
      <c r="F83" s="23">
        <v>0</v>
      </c>
    </row>
    <row r="84" spans="1:6" x14ac:dyDescent="0.25">
      <c r="A84" s="187"/>
      <c r="B84" s="13" t="s">
        <v>1077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88"/>
      <c r="B85" s="13" t="s">
        <v>106</v>
      </c>
      <c r="C85" s="14">
        <v>0</v>
      </c>
      <c r="D85" s="14">
        <v>0</v>
      </c>
      <c r="E85" s="14">
        <v>0</v>
      </c>
      <c r="F85" s="23">
        <v>0</v>
      </c>
    </row>
    <row r="86" spans="1:6" x14ac:dyDescent="0.25">
      <c r="A86" s="201" t="s">
        <v>1123</v>
      </c>
      <c r="B86" s="202"/>
      <c r="C86" s="31">
        <v>3</v>
      </c>
      <c r="D86" s="31">
        <v>0</v>
      </c>
      <c r="E86" s="31">
        <v>0</v>
      </c>
      <c r="F86" s="31">
        <v>0</v>
      </c>
    </row>
  </sheetData>
  <sheetProtection algorithmName="SHA-512" hashValue="G8tXIxK4VC0JrXaCWsW6PcsESAIbIxdyYAtifk1A1DcMg2dPmMUc0b2wZV820OPgDPInFsL7lNEEra2nQVus/Q==" saltValue="SYjxiH8rpUuV+bCbsABPW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8"/>
      <c r="C5" s="23">
        <v>0</v>
      </c>
    </row>
    <row r="6" spans="1:3" x14ac:dyDescent="0.25">
      <c r="A6" s="12" t="s">
        <v>1127</v>
      </c>
      <c r="B6" s="18"/>
      <c r="C6" s="23">
        <v>4</v>
      </c>
    </row>
    <row r="7" spans="1:3" x14ac:dyDescent="0.25">
      <c r="A7" s="12" t="s">
        <v>1128</v>
      </c>
      <c r="B7" s="18"/>
      <c r="C7" s="23">
        <v>0</v>
      </c>
    </row>
    <row r="8" spans="1:3" x14ac:dyDescent="0.25">
      <c r="A8" s="12" t="s">
        <v>1129</v>
      </c>
      <c r="B8" s="18"/>
      <c r="C8" s="23">
        <v>0</v>
      </c>
    </row>
    <row r="9" spans="1:3" x14ac:dyDescent="0.25">
      <c r="A9" s="12" t="s">
        <v>1130</v>
      </c>
      <c r="B9" s="18"/>
      <c r="C9" s="23">
        <v>0</v>
      </c>
    </row>
    <row r="10" spans="1:3" x14ac:dyDescent="0.25">
      <c r="A10" s="17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8"/>
      <c r="C13" s="23">
        <v>1</v>
      </c>
    </row>
    <row r="14" spans="1:3" x14ac:dyDescent="0.25">
      <c r="A14" s="12" t="s">
        <v>1127</v>
      </c>
      <c r="B14" s="18"/>
      <c r="C14" s="23">
        <v>13</v>
      </c>
    </row>
    <row r="15" spans="1:3" x14ac:dyDescent="0.25">
      <c r="A15" s="12" t="s">
        <v>1132</v>
      </c>
      <c r="B15" s="18"/>
      <c r="C15" s="23">
        <v>0</v>
      </c>
    </row>
    <row r="16" spans="1:3" x14ac:dyDescent="0.25">
      <c r="A16" s="12" t="s">
        <v>1129</v>
      </c>
      <c r="B16" s="18"/>
      <c r="C16" s="23">
        <v>0</v>
      </c>
    </row>
    <row r="17" spans="1:3" x14ac:dyDescent="0.25">
      <c r="A17" s="12" t="s">
        <v>1130</v>
      </c>
      <c r="B17" s="18"/>
      <c r="C17" s="23">
        <v>0</v>
      </c>
    </row>
    <row r="18" spans="1:3" x14ac:dyDescent="0.25">
      <c r="A18" s="17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8"/>
      <c r="C21" s="23">
        <v>5</v>
      </c>
    </row>
    <row r="22" spans="1:3" x14ac:dyDescent="0.25">
      <c r="A22" s="12" t="s">
        <v>1134</v>
      </c>
      <c r="B22" s="18"/>
      <c r="C22" s="23">
        <v>0</v>
      </c>
    </row>
    <row r="23" spans="1:3" x14ac:dyDescent="0.25">
      <c r="A23" s="12" t="s">
        <v>1135</v>
      </c>
      <c r="B23" s="18"/>
      <c r="C23" s="23">
        <v>5</v>
      </c>
    </row>
    <row r="24" spans="1:3" x14ac:dyDescent="0.25">
      <c r="A24" s="12" t="s">
        <v>1136</v>
      </c>
      <c r="B24" s="18"/>
      <c r="C24" s="23">
        <v>0</v>
      </c>
    </row>
    <row r="25" spans="1:3" x14ac:dyDescent="0.25">
      <c r="A25" s="17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8"/>
      <c r="C28" s="23">
        <v>4</v>
      </c>
    </row>
    <row r="29" spans="1:3" x14ac:dyDescent="0.25">
      <c r="A29" s="12" t="s">
        <v>1139</v>
      </c>
      <c r="B29" s="18"/>
      <c r="C29" s="23">
        <v>3</v>
      </c>
    </row>
    <row r="30" spans="1:3" x14ac:dyDescent="0.25">
      <c r="A30" s="12" t="s">
        <v>1140</v>
      </c>
      <c r="B30" s="18"/>
      <c r="C30" s="23">
        <v>0</v>
      </c>
    </row>
    <row r="31" spans="1:3" x14ac:dyDescent="0.25">
      <c r="A31" s="17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8"/>
      <c r="C34" s="23">
        <v>0</v>
      </c>
    </row>
    <row r="35" spans="1:3" x14ac:dyDescent="0.25">
      <c r="A35" s="12" t="s">
        <v>1143</v>
      </c>
      <c r="B35" s="18"/>
      <c r="C35" s="23">
        <v>2</v>
      </c>
    </row>
    <row r="36" spans="1:3" x14ac:dyDescent="0.25">
      <c r="A36" s="12" t="s">
        <v>1144</v>
      </c>
      <c r="B36" s="18"/>
      <c r="C36" s="23">
        <v>1</v>
      </c>
    </row>
  </sheetData>
  <sheetProtection algorithmName="SHA-512" hashValue="hHUc43608DOqvmv3wimHO1NwCUYhbWIE4BHW/X1R7Btw/QXsxA8DbthReiZ0PxZuhk4woAALsgMc+uJ9ItJP7Q==" saltValue="1M0aSemz7itzYbX1SCbjB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8"/>
      <c r="C5" s="23">
        <v>7</v>
      </c>
    </row>
    <row r="6" spans="1:3" x14ac:dyDescent="0.25">
      <c r="A6" s="12" t="s">
        <v>1148</v>
      </c>
      <c r="B6" s="18"/>
      <c r="C6" s="41"/>
    </row>
    <row r="7" spans="1:3" x14ac:dyDescent="0.25">
      <c r="A7" s="12" t="s">
        <v>1149</v>
      </c>
      <c r="B7" s="18"/>
      <c r="C7" s="41"/>
    </row>
    <row r="8" spans="1:3" x14ac:dyDescent="0.25">
      <c r="A8" s="12" t="s">
        <v>1150</v>
      </c>
      <c r="B8" s="18"/>
      <c r="C8" s="23">
        <v>1</v>
      </c>
    </row>
    <row r="9" spans="1:3" x14ac:dyDescent="0.25">
      <c r="A9" s="12" t="s">
        <v>1151</v>
      </c>
      <c r="B9" s="18"/>
      <c r="C9" s="41"/>
    </row>
    <row r="10" spans="1:3" x14ac:dyDescent="0.25">
      <c r="A10" s="12" t="s">
        <v>1152</v>
      </c>
      <c r="B10" s="18"/>
      <c r="C10" s="41"/>
    </row>
    <row r="11" spans="1:3" x14ac:dyDescent="0.25">
      <c r="A11" s="17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8"/>
      <c r="C14" s="41"/>
    </row>
    <row r="15" spans="1:3" x14ac:dyDescent="0.25">
      <c r="A15" s="12" t="s">
        <v>1155</v>
      </c>
      <c r="B15" s="18"/>
      <c r="C15" s="41"/>
    </row>
    <row r="16" spans="1:3" x14ac:dyDescent="0.25">
      <c r="A16" s="12" t="s">
        <v>1156</v>
      </c>
      <c r="B16" s="18"/>
      <c r="C16" s="41"/>
    </row>
    <row r="17" spans="1:3" x14ac:dyDescent="0.25">
      <c r="A17" s="17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8"/>
      <c r="C20" s="41"/>
    </row>
    <row r="21" spans="1:3" x14ac:dyDescent="0.25">
      <c r="A21" s="12" t="s">
        <v>1159</v>
      </c>
      <c r="B21" s="18"/>
      <c r="C21" s="41"/>
    </row>
    <row r="22" spans="1:3" x14ac:dyDescent="0.25">
      <c r="A22" s="12" t="s">
        <v>1160</v>
      </c>
      <c r="B22" s="18"/>
      <c r="C22" s="41"/>
    </row>
    <row r="23" spans="1:3" x14ac:dyDescent="0.25">
      <c r="A23" s="17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8"/>
      <c r="C26" s="41"/>
    </row>
    <row r="27" spans="1:3" x14ac:dyDescent="0.25">
      <c r="A27" s="12" t="s">
        <v>1163</v>
      </c>
      <c r="B27" s="18"/>
      <c r="C27" s="41"/>
    </row>
    <row r="28" spans="1:3" x14ac:dyDescent="0.25">
      <c r="A28" s="12" t="s">
        <v>1164</v>
      </c>
      <c r="B28" s="18"/>
      <c r="C28" s="41"/>
    </row>
    <row r="29" spans="1:3" x14ac:dyDescent="0.25">
      <c r="A29" s="12" t="s">
        <v>1165</v>
      </c>
      <c r="B29" s="18"/>
      <c r="C29" s="41"/>
    </row>
    <row r="30" spans="1:3" x14ac:dyDescent="0.25">
      <c r="A30" s="12" t="s">
        <v>1166</v>
      </c>
      <c r="B30" s="18"/>
      <c r="C30" s="41"/>
    </row>
    <row r="31" spans="1:3" x14ac:dyDescent="0.25">
      <c r="A31" s="17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8"/>
      <c r="C34" s="23">
        <v>0</v>
      </c>
    </row>
    <row r="35" spans="1:3" x14ac:dyDescent="0.25">
      <c r="A35" s="12" t="s">
        <v>1169</v>
      </c>
      <c r="B35" s="18"/>
      <c r="C35" s="23">
        <v>0</v>
      </c>
    </row>
    <row r="36" spans="1:3" x14ac:dyDescent="0.25">
      <c r="A36" s="12" t="s">
        <v>1170</v>
      </c>
      <c r="B36" s="18"/>
      <c r="C36" s="23">
        <v>1</v>
      </c>
    </row>
    <row r="37" spans="1:3" x14ac:dyDescent="0.25">
      <c r="A37" s="12" t="s">
        <v>1088</v>
      </c>
      <c r="B37" s="18"/>
      <c r="C37" s="23">
        <v>0</v>
      </c>
    </row>
    <row r="38" spans="1:3" x14ac:dyDescent="0.25">
      <c r="A38" s="12" t="s">
        <v>1171</v>
      </c>
      <c r="B38" s="18"/>
      <c r="C38" s="23">
        <v>0</v>
      </c>
    </row>
    <row r="39" spans="1:3" x14ac:dyDescent="0.25">
      <c r="A39" s="12" t="s">
        <v>1172</v>
      </c>
      <c r="B39" s="18"/>
      <c r="C39" s="23">
        <v>0</v>
      </c>
    </row>
    <row r="40" spans="1:3" x14ac:dyDescent="0.25">
      <c r="A40" s="17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8"/>
      <c r="C43" s="23">
        <v>0</v>
      </c>
    </row>
    <row r="44" spans="1:3" x14ac:dyDescent="0.25">
      <c r="A44" s="12" t="s">
        <v>1169</v>
      </c>
      <c r="B44" s="18"/>
      <c r="C44" s="23">
        <v>0</v>
      </c>
    </row>
    <row r="45" spans="1:3" x14ac:dyDescent="0.25">
      <c r="A45" s="12" t="s">
        <v>1170</v>
      </c>
      <c r="B45" s="18"/>
      <c r="C45" s="23">
        <v>0</v>
      </c>
    </row>
    <row r="46" spans="1:3" x14ac:dyDescent="0.25">
      <c r="A46" s="12" t="s">
        <v>1088</v>
      </c>
      <c r="B46" s="18"/>
      <c r="C46" s="23">
        <v>1</v>
      </c>
    </row>
    <row r="47" spans="1:3" x14ac:dyDescent="0.25">
      <c r="A47" s="12" t="s">
        <v>1171</v>
      </c>
      <c r="B47" s="18"/>
      <c r="C47" s="23">
        <v>0</v>
      </c>
    </row>
    <row r="48" spans="1:3" x14ac:dyDescent="0.25">
      <c r="A48" s="17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8"/>
      <c r="C51" s="23">
        <v>0</v>
      </c>
    </row>
    <row r="52" spans="1:3" x14ac:dyDescent="0.25">
      <c r="A52" s="12" t="s">
        <v>1169</v>
      </c>
      <c r="B52" s="18"/>
      <c r="C52" s="23">
        <v>0</v>
      </c>
    </row>
    <row r="53" spans="1:3" x14ac:dyDescent="0.25">
      <c r="A53" s="12" t="s">
        <v>1170</v>
      </c>
      <c r="B53" s="18"/>
      <c r="C53" s="23">
        <v>0</v>
      </c>
    </row>
    <row r="54" spans="1:3" x14ac:dyDescent="0.25">
      <c r="A54" s="12" t="s">
        <v>1088</v>
      </c>
      <c r="B54" s="18"/>
      <c r="C54" s="23">
        <v>0</v>
      </c>
    </row>
    <row r="55" spans="1:3" x14ac:dyDescent="0.25">
      <c r="A55" s="12" t="s">
        <v>1171</v>
      </c>
      <c r="B55" s="18"/>
      <c r="C55" s="23">
        <v>0</v>
      </c>
    </row>
    <row r="56" spans="1:3" x14ac:dyDescent="0.25">
      <c r="A56" s="17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8"/>
      <c r="C59" s="41"/>
    </row>
    <row r="60" spans="1:3" x14ac:dyDescent="0.25">
      <c r="A60" s="12" t="s">
        <v>1169</v>
      </c>
      <c r="B60" s="18"/>
      <c r="C60" s="41"/>
    </row>
    <row r="61" spans="1:3" x14ac:dyDescent="0.25">
      <c r="A61" s="12" t="s">
        <v>1170</v>
      </c>
      <c r="B61" s="18"/>
      <c r="C61" s="41"/>
    </row>
    <row r="62" spans="1:3" x14ac:dyDescent="0.25">
      <c r="A62" s="12" t="s">
        <v>1088</v>
      </c>
      <c r="B62" s="18"/>
      <c r="C62" s="41"/>
    </row>
    <row r="63" spans="1:3" x14ac:dyDescent="0.25">
      <c r="A63" s="12" t="s">
        <v>1171</v>
      </c>
      <c r="B63" s="18"/>
      <c r="C63" s="41"/>
    </row>
  </sheetData>
  <sheetProtection algorithmName="SHA-512" hashValue="z68gBcMbVy1ibYD+GSinKB8EYiGKPZ5XsDyij7xE6NZhhoFN5fqEgEsqTmfjYmb8qrQeI97scT6xNIV853ZmPA==" saltValue="0/shgJ7QJsPYBNg7bTJv6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3" t="s">
        <v>640</v>
      </c>
      <c r="B4" s="204"/>
      <c r="C4" s="31">
        <v>124</v>
      </c>
      <c r="D4" s="31">
        <v>127</v>
      </c>
      <c r="E4" s="32">
        <v>-1</v>
      </c>
      <c r="F4" s="31">
        <v>335</v>
      </c>
      <c r="G4" s="31">
        <v>303</v>
      </c>
      <c r="H4" s="31">
        <v>98</v>
      </c>
      <c r="I4" s="31">
        <v>68</v>
      </c>
      <c r="J4" s="31">
        <v>0</v>
      </c>
      <c r="K4" s="31">
        <v>0</v>
      </c>
      <c r="L4" s="31">
        <v>0</v>
      </c>
      <c r="M4" s="31">
        <v>0</v>
      </c>
      <c r="N4" s="31">
        <v>1</v>
      </c>
      <c r="O4" s="31">
        <v>0</v>
      </c>
      <c r="P4" s="31">
        <v>380</v>
      </c>
    </row>
    <row r="5" spans="1:16" ht="45" x14ac:dyDescent="0.25">
      <c r="A5" s="48" t="s">
        <v>641</v>
      </c>
      <c r="B5" s="48" t="s">
        <v>642</v>
      </c>
      <c r="C5" s="14">
        <v>1</v>
      </c>
      <c r="D5" s="14">
        <v>1</v>
      </c>
      <c r="E5" s="30">
        <v>0</v>
      </c>
      <c r="F5" s="14">
        <v>0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</v>
      </c>
    </row>
    <row r="6" spans="1:16" ht="33.75" x14ac:dyDescent="0.25">
      <c r="A6" s="48" t="s">
        <v>643</v>
      </c>
      <c r="B6" s="48" t="s">
        <v>644</v>
      </c>
      <c r="C6" s="14">
        <v>57</v>
      </c>
      <c r="D6" s="14">
        <v>61</v>
      </c>
      <c r="E6" s="30">
        <v>-1</v>
      </c>
      <c r="F6" s="14">
        <v>159</v>
      </c>
      <c r="G6" s="14">
        <v>146</v>
      </c>
      <c r="H6" s="14">
        <v>32</v>
      </c>
      <c r="I6" s="14">
        <v>25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185</v>
      </c>
    </row>
    <row r="7" spans="1:16" ht="22.5" x14ac:dyDescent="0.25">
      <c r="A7" s="48" t="s">
        <v>645</v>
      </c>
      <c r="B7" s="48" t="s">
        <v>646</v>
      </c>
      <c r="C7" s="14">
        <v>4</v>
      </c>
      <c r="D7" s="14">
        <v>5</v>
      </c>
      <c r="E7" s="30">
        <v>-1</v>
      </c>
      <c r="F7" s="14">
        <v>0</v>
      </c>
      <c r="G7" s="14">
        <v>1</v>
      </c>
      <c r="H7" s="14">
        <v>4</v>
      </c>
      <c r="I7" s="14">
        <v>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7</v>
      </c>
    </row>
    <row r="8" spans="1:16" ht="33.75" x14ac:dyDescent="0.25">
      <c r="A8" s="48" t="s">
        <v>647</v>
      </c>
      <c r="B8" s="48" t="s">
        <v>648</v>
      </c>
      <c r="C8" s="14">
        <v>0</v>
      </c>
      <c r="D8" s="14">
        <v>0</v>
      </c>
      <c r="E8" s="30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8" t="s">
        <v>649</v>
      </c>
      <c r="B9" s="48" t="s">
        <v>650</v>
      </c>
      <c r="C9" s="14">
        <v>2</v>
      </c>
      <c r="D9" s="14">
        <v>1</v>
      </c>
      <c r="E9" s="30">
        <v>1</v>
      </c>
      <c r="F9" s="14">
        <v>3</v>
      </c>
      <c r="G9" s="14">
        <v>2</v>
      </c>
      <c r="H9" s="14">
        <v>2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9</v>
      </c>
    </row>
    <row r="10" spans="1:16" ht="33.75" x14ac:dyDescent="0.25">
      <c r="A10" s="48" t="s">
        <v>651</v>
      </c>
      <c r="B10" s="48" t="s">
        <v>652</v>
      </c>
      <c r="C10" s="14">
        <v>56</v>
      </c>
      <c r="D10" s="14">
        <v>59</v>
      </c>
      <c r="E10" s="30">
        <v>-1</v>
      </c>
      <c r="F10" s="14">
        <v>173</v>
      </c>
      <c r="G10" s="14">
        <v>152</v>
      </c>
      <c r="H10" s="14">
        <v>60</v>
      </c>
      <c r="I10" s="14">
        <v>35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3">
        <v>178</v>
      </c>
    </row>
    <row r="11" spans="1:16" ht="45" x14ac:dyDescent="0.25">
      <c r="A11" s="48" t="s">
        <v>653</v>
      </c>
      <c r="B11" s="48" t="s">
        <v>654</v>
      </c>
      <c r="C11" s="14">
        <v>4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0g+y92kn94GGJbbG7dKebjDCLuIDf7gPw0QvIH5Y3yeit2Eqybsi76UST1q7ahSUOA5m5M5/4OVNNwpN3NsHgg==" saltValue="UBl0w+VIVYPBvpKAY6Lea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D275AB-72AE-4A86-8470-539AFCA01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E0BE1F-5DA1-44C0-8457-23B561C35C5A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BEDD082E-14B0-4847-9378-BDCDE7AE86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2023-04-13T08:32:20Z</dcterms:created>
  <dcterms:modified xsi:type="dcterms:W3CDTF">2023-05-31T12:28:15Z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