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5" documentId="13_ncr:1_{97F106CD-6C03-4960-983B-C3F3C9C1B2D4}" xr6:coauthVersionLast="47" xr6:coauthVersionMax="47" xr10:uidLastSave="{B80A9A13-B1A2-481F-BA50-CE489FE4843A}"/>
  <workbookProtection workbookAlgorithmName="SHA-512" workbookHashValue="3KLNhmoJCmDnPu9TXhqjU0homaWEEWxu8X/gyRawxhUEztq71tTHQYeYaFrbN/dzVo74+idu4g79bubhZsmACw==" workbookSaltValue="ASMTXP9lADhFE5n/tzZGG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5AC3E18-4DD4-450C-80EB-F38DB4B08C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48C7ADD-1ECE-47D6-93D8-2D20AA727E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AF2A75-010F-4BC1-A50F-5258BF9EA1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F948EC7-92A7-4858-B122-2B61DC16CE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E29937-F128-403A-9C9D-FBAA7DDE1B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C8BFFD6-B3DF-4D67-BB45-5FC3D66041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E63D99A-5237-497A-BC85-35F82CD06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9ECB3B6-D2D4-4750-984D-0F8AC4114F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A86B067-4250-4B2E-B530-5385E1A56E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44168E3-9649-48B1-9D89-CF0C4B2F18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205ECE5-2F29-421A-BCB8-C950B2F9DE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50611E0-5F8B-47D8-A43F-C389B48E72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B329689-E399-4268-93FC-AE4047E873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3944CFB-3480-4E1C-927F-3773B5B803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47E0069-8177-4A69-B9FF-51F61F006D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B06871-6F24-4AC6-9B67-7F0A212934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D9AE8B6-FBE9-4B42-928C-8A9799746B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07B35A6-B8BC-411C-8BAD-1C5DCA621A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CD50E7A-7AB6-4FF7-B1B2-C2655D0162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CFB742B-65B4-476F-BA17-FF146B6BC1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8143F3B-2EAB-4EFE-8D22-AE52114C2C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FE779C8-1756-44B2-813A-EB76CB5F3A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DDA39FF-6053-491F-B9F3-FCBD3236FA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B9FB998-1CE9-4BEB-9756-3C3BDA65CE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FA14B4C-D52E-4285-887E-A2BD06E8F3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CBFD687-E8BB-433B-A60F-544EA92C39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A4AF65C-27F8-4664-94EB-36428AB935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F02CE68-923E-4259-A200-B0334F7C6B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73771F0-A0AF-4A4B-962C-8FD40E0D8B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752E4F4-E395-4DC6-A01E-8DF5D20090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45FA9F-112D-4ACC-8C2D-2787383C39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69E18A-57C0-4730-8F04-3BFF54AAD6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<sst xmlns="http://schemas.openxmlformats.org/spreadsheetml/2006/main" count="2830" uniqueCount="1831">
  <si>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</si>
  <si>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</si>
  <si>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</si>
  <si>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</si>
  <si>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</si>
  <si>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</si>
  <si>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Soria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</si>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</sst>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EAD88C0-9EFC-4BE9-8D1C-F74F01AAE7CB}"/>
    <cellStyle name="Normal" xfId="0" builtinId="0"/>
    <cellStyle name="Normal 2" xfId="1" xr:uid="{C469DFFF-6010-4EB9-8CF0-8D656B880105}"/>
    <cellStyle name="Normal 3" xfId="3" xr:uid="{B38ECAB7-0F02-4CA8-9E89-F97DBA1DD9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C5-4801-8617-C59B7CCAAB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C5-4801-8617-C59B7CCAA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433</c:v>
                </c:pt>
                <c:pt idx="1">
                  <c:v>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5-4801-8617-C59B7CCA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9A-4422-92C3-8A0106693C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9A-4422-92C3-8A0106693C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9A-4422-92C3-8A0106693C0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</c:v>
                </c:pt>
                <c:pt idx="1">
                  <c:v>64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9A-4422-92C3-8A0106693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88-4CB7-9372-FF9ACC53C3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88-4CB7-9372-FF9ACC53C3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88-4CB7-9372-FF9ACC53C31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88-4CB7-9372-FF9ACC53C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88-4CB7-9372-FF9ACC53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30-4EA2-AB04-D24D7F6AE6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30-4EA2-AB04-D24D7F6AE6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0-4EA2-AB04-D24D7F6A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DE-4019-A211-39C65AB241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DE-4019-A211-39C65AB241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643</c:v>
                </c:pt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E-4019-A211-39C65AB2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</c:v>
              </c:pt>
              <c:pt idx="1">
                <c:v>288</c:v>
              </c:pt>
              <c:pt idx="2">
                <c:v>4</c:v>
              </c:pt>
              <c:pt idx="3">
                <c:v>2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4C8B-4C6E-999E-B8A5025D4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242</c:v>
              </c:pt>
              <c:pt idx="1">
                <c:v>218</c:v>
              </c:pt>
              <c:pt idx="2">
                <c:v>7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65-44F6-96DF-ECD946F2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14</c:v>
              </c:pt>
              <c:pt idx="2">
                <c:v>2</c:v>
              </c:pt>
              <c:pt idx="3">
                <c:v>2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585-4F82-BB4F-2FA26ABD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45444319460058"/>
          <c:y val="3.6089238845144353E-2"/>
          <c:w val="0.3001169853768279"/>
          <c:h val="0.961154855643044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F9E-4A27-908B-8380812F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225</c:v>
              </c:pt>
              <c:pt idx="1">
                <c:v>2</c:v>
              </c:pt>
              <c:pt idx="2">
                <c:v>70</c:v>
              </c:pt>
              <c:pt idx="3">
                <c:v>3</c:v>
              </c:pt>
              <c:pt idx="4">
                <c:v>13</c:v>
              </c:pt>
              <c:pt idx="5">
                <c:v>1</c:v>
              </c:pt>
              <c:pt idx="6">
                <c:v>5</c:v>
              </c:pt>
              <c:pt idx="7">
                <c:v>71</c:v>
              </c:pt>
              <c:pt idx="8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F3A1-44CE-92CE-3652E452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621476377952754"/>
          <c:y val="4.5219347581552299E-2"/>
          <c:w val="0.26628523622047245"/>
          <c:h val="0.9524184476940381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Defensor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</c:v>
              </c:pt>
              <c:pt idx="1">
                <c:v>19</c:v>
              </c:pt>
              <c:pt idx="2">
                <c:v>18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909-41B6-A28C-3C89482F5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47-4C14-88FF-F92AC838CB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47-4C14-88FF-F92AC838CB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47-4C14-88FF-F92AC838CB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58</c:v>
                </c:pt>
                <c:pt idx="1">
                  <c:v>20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47-4C14-88FF-F92AC838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1198</c:v>
              </c:pt>
              <c:pt idx="1">
                <c:v>180</c:v>
              </c:pt>
              <c:pt idx="2">
                <c:v>134</c:v>
              </c:pt>
              <c:pt idx="3">
                <c:v>632</c:v>
              </c:pt>
              <c:pt idx="4">
                <c:v>841</c:v>
              </c:pt>
              <c:pt idx="5">
                <c:v>535</c:v>
              </c:pt>
            </c:numLit>
          </c:val>
          <c:extLst>
            <c:ext xmlns:c16="http://schemas.microsoft.com/office/drawing/2014/chart" uri="{C3380CC4-5D6E-409C-BE32-E72D297353CC}">
              <c16:uniqueId val="{00000000-5F8B-48CB-9C3D-3C906955C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137</c:v>
              </c:pt>
              <c:pt idx="1">
                <c:v>168</c:v>
              </c:pt>
              <c:pt idx="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4C1F-4481-A1A8-6084D1DB2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28</c:v>
              </c:pt>
              <c:pt idx="2">
                <c:v>142</c:v>
              </c:pt>
              <c:pt idx="3">
                <c:v>28</c:v>
              </c:pt>
              <c:pt idx="4">
                <c:v>16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4ED-4322-81C8-73670CBA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85</c:v>
              </c:pt>
              <c:pt idx="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5CC5-46E5-95F4-9A08F265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58</c:v>
              </c:pt>
              <c:pt idx="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9730-406D-ACC5-CC1D5751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Violencia doméstica / género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836-45D8-B20C-8A48B8D1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0A7-4F59-9972-53768706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3D-4E35-9530-BDBD4090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Libertad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2F-4C5C-A646-0C4B67EA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B42-42A6-8CC2-BEE0DF250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B1-461B-927C-73B2110CEB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B1-461B-927C-73B2110CEB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189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B1-461B-927C-73B2110C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13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20-48A1-BDDD-68FDCC099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55</c:v>
              </c:pt>
              <c:pt idx="1">
                <c:v>63</c:v>
              </c:pt>
              <c:pt idx="2">
                <c:v>53</c:v>
              </c:pt>
              <c:pt idx="3">
                <c:v>70</c:v>
              </c:pt>
              <c:pt idx="4">
                <c:v>173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9C4B-484F-A791-9FF6DC772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77-4ADA-9EC6-507FBF64D8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77-4ADA-9EC6-507FBF64D8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77-4ADA-9EC6-507FBF64D8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77-4ADA-9EC6-507FBF64D80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7-4ADA-9EC6-507FBF64D80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7-4ADA-9EC6-507FBF64D8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7-4ADA-9EC6-507FBF64D8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77-4ADA-9EC6-507FBF64D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77-4ADA-9EC6-507FBF64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8F-40A2-A647-11CF546120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8F-40A2-A647-11CF546120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8F-40A2-A647-11CF546120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8F-40A2-A647-11CF546120D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98F-40A2-A647-11CF546120D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8F-40A2-A647-11CF546120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8F-40A2-A647-11CF546120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F-40A2-A647-11CF546120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8F-40A2-A647-11CF546120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8F-40A2-A647-11CF54612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</c:v>
              </c:pt>
              <c:pt idx="1">
                <c:v>30</c:v>
              </c:pt>
              <c:pt idx="2">
                <c:v>29</c:v>
              </c:pt>
              <c:pt idx="3">
                <c:v>19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8E6-4C85-8F93-2F7ED837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39</c:v>
              </c:pt>
              <c:pt idx="1">
                <c:v>1</c:v>
              </c:pt>
              <c:pt idx="2">
                <c:v>40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3B4-43C9-9A2E-74647B60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13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D94-4FD0-8A3B-21E5EFCC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41</c:v>
              </c:pt>
              <c:pt idx="1">
                <c:v>2</c:v>
              </c:pt>
              <c:pt idx="2">
                <c:v>2</c:v>
              </c:pt>
              <c:pt idx="3">
                <c:v>8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602-4346-AF9D-47B95023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Aux!$BD$2:$BD$11</c:f>
              <c:strCache>
                <c:ptCount val="10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Hurtos</c:v>
                </c:pt>
                <c:pt idx="5">
                  <c:v>Contra la salud pública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Otros</c:v>
                </c:pt>
                <c:pt idx="9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8</c:v>
              </c:pt>
              <c:pt idx="8">
                <c:v>19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0F-4F4E-B00B-3485CE917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12</c:v>
              </c:pt>
              <c:pt idx="2">
                <c:v>46</c:v>
              </c:pt>
              <c:pt idx="3">
                <c:v>7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816-4B80-B2C2-201EBF00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4-4416-A7E5-265BB38A5F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24-4416-A7E5-265BB38A5F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213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4-4416-A7E5-265BB38A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4A-4245-8E56-AB41FF5A0B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4A-4245-8E56-AB41FF5A0B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A-4245-8E56-AB41FF5A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1A-4D43-B241-D02303B281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1A-4D43-B241-D02303B281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1A-4D43-B241-D02303B281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1A-4D43-B241-D02303B2817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1A-4D43-B241-D02303B2817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1A-4D43-B241-D02303B281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9E4-434F-8DA2-D5FB5CFF9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344-4C23-8AAC-0B28CEA6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9</c:v>
              </c:pt>
              <c:pt idx="4">
                <c:v>21</c:v>
              </c:pt>
              <c:pt idx="5">
                <c:v>24</c:v>
              </c:pt>
              <c:pt idx="6">
                <c:v>6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96-430B-83A3-2AF2DD7EA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05-4212-92D1-6CFC36D3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9D-4A37-B30F-243EF5E67C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9D-4A37-B30F-243EF5E67C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D-4A37-B30F-243EF5E6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8E-4B7E-B888-57CC8E35D7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8E-4B7E-B888-57CC8E35D7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8E-4B7E-B888-57CC8E35D7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8E-4B7E-B888-57CC8E35D75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8E-4B7E-B888-57CC8E35D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</c:v>
                </c:pt>
                <c:pt idx="1">
                  <c:v>62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E-4B7E-B888-57CC8E35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335</c:v>
              </c:pt>
              <c:pt idx="1">
                <c:v>12</c:v>
              </c:pt>
              <c:pt idx="2">
                <c:v>1</c:v>
              </c:pt>
              <c:pt idx="3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02EF-49C0-8ED1-54EAFD7F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56</c:v>
              </c:pt>
              <c:pt idx="1">
                <c:v>36</c:v>
              </c:pt>
              <c:pt idx="2">
                <c:v>1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5762-4E9D-BD18-B98D3C1DB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3-471D-905E-FFB09E164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F3-471D-905E-FFB09E164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3-471D-905E-FFB09E16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98-4EC7-AFA2-BC742BFB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291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A3E-4697-88D8-14A6424B1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563-4257-B817-229C3F344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758-45D7-AC29-181370CE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9C-435A-A38F-6CD2BC37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</c:v>
              </c:pt>
              <c:pt idx="1">
                <c:v>7</c:v>
              </c:pt>
              <c:pt idx="2">
                <c:v>5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9FBC-48CA-8E45-D80E4383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88</c:v>
              </c:pt>
              <c:pt idx="2">
                <c:v>2</c:v>
              </c:pt>
              <c:pt idx="3">
                <c:v>10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8D61-43F5-A8AB-AC44BDC2F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78</c:v>
              </c:pt>
              <c:pt idx="2">
                <c:v>2</c:v>
              </c:pt>
              <c:pt idx="3">
                <c:v>7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1471-4644-A764-F05BEC101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D3-464F-977F-7B655D1769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D3-464F-977F-7B655D1769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3-464F-977F-7B655D176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993-4D2D-B868-455447C7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FB1-46B0-BD1A-7AFF5B98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1D-4D90-88B2-A1C596E6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92</c:v>
              </c:pt>
              <c:pt idx="2">
                <c:v>9</c:v>
              </c:pt>
              <c:pt idx="3">
                <c:v>10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7A7C-4554-B8CB-4D8D5C2A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D917-471E-B4BD-95E11035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0CE-452F-803B-2E30C612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2DD-466E-8F20-CCBFA939C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D7-40E6-B580-A7CFB2EA4B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D7-40E6-B580-A7CFB2EA4B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7-40E6-B580-A7CFB2EA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25-4E40-85F1-4CD4BADF5A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25-4E40-85F1-4CD4BADF5A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25-4E40-85F1-4CD4BADF5AD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27</c:v>
                </c:pt>
                <c:pt idx="1">
                  <c:v>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5-4E40-85F1-4CD4BADF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5F-4C9F-9C5A-10B490FABC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5F-4C9F-9C5A-10B490FABC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51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F-4C9F-9C5A-10B490FA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1825D26-E326-2BC2-2E51-8EC82D7F2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BE079FB-B0F7-4C20-CDEE-397C4A7D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F072F24-CBF7-4742-6233-FE693698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6274AB-7D5D-11D6-820D-7F78D57E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B64395E-63B7-9F8A-1FE4-52E5F2AFA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B39BA1B-C8C4-815B-925A-EEB4FEB7B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F7B8512-9BA8-F1AA-CD90-8B71ACC9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54BFFBD-9A71-4D64-B470-E093A45F9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EF9EC48-391C-DCD6-245F-E2D4FD1AF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8917D50-9FE9-3504-D47F-D47C8E591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CF57191-9117-9AF7-37C8-870B7A088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2B81199-54E2-D281-0E6C-2ED05E8CC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6EC2DC-134E-4CC2-BB97-7F9E64ECF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F96D4C-C3FE-4624-933F-05E52B7F1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B6BCAB7-86BB-AB3D-D8B2-413EF2C3D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44BC1DB-EEE7-B43B-CAAA-76D9D6C8D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41275</xdr:colOff>
      <xdr:row>9</xdr:row>
      <xdr:rowOff>34925</xdr:rowOff>
    </xdr:from>
    <xdr:to>
      <xdr:col>14</xdr:col>
      <xdr:colOff>19050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D77727F-F21F-3A33-E1E9-E09191817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61788F3-0794-0284-D46E-1D02F0808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A8392F7-47DE-F7A8-84D5-F0BBD07AB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F8E6CAD-881C-EB4D-70E3-E409A7C64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18C7B86-A304-4D1E-920F-C0C59F9C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BFAE4DD-49BC-4F65-87D8-9513160A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9172DB1-4076-4A28-B76C-54CA466EC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268A38A-9616-43C7-9282-0F5C3E396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8575182-74F9-472B-B466-2ABC0F6C3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68CD331-5F2D-42A1-B029-CBC6E81FF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BAB4B41-3232-4209-95D5-1AEEDAD7B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BB9A0ED-21FF-4888-8D7C-A0327A4EE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99353CF-6CBC-4575-814D-1AEFFF6E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8D44962-7719-494A-9B2D-5539410B8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8DA7134-CFC5-4061-BD08-616591981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7F90D2D-E573-4DC8-A324-ACC6CDFE4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D40B85D-2795-4300-9186-06173A977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5B1B9D1-AE9F-28EE-3D03-4EC3AA4E9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136525</xdr:colOff>
      <xdr:row>7</xdr:row>
      <xdr:rowOff>19050</xdr:rowOff>
    </xdr:from>
    <xdr:to>
      <xdr:col>21</xdr:col>
      <xdr:colOff>400050</xdr:colOff>
      <xdr:row>18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E1F3723-1A69-44A3-BCA6-55665BF8B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346075</xdr:colOff>
      <xdr:row>7</xdr:row>
      <xdr:rowOff>104775</xdr:rowOff>
    </xdr:from>
    <xdr:to>
      <xdr:col>54</xdr:col>
      <xdr:colOff>107950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5EA9EBC-CCC6-2302-E868-7D4290520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533400</xdr:colOff>
      <xdr:row>7</xdr:row>
      <xdr:rowOff>31750</xdr:rowOff>
    </xdr:from>
    <xdr:to>
      <xdr:col>60</xdr:col>
      <xdr:colOff>428625</xdr:colOff>
      <xdr:row>16</xdr:row>
      <xdr:rowOff>98425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7E1734F-0283-8783-3B77-EAFB94C59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9955283-0AD3-3013-EF49-3D27C0E8A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1A2B99A-62CD-9522-CF6E-94308FCAA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205ADC1-1666-4D36-A7FE-C9E590732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6089302-F866-44D6-A97D-35998A4A5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82ED95C-8D10-B505-FEE1-8212CD262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3DDC2D5-7F75-228A-A5FF-D4D4E03B8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4A194BB-ABD0-3C2F-3A2E-598097DD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2E1E970-F263-9DD3-D111-713A536E4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92224C5-0581-4359-AD18-76DB34F76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BB9C370-85AB-467E-BBC1-9327F5C66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A2AE008-126B-FA98-5C33-EF2EDA55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2099952-85AE-AEA7-68AA-87EDAAC6C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2A3C9AD-3223-595F-FD23-F9DEAE955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C2294A-68CC-42BC-B08B-41A04F87B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36ADAC9-4836-4481-885D-C9A99975D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3839E5E-31BB-94A2-5E6D-ACAEE38A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B7EB2F3-D7ED-A104-C72D-307CE9B68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012C106E-70CE-B3F4-F8A2-F39FA847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B03D2CD-A0AD-A87F-CE97-6B4D6F2C1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B0C8B27-172A-F9C2-82E3-93468EF2D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34C5F22-E789-1214-B529-3FF7A669A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60DBD19-8877-F3D6-DBAA-36396E42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641A3DB-1440-8448-14F2-2F3A6CD15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B1A2521-09D1-CBB1-642D-E74FCE5C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8604DE9F-48E3-9611-A997-1435E360B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ADDE717-8E4C-7555-3C5B-D4738CC50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1CFC9BC-9B00-3551-39DE-72147558D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2008C6D-2022-C98A-F11D-74A988FCC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4EAB755-6106-42DD-1D72-90A0F5FCC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NU/vAbgGpQissvern8XDYf/xBwR2X1GeP5/VgkWUBnHO+nXevU/2SqhxsPCgE16hfjktZinzU1ytRi7dDBfadA==" saltValue="HhqoOLdeTVYGoBAMYxQ/u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0</v>
      </c>
      <c r="D5" s="14">
        <v>0</v>
      </c>
      <c r="E5" s="24">
        <v>1</v>
      </c>
    </row>
    <row r="6" spans="1:5" x14ac:dyDescent="0.25">
      <c r="A6" s="22" t="s">
        <v>1180</v>
      </c>
      <c r="B6" s="17"/>
      <c r="C6" s="18"/>
      <c r="D6" s="18"/>
      <c r="E6" s="23"/>
    </row>
    <row r="7" spans="1:5" x14ac:dyDescent="0.25">
      <c r="A7" s="22" t="s">
        <v>1181</v>
      </c>
      <c r="B7" s="17"/>
      <c r="C7" s="18"/>
      <c r="D7" s="18"/>
      <c r="E7" s="23"/>
    </row>
    <row r="8" spans="1:5" x14ac:dyDescent="0.25">
      <c r="A8" s="22" t="s">
        <v>1182</v>
      </c>
      <c r="B8" s="17"/>
      <c r="C8" s="14">
        <v>5</v>
      </c>
      <c r="D8" s="14">
        <v>1</v>
      </c>
      <c r="E8" s="24">
        <v>3</v>
      </c>
    </row>
    <row r="9" spans="1:5" x14ac:dyDescent="0.25">
      <c r="A9" s="22" t="s">
        <v>610</v>
      </c>
      <c r="B9" s="17"/>
      <c r="C9" s="18"/>
      <c r="D9" s="18"/>
      <c r="E9" s="23"/>
    </row>
    <row r="10" spans="1:5" x14ac:dyDescent="0.25">
      <c r="A10" s="22" t="s">
        <v>1183</v>
      </c>
      <c r="B10" s="17"/>
      <c r="C10" s="18"/>
      <c r="D10" s="18"/>
      <c r="E10" s="23"/>
    </row>
    <row r="11" spans="1:5" x14ac:dyDescent="0.25">
      <c r="A11" s="204" t="s">
        <v>951</v>
      </c>
      <c r="B11" s="205"/>
      <c r="C11" s="32">
        <v>5</v>
      </c>
      <c r="D11" s="32">
        <v>1</v>
      </c>
      <c r="E11" s="32">
        <v>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47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10</v>
      </c>
    </row>
    <row r="22" spans="1:3" x14ac:dyDescent="0.25">
      <c r="A22" s="22" t="s">
        <v>1180</v>
      </c>
      <c r="B22" s="17"/>
      <c r="C22" s="24">
        <v>8</v>
      </c>
    </row>
    <row r="23" spans="1:3" x14ac:dyDescent="0.25">
      <c r="A23" s="22" t="s">
        <v>1181</v>
      </c>
      <c r="B23" s="17"/>
      <c r="C23" s="23"/>
    </row>
    <row r="24" spans="1:3" x14ac:dyDescent="0.25">
      <c r="A24" s="22" t="s">
        <v>1182</v>
      </c>
      <c r="B24" s="17"/>
      <c r="C24" s="24">
        <v>16</v>
      </c>
    </row>
    <row r="25" spans="1:3" x14ac:dyDescent="0.25">
      <c r="A25" s="22" t="s">
        <v>610</v>
      </c>
      <c r="B25" s="17"/>
      <c r="C25" s="24">
        <v>16</v>
      </c>
    </row>
    <row r="26" spans="1:3" x14ac:dyDescent="0.25">
      <c r="A26" s="22" t="s">
        <v>1183</v>
      </c>
      <c r="B26" s="17"/>
      <c r="C26" s="24">
        <v>10</v>
      </c>
    </row>
    <row r="27" spans="1:3" x14ac:dyDescent="0.25">
      <c r="A27" s="204" t="s">
        <v>951</v>
      </c>
      <c r="B27" s="205"/>
      <c r="C27" s="32">
        <v>60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/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56</v>
      </c>
    </row>
    <row r="34" spans="1:3" x14ac:dyDescent="0.25">
      <c r="A34" s="22" t="s">
        <v>1122</v>
      </c>
      <c r="B34" s="17"/>
      <c r="C34" s="24">
        <v>3</v>
      </c>
    </row>
    <row r="35" spans="1:3" x14ac:dyDescent="0.25">
      <c r="A35" s="22" t="s">
        <v>1190</v>
      </c>
      <c r="B35" s="17"/>
      <c r="C35" s="24">
        <v>1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4" t="s">
        <v>951</v>
      </c>
      <c r="B40" s="205"/>
      <c r="C40" s="32">
        <v>60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/>
    </row>
    <row r="45" spans="1:3" x14ac:dyDescent="0.25">
      <c r="A45" s="22" t="s">
        <v>1180</v>
      </c>
      <c r="B45" s="17"/>
      <c r="C45" s="23"/>
    </row>
    <row r="46" spans="1:3" x14ac:dyDescent="0.25">
      <c r="A46" s="22" t="s">
        <v>1181</v>
      </c>
      <c r="B46" s="17"/>
      <c r="C46" s="24">
        <v>1</v>
      </c>
    </row>
    <row r="47" spans="1:3" x14ac:dyDescent="0.25">
      <c r="A47" s="22" t="s">
        <v>1182</v>
      </c>
      <c r="B47" s="17"/>
      <c r="C47" s="24">
        <v>1</v>
      </c>
    </row>
    <row r="48" spans="1:3" x14ac:dyDescent="0.25">
      <c r="A48" s="22" t="s">
        <v>610</v>
      </c>
      <c r="B48" s="17"/>
      <c r="C48" s="23"/>
    </row>
    <row r="49" spans="1:3" x14ac:dyDescent="0.25">
      <c r="A49" s="22" t="s">
        <v>1183</v>
      </c>
      <c r="B49" s="17"/>
      <c r="C49" s="23"/>
    </row>
    <row r="50" spans="1:3" x14ac:dyDescent="0.25">
      <c r="A50" s="204" t="s">
        <v>951</v>
      </c>
      <c r="B50" s="205"/>
      <c r="C50" s="32">
        <v>2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4">
        <v>1</v>
      </c>
    </row>
    <row r="54" spans="1:3" x14ac:dyDescent="0.25">
      <c r="A54" s="189"/>
      <c r="B54" s="13" t="s">
        <v>77</v>
      </c>
      <c r="C54" s="23"/>
    </row>
    <row r="55" spans="1:3" x14ac:dyDescent="0.25">
      <c r="A55" s="187" t="s">
        <v>1180</v>
      </c>
      <c r="B55" s="13" t="s">
        <v>76</v>
      </c>
      <c r="C55" s="23"/>
    </row>
    <row r="56" spans="1:3" x14ac:dyDescent="0.25">
      <c r="A56" s="189"/>
      <c r="B56" s="13" t="s">
        <v>77</v>
      </c>
      <c r="C56" s="23"/>
    </row>
    <row r="57" spans="1:3" x14ac:dyDescent="0.25">
      <c r="A57" s="187" t="s">
        <v>1181</v>
      </c>
      <c r="B57" s="13" t="s">
        <v>76</v>
      </c>
      <c r="C57" s="24">
        <v>1</v>
      </c>
    </row>
    <row r="58" spans="1:3" x14ac:dyDescent="0.25">
      <c r="A58" s="189"/>
      <c r="B58" s="13" t="s">
        <v>77</v>
      </c>
      <c r="C58" s="23"/>
    </row>
    <row r="59" spans="1:3" x14ac:dyDescent="0.25">
      <c r="A59" s="187" t="s">
        <v>1182</v>
      </c>
      <c r="B59" s="13" t="s">
        <v>76</v>
      </c>
      <c r="C59" s="23"/>
    </row>
    <row r="60" spans="1:3" x14ac:dyDescent="0.25">
      <c r="A60" s="189"/>
      <c r="B60" s="13" t="s">
        <v>77</v>
      </c>
      <c r="C60" s="23"/>
    </row>
    <row r="61" spans="1:3" x14ac:dyDescent="0.25">
      <c r="A61" s="187" t="s">
        <v>610</v>
      </c>
      <c r="B61" s="13" t="s">
        <v>76</v>
      </c>
      <c r="C61" s="24">
        <v>1</v>
      </c>
    </row>
    <row r="62" spans="1:3" x14ac:dyDescent="0.25">
      <c r="A62" s="189"/>
      <c r="B62" s="13" t="s">
        <v>77</v>
      </c>
      <c r="C62" s="23"/>
    </row>
    <row r="63" spans="1:3" x14ac:dyDescent="0.25">
      <c r="A63" s="187" t="s">
        <v>1183</v>
      </c>
      <c r="B63" s="13" t="s">
        <v>76</v>
      </c>
      <c r="C63" s="24">
        <v>4</v>
      </c>
    </row>
    <row r="64" spans="1:3" x14ac:dyDescent="0.25">
      <c r="A64" s="189"/>
      <c r="B64" s="13" t="s">
        <v>77</v>
      </c>
      <c r="C64" s="23"/>
    </row>
    <row r="65" spans="1:3" x14ac:dyDescent="0.25">
      <c r="A65" s="204" t="s">
        <v>951</v>
      </c>
      <c r="B65" s="205"/>
      <c r="C65" s="32">
        <v>7</v>
      </c>
    </row>
  </sheetData>
  <sheetProtection algorithmName="SHA-512" hashValue="rqegivD9j5kiLuzeF/uQejSaBQK1hkbg4wMItCaOECPaXVmwzhlllRxOMrpLbAyF2Nsza5NcNGtIGWfhKzCShg==" saltValue="jvX6EJyN0cGarEci9bz2c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5</v>
      </c>
      <c r="D5" s="45">
        <v>0</v>
      </c>
      <c r="E5" s="45">
        <v>0</v>
      </c>
      <c r="F5" s="40">
        <v>0</v>
      </c>
    </row>
    <row r="6" spans="1:6" x14ac:dyDescent="0.25">
      <c r="A6" s="198"/>
      <c r="B6" s="39" t="s">
        <v>1199</v>
      </c>
      <c r="C6" s="45">
        <v>2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18"/>
      <c r="D7" s="18"/>
      <c r="E7" s="18"/>
      <c r="F7" s="23"/>
    </row>
    <row r="8" spans="1:6" ht="22.5" x14ac:dyDescent="0.25">
      <c r="A8" s="196" t="s">
        <v>1202</v>
      </c>
      <c r="B8" s="39" t="s">
        <v>1203</v>
      </c>
      <c r="C8" s="45">
        <v>1</v>
      </c>
      <c r="D8" s="45">
        <v>0</v>
      </c>
      <c r="E8" s="45">
        <v>0</v>
      </c>
      <c r="F8" s="40">
        <v>0</v>
      </c>
    </row>
    <row r="9" spans="1:6" ht="22.5" x14ac:dyDescent="0.25">
      <c r="A9" s="197"/>
      <c r="B9" s="39" t="s">
        <v>1204</v>
      </c>
      <c r="C9" s="45">
        <v>1</v>
      </c>
      <c r="D9" s="45">
        <v>0</v>
      </c>
      <c r="E9" s="45">
        <v>0</v>
      </c>
      <c r="F9" s="40">
        <v>0</v>
      </c>
    </row>
    <row r="10" spans="1:6" ht="22.5" x14ac:dyDescent="0.25">
      <c r="A10" s="198"/>
      <c r="B10" s="39" t="s">
        <v>1205</v>
      </c>
      <c r="C10" s="45">
        <v>13</v>
      </c>
      <c r="D10" s="45">
        <v>0</v>
      </c>
      <c r="E10" s="45">
        <v>2</v>
      </c>
      <c r="F10" s="40">
        <v>0</v>
      </c>
    </row>
    <row r="11" spans="1:6" ht="22.5" x14ac:dyDescent="0.25">
      <c r="A11" s="196" t="s">
        <v>1206</v>
      </c>
      <c r="B11" s="39" t="s">
        <v>1207</v>
      </c>
      <c r="C11" s="45">
        <v>1</v>
      </c>
      <c r="D11" s="45">
        <v>0</v>
      </c>
      <c r="E11" s="45">
        <v>0</v>
      </c>
      <c r="F11" s="40">
        <v>0</v>
      </c>
    </row>
    <row r="12" spans="1:6" x14ac:dyDescent="0.25">
      <c r="A12" s="197"/>
      <c r="B12" s="39" t="s">
        <v>1208</v>
      </c>
      <c r="C12" s="45">
        <v>1</v>
      </c>
      <c r="D12" s="45">
        <v>0</v>
      </c>
      <c r="E12" s="45">
        <v>0</v>
      </c>
      <c r="F12" s="40">
        <v>0</v>
      </c>
    </row>
    <row r="13" spans="1:6" ht="22.5" x14ac:dyDescent="0.25">
      <c r="A13" s="198"/>
      <c r="B13" s="39" t="s">
        <v>1209</v>
      </c>
      <c r="C13" s="45">
        <v>1</v>
      </c>
      <c r="D13" s="45">
        <v>0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0</v>
      </c>
      <c r="D14" s="45">
        <v>0</v>
      </c>
      <c r="E14" s="45">
        <v>0</v>
      </c>
      <c r="F14" s="40">
        <v>0</v>
      </c>
    </row>
    <row r="15" spans="1:6" x14ac:dyDescent="0.25">
      <c r="A15" s="196" t="s">
        <v>1212</v>
      </c>
      <c r="B15" s="39" t="s">
        <v>1213</v>
      </c>
      <c r="C15" s="45">
        <v>179</v>
      </c>
      <c r="D15" s="45">
        <v>11</v>
      </c>
      <c r="E15" s="45">
        <v>9</v>
      </c>
      <c r="F15" s="40">
        <v>1</v>
      </c>
    </row>
    <row r="16" spans="1:6" x14ac:dyDescent="0.25">
      <c r="A16" s="197"/>
      <c r="B16" s="39" t="s">
        <v>1214</v>
      </c>
      <c r="C16" s="45">
        <v>0</v>
      </c>
      <c r="D16" s="45">
        <v>1</v>
      </c>
      <c r="E16" s="45">
        <v>0</v>
      </c>
      <c r="F16" s="40">
        <v>0</v>
      </c>
    </row>
    <row r="17" spans="1:6" ht="22.5" x14ac:dyDescent="0.25">
      <c r="A17" s="197"/>
      <c r="B17" s="39" t="s">
        <v>1215</v>
      </c>
      <c r="C17" s="18"/>
      <c r="D17" s="18"/>
      <c r="E17" s="18"/>
      <c r="F17" s="23"/>
    </row>
    <row r="18" spans="1:6" x14ac:dyDescent="0.25">
      <c r="A18" s="197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8"/>
      <c r="B19" s="39" t="s">
        <v>1217</v>
      </c>
      <c r="C19" s="18"/>
      <c r="D19" s="18"/>
      <c r="E19" s="18"/>
      <c r="F19" s="23"/>
    </row>
    <row r="20" spans="1:6" x14ac:dyDescent="0.25">
      <c r="A20" s="38" t="s">
        <v>1218</v>
      </c>
      <c r="B20" s="39" t="s">
        <v>1219</v>
      </c>
      <c r="C20" s="18"/>
      <c r="D20" s="18"/>
      <c r="E20" s="18"/>
      <c r="F20" s="23"/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205</v>
      </c>
      <c r="D22" s="46">
        <v>12</v>
      </c>
      <c r="E22" s="46">
        <v>11</v>
      </c>
      <c r="F22" s="46">
        <v>1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2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40">
        <v>2</v>
      </c>
    </row>
    <row r="28" spans="1:6" x14ac:dyDescent="0.25">
      <c r="A28" s="194" t="s">
        <v>951</v>
      </c>
      <c r="B28" s="195"/>
      <c r="C28" s="46">
        <v>4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11</v>
      </c>
    </row>
    <row r="33" spans="1:3" x14ac:dyDescent="0.25">
      <c r="A33" s="43" t="s">
        <v>1224</v>
      </c>
      <c r="B33" s="17"/>
      <c r="C33" s="40">
        <v>1</v>
      </c>
    </row>
    <row r="34" spans="1:3" x14ac:dyDescent="0.25">
      <c r="A34" s="43" t="s">
        <v>77</v>
      </c>
      <c r="B34" s="17"/>
      <c r="C34" s="40">
        <v>8</v>
      </c>
    </row>
    <row r="35" spans="1:3" x14ac:dyDescent="0.25">
      <c r="A35" s="194" t="s">
        <v>951</v>
      </c>
      <c r="B35" s="195"/>
      <c r="C35" s="46">
        <v>20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21</v>
      </c>
    </row>
    <row r="40" spans="1:3" x14ac:dyDescent="0.25">
      <c r="A40" s="43" t="s">
        <v>1227</v>
      </c>
      <c r="B40" s="17"/>
      <c r="C40" s="40">
        <v>14</v>
      </c>
    </row>
    <row r="41" spans="1:3" x14ac:dyDescent="0.25">
      <c r="A41" s="194" t="s">
        <v>951</v>
      </c>
      <c r="B41" s="195"/>
      <c r="C41" s="46">
        <v>35</v>
      </c>
    </row>
    <row r="42" spans="1:3" ht="15.95" customHeight="1" x14ac:dyDescent="0.25"/>
  </sheetData>
  <sheetProtection algorithmName="SHA-512" hashValue="JqRS+XLipksQb4jn92Q4HQf4MrX/A272vLETe/gq+n2pXFkHoQcTnBha3nfSww1AeNl/QR3WX0OTN/Gu75HpFA==" saltValue="WPF1Yz2i9HJnf2OQFEa10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107</v>
      </c>
      <c r="D5" s="14">
        <v>81</v>
      </c>
      <c r="E5" s="15">
        <v>0.32098765432098803</v>
      </c>
    </row>
    <row r="6" spans="1:5" x14ac:dyDescent="0.25">
      <c r="A6" s="181"/>
      <c r="B6" s="13" t="s">
        <v>1232</v>
      </c>
      <c r="C6" s="14">
        <v>10</v>
      </c>
      <c r="D6" s="14">
        <v>9</v>
      </c>
      <c r="E6" s="15">
        <v>0.11111111111111099</v>
      </c>
    </row>
    <row r="7" spans="1:5" x14ac:dyDescent="0.25">
      <c r="A7" s="182"/>
      <c r="B7" s="13" t="s">
        <v>1233</v>
      </c>
      <c r="C7" s="14">
        <v>39</v>
      </c>
      <c r="D7" s="14">
        <v>25</v>
      </c>
      <c r="E7" s="15">
        <v>0.56000000000000005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81"/>
      <c r="B12" s="13" t="s">
        <v>1237</v>
      </c>
      <c r="C12" s="14">
        <v>12</v>
      </c>
      <c r="D12" s="14">
        <v>7</v>
      </c>
      <c r="E12" s="15">
        <v>0.71428571428571397</v>
      </c>
    </row>
    <row r="13" spans="1:5" x14ac:dyDescent="0.25">
      <c r="A13" s="181"/>
      <c r="B13" s="13" t="s">
        <v>1238</v>
      </c>
      <c r="C13" s="14">
        <v>46</v>
      </c>
      <c r="D13" s="14">
        <v>28</v>
      </c>
      <c r="E13" s="15">
        <v>0.64285714285714302</v>
      </c>
    </row>
    <row r="14" spans="1:5" x14ac:dyDescent="0.25">
      <c r="A14" s="181"/>
      <c r="B14" s="13" t="s">
        <v>1239</v>
      </c>
      <c r="C14" s="14">
        <v>19</v>
      </c>
      <c r="D14" s="14">
        <v>22</v>
      </c>
      <c r="E14" s="15">
        <v>-0.13636363636363599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4</v>
      </c>
      <c r="D16" s="14">
        <v>0</v>
      </c>
      <c r="E16" s="15">
        <v>4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4</v>
      </c>
      <c r="D19" s="14">
        <v>4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1</v>
      </c>
      <c r="D26" s="14">
        <v>4</v>
      </c>
      <c r="E26" s="15">
        <v>-0.75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2</v>
      </c>
      <c r="D30" s="14">
        <v>2</v>
      </c>
      <c r="E30" s="15">
        <v>0</v>
      </c>
    </row>
    <row r="31" spans="1:5" x14ac:dyDescent="0.25">
      <c r="A31" s="181"/>
      <c r="B31" s="13" t="s">
        <v>1253</v>
      </c>
      <c r="C31" s="14">
        <v>1</v>
      </c>
      <c r="D31" s="14">
        <v>0</v>
      </c>
      <c r="E31" s="15">
        <v>1</v>
      </c>
    </row>
    <row r="32" spans="1:5" x14ac:dyDescent="0.25">
      <c r="A32" s="182"/>
      <c r="B32" s="13" t="s">
        <v>1254</v>
      </c>
      <c r="C32" s="14">
        <v>2</v>
      </c>
      <c r="D32" s="14">
        <v>3</v>
      </c>
      <c r="E32" s="15">
        <v>-0.33333333333333298</v>
      </c>
    </row>
  </sheetData>
  <sheetProtection algorithmName="SHA-512" hashValue="MDv6vZYVvCwL02CYAie299F/gPP7dIx58QvZu5Sae5b9AzWJMoqLktya5wVuFTc28cTdFioOmHagSyfKXSeOYg==" saltValue="+cYGZc20xz8Zjdnsfw2ri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1</v>
      </c>
      <c r="D5" s="14">
        <v>0</v>
      </c>
      <c r="E5" s="15">
        <v>1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2</v>
      </c>
      <c r="D7" s="14">
        <v>1</v>
      </c>
      <c r="E7" s="15">
        <v>1</v>
      </c>
    </row>
    <row r="8" spans="1:5" x14ac:dyDescent="0.25">
      <c r="A8" s="181"/>
      <c r="B8" s="13" t="s">
        <v>1261</v>
      </c>
      <c r="C8" s="14">
        <v>20</v>
      </c>
      <c r="D8" s="14">
        <v>5</v>
      </c>
      <c r="E8" s="15">
        <v>3</v>
      </c>
    </row>
    <row r="9" spans="1:5" x14ac:dyDescent="0.25">
      <c r="A9" s="181"/>
      <c r="B9" s="13" t="s">
        <v>1262</v>
      </c>
      <c r="C9" s="14">
        <v>2</v>
      </c>
      <c r="D9" s="14">
        <v>3</v>
      </c>
      <c r="E9" s="15">
        <v>-0.33333333333333298</v>
      </c>
    </row>
    <row r="10" spans="1:5" x14ac:dyDescent="0.25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1"/>
      <c r="B11" s="13" t="s">
        <v>1264</v>
      </c>
      <c r="C11" s="14">
        <v>1</v>
      </c>
      <c r="D11" s="14">
        <v>1</v>
      </c>
      <c r="E11" s="15">
        <v>0</v>
      </c>
    </row>
    <row r="12" spans="1:5" x14ac:dyDescent="0.25">
      <c r="A12" s="181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1"/>
      <c r="B14" s="13" t="s">
        <v>1267</v>
      </c>
      <c r="C14" s="14">
        <v>1</v>
      </c>
      <c r="D14" s="14">
        <v>5</v>
      </c>
      <c r="E14" s="15">
        <v>-0.8</v>
      </c>
    </row>
    <row r="15" spans="1:5" x14ac:dyDescent="0.25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2"/>
      <c r="B16" s="13" t="s">
        <v>106</v>
      </c>
      <c r="C16" s="14">
        <v>19</v>
      </c>
      <c r="D16" s="14">
        <v>7</v>
      </c>
      <c r="E16" s="15">
        <v>1.71428571428571</v>
      </c>
    </row>
  </sheetData>
  <sheetProtection algorithmName="SHA-512" hashValue="PLHn1+xreoJfFZr27+1dRiylCmVYPvyYH57uKfly5M5jaRSv8o7ZN+FUtTfaU985txPIxCk66AHFeTb7qj/h+Q==" saltValue="nus8Ie4SwqTWeBQ5k9Jpj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1</v>
      </c>
      <c r="D5" s="54">
        <v>0</v>
      </c>
      <c r="E5" s="54">
        <v>0</v>
      </c>
      <c r="F5" s="54">
        <v>0</v>
      </c>
      <c r="G5" s="54">
        <v>0</v>
      </c>
      <c r="H5" s="54">
        <v>3</v>
      </c>
      <c r="I5" s="54">
        <v>0</v>
      </c>
      <c r="J5" s="54">
        <v>1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1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1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0</v>
      </c>
      <c r="D187" s="54">
        <v>0</v>
      </c>
      <c r="E187" s="54">
        <v>0</v>
      </c>
      <c r="F187" s="54">
        <v>0</v>
      </c>
      <c r="G187" s="54">
        <v>0</v>
      </c>
      <c r="H187" s="54">
        <v>0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1</v>
      </c>
      <c r="D192" s="54">
        <v>0</v>
      </c>
      <c r="E192" s="54">
        <v>0</v>
      </c>
      <c r="F192" s="54">
        <v>0</v>
      </c>
      <c r="G192" s="54">
        <v>0</v>
      </c>
      <c r="H192" s="54">
        <v>1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1</v>
      </c>
      <c r="D262" s="54">
        <v>0</v>
      </c>
      <c r="E262" s="54">
        <v>0</v>
      </c>
      <c r="F262" s="54">
        <v>0</v>
      </c>
      <c r="G262" s="54">
        <v>0</v>
      </c>
      <c r="H262" s="54">
        <v>2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1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1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1</v>
      </c>
      <c r="D294" s="54">
        <v>0</v>
      </c>
      <c r="E294" s="54">
        <v>0</v>
      </c>
      <c r="F294" s="54">
        <v>0</v>
      </c>
      <c r="G294" s="54">
        <v>0</v>
      </c>
      <c r="H294" s="54">
        <v>2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2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f+ZNQMVhpUevH8Mb/nomnjeXZTgDqPeB2esZUQspSIsWxqBKRPBXDYj2w9sOFKKraZf2/ul8lKJ9RlHSrEEEYA==" saltValue="QBl9TEdO31bbo3Os5oRd+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1</v>
      </c>
      <c r="D5" s="45">
        <v>76</v>
      </c>
      <c r="E5" s="57">
        <v>-0.98684210526315796</v>
      </c>
    </row>
    <row r="6" spans="1:5" ht="22.5" x14ac:dyDescent="0.25">
      <c r="A6" s="38" t="s">
        <v>1587</v>
      </c>
      <c r="B6" s="44" t="s">
        <v>1588</v>
      </c>
      <c r="C6" s="45">
        <v>19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1</v>
      </c>
      <c r="D7" s="45">
        <v>88</v>
      </c>
      <c r="E7" s="57">
        <v>-0.98863636363636398</v>
      </c>
    </row>
    <row r="8" spans="1:5" ht="22.5" x14ac:dyDescent="0.25">
      <c r="A8" s="38" t="s">
        <v>1587</v>
      </c>
      <c r="B8" s="44" t="s">
        <v>1590</v>
      </c>
      <c r="C8" s="45">
        <v>15</v>
      </c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1</v>
      </c>
      <c r="D9" s="45">
        <v>11</v>
      </c>
      <c r="E9" s="57">
        <v>-0.90909090909090895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12</v>
      </c>
      <c r="D11" s="45">
        <v>11</v>
      </c>
      <c r="E11" s="57">
        <v>9.0909090909090898E-2</v>
      </c>
    </row>
    <row r="12" spans="1:5" x14ac:dyDescent="0.25">
      <c r="A12" s="38" t="s">
        <v>1594</v>
      </c>
      <c r="B12" s="17"/>
      <c r="C12" s="45">
        <v>20</v>
      </c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1</v>
      </c>
      <c r="D13" s="18"/>
      <c r="E13" s="57">
        <v>0</v>
      </c>
    </row>
    <row r="14" spans="1:5" x14ac:dyDescent="0.25">
      <c r="A14" s="198"/>
      <c r="B14" s="44" t="s">
        <v>1597</v>
      </c>
      <c r="C14" s="45">
        <v>5</v>
      </c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76</v>
      </c>
      <c r="D18" s="45">
        <v>189</v>
      </c>
      <c r="E18" s="40">
        <v>14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18"/>
      <c r="D21" s="18"/>
      <c r="E21" s="23"/>
    </row>
    <row r="22" spans="1:5" x14ac:dyDescent="0.25">
      <c r="A22" s="200"/>
      <c r="B22" s="44" t="s">
        <v>975</v>
      </c>
      <c r="C22" s="45">
        <v>119</v>
      </c>
      <c r="D22" s="45">
        <v>143</v>
      </c>
      <c r="E22" s="40">
        <v>0</v>
      </c>
    </row>
    <row r="23" spans="1:5" x14ac:dyDescent="0.25">
      <c r="A23" s="200"/>
      <c r="B23" s="44" t="s">
        <v>1605</v>
      </c>
      <c r="C23" s="18"/>
      <c r="D23" s="18"/>
      <c r="E23" s="23"/>
    </row>
    <row r="24" spans="1:5" x14ac:dyDescent="0.25">
      <c r="A24" s="200"/>
      <c r="B24" s="44" t="s">
        <v>1606</v>
      </c>
      <c r="C24" s="45">
        <v>2</v>
      </c>
      <c r="D24" s="18"/>
      <c r="E24" s="23"/>
    </row>
    <row r="25" spans="1:5" x14ac:dyDescent="0.25">
      <c r="A25" s="200"/>
      <c r="B25" s="44" t="s">
        <v>1607</v>
      </c>
      <c r="C25" s="45">
        <v>1</v>
      </c>
      <c r="D25" s="45">
        <v>7</v>
      </c>
      <c r="E25" s="40">
        <v>0</v>
      </c>
    </row>
    <row r="26" spans="1:5" x14ac:dyDescent="0.25">
      <c r="A26" s="200"/>
      <c r="B26" s="44" t="s">
        <v>1608</v>
      </c>
      <c r="C26" s="45">
        <v>62</v>
      </c>
      <c r="D26" s="45">
        <v>464</v>
      </c>
      <c r="E26" s="40">
        <v>0</v>
      </c>
    </row>
    <row r="27" spans="1:5" x14ac:dyDescent="0.25">
      <c r="A27" s="200"/>
      <c r="B27" s="44" t="s">
        <v>1609</v>
      </c>
      <c r="C27" s="18"/>
      <c r="D27" s="18"/>
      <c r="E27" s="23"/>
    </row>
    <row r="28" spans="1:5" x14ac:dyDescent="0.25">
      <c r="A28" s="200"/>
      <c r="B28" s="44" t="s">
        <v>1610</v>
      </c>
      <c r="C28" s="45">
        <v>220</v>
      </c>
      <c r="D28" s="45">
        <v>180</v>
      </c>
      <c r="E28" s="40">
        <v>179</v>
      </c>
    </row>
    <row r="29" spans="1:5" x14ac:dyDescent="0.25">
      <c r="A29" s="200"/>
      <c r="B29" s="44" t="s">
        <v>1611</v>
      </c>
      <c r="C29" s="45">
        <v>23</v>
      </c>
      <c r="D29" s="45">
        <v>5</v>
      </c>
      <c r="E29" s="40">
        <v>19</v>
      </c>
    </row>
    <row r="30" spans="1:5" x14ac:dyDescent="0.25">
      <c r="A30" s="201"/>
      <c r="B30" s="44" t="s">
        <v>1612</v>
      </c>
      <c r="C30" s="18"/>
      <c r="D30" s="18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OsVIaztqIZSsCPCsFMfftpdkHg3XaO6iNPhDhrPfuiq5nmxaCJcM8m/1X0MByRMXmTc7EOBEorCtr5xq6BBasQ==" saltValue="K8s+2O6Yc6F11QJz7/Oio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90DC-FA55-4BCD-9583-CFAD2C54F971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3541</v>
      </c>
      <c r="D7" s="126">
        <f>SUM(DatosGenerales!C15:C19)</f>
        <v>433</v>
      </c>
      <c r="E7" s="125">
        <f>SUM(DatosGenerales!C12:C14)</f>
        <v>2926</v>
      </c>
      <c r="I7" s="127">
        <f>DatosGenerales!C31</f>
        <v>377</v>
      </c>
      <c r="J7" s="126">
        <f>DatosGenerales!C32</f>
        <v>58</v>
      </c>
      <c r="K7" s="125">
        <f>SUM(DatosGenerales!C33:C34)</f>
        <v>20</v>
      </c>
      <c r="L7" s="126">
        <f>DatosGenerales!C36</f>
        <v>242</v>
      </c>
      <c r="M7" s="125">
        <f>DatosGenerales!C95</f>
        <v>189</v>
      </c>
      <c r="N7" s="128">
        <f>L7-M7</f>
        <v>53</v>
      </c>
      <c r="O7" s="128"/>
      <c r="Q7" s="127">
        <f>DatosGenerales!C36</f>
        <v>242</v>
      </c>
      <c r="R7" s="126">
        <f>DatosGenerales!C49</f>
        <v>218</v>
      </c>
      <c r="S7" s="126">
        <f>DatosGenerales!C50</f>
        <v>7</v>
      </c>
      <c r="T7" s="126">
        <f>DatosGenerales!C62</f>
        <v>4</v>
      </c>
      <c r="U7" s="126">
        <f>DatosGenerales!C78</f>
        <v>1</v>
      </c>
      <c r="V7" s="129">
        <f>SUM(Q7:U7)</f>
        <v>472</v>
      </c>
      <c r="Z7" s="127">
        <f>SUM(DatosGenerales!C106,DatosGenerales!C107,DatosGenerales!C109)</f>
        <v>213</v>
      </c>
      <c r="AA7" s="126">
        <f>SUM(DatosGenerales!C108,DatosGenerales!C110)</f>
        <v>81</v>
      </c>
      <c r="AB7" s="126">
        <f>DatosGenerales!C106</f>
        <v>76</v>
      </c>
      <c r="AC7" s="129">
        <f>DatosGenerales!C107</f>
        <v>120</v>
      </c>
      <c r="AH7" s="127">
        <f>SUM(DatosGenerales!C115,DatosGenerales!C116,DatosGenerales!C118)</f>
        <v>10</v>
      </c>
      <c r="AI7" s="126">
        <f>SUM(DatosGenerales!C117,DatosGenerales!C119)</f>
        <v>3</v>
      </c>
      <c r="AJ7" s="126">
        <f>DatosGenerales!C115</f>
        <v>3</v>
      </c>
      <c r="AK7" s="129">
        <f>DatosGenerales!C116</f>
        <v>6</v>
      </c>
      <c r="AP7" s="127">
        <f>SUM(DatosGenerales!C135:C136)</f>
        <v>27</v>
      </c>
      <c r="AQ7" s="126">
        <f>SUM(DatosGenerales!C137:C138)</f>
        <v>3</v>
      </c>
      <c r="AR7" s="129">
        <f>SUM(DatosGenerales!C139:C140)</f>
        <v>9</v>
      </c>
      <c r="AV7" s="127">
        <f>DatosGenerales!C145</f>
        <v>5</v>
      </c>
      <c r="AW7" s="126">
        <f>DatosGenerales!C146</f>
        <v>14</v>
      </c>
      <c r="AX7" s="126">
        <f>DatosGenerales!C147</f>
        <v>2</v>
      </c>
      <c r="AY7" s="126">
        <f>DatosGenerales!C148</f>
        <v>2</v>
      </c>
      <c r="AZ7" s="126">
        <f>DatosGenerales!C149</f>
        <v>10</v>
      </c>
      <c r="BA7" s="129">
        <f>DatosGenerales!C150</f>
        <v>0</v>
      </c>
      <c r="BE7" s="127">
        <f>DatosGenerales!C151</f>
        <v>11</v>
      </c>
      <c r="BF7" s="126">
        <f>DatosGenerales!C152</f>
        <v>21</v>
      </c>
      <c r="BG7" s="129">
        <f>DatosGenerales!C154</f>
        <v>6</v>
      </c>
      <c r="BK7" s="127">
        <f>SUM(DatosGenerales!C297:C311)</f>
        <v>225</v>
      </c>
      <c r="BL7" s="126">
        <f>SUM(DatosGenerales!C294:C296)</f>
        <v>2</v>
      </c>
      <c r="BM7" s="126">
        <f>SUM(DatosGenerales!C312:C344)</f>
        <v>70</v>
      </c>
      <c r="BN7" s="126">
        <f>SUM(DatosGenerales!C289)</f>
        <v>3</v>
      </c>
      <c r="BO7" s="126">
        <f>SUM(DatosGenerales!C356:C364)</f>
        <v>13</v>
      </c>
      <c r="BP7" s="126">
        <f>SUM(DatosGenerales!C286:C288)</f>
        <v>0</v>
      </c>
      <c r="BQ7" s="126">
        <f>SUM(DatosGenerales!C345:C355)</f>
        <v>1</v>
      </c>
      <c r="BR7" s="126">
        <f>SUM(DatosGenerales!C290:C292)</f>
        <v>5</v>
      </c>
      <c r="BS7" s="129">
        <f>SUM(DatosGenerales!C283:C285)</f>
        <v>71</v>
      </c>
      <c r="BT7" s="129">
        <f>SUM(DatosGenerales!C293)</f>
        <v>0</v>
      </c>
      <c r="BU7" s="129">
        <f>SUM(DatosGenerales!C365:C377)</f>
        <v>26</v>
      </c>
      <c r="BY7" s="127">
        <f>DatosGenerales!C246</f>
        <v>0</v>
      </c>
      <c r="BZ7" s="126">
        <f>DatosGenerales!C247</f>
        <v>50</v>
      </c>
      <c r="CA7" s="129">
        <f>DatosGenerales!C248</f>
        <v>33</v>
      </c>
      <c r="CF7" s="127">
        <f>DatosDiscapacidad!C5</f>
        <v>1</v>
      </c>
      <c r="CG7" s="129">
        <f>DatosDiscapacidad!C11</f>
        <v>12</v>
      </c>
      <c r="CM7" s="127">
        <f>DatosGenerales!C40</f>
        <v>643</v>
      </c>
      <c r="CN7" s="129">
        <f>DatosGenerales!C41</f>
        <v>211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51</v>
      </c>
      <c r="BL53" s="137">
        <f>SUM(DatosGenerales!C311,DatosGenerales!C300,DatosGenerales!C309)</f>
        <v>57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3</v>
      </c>
      <c r="BL66" s="137">
        <f>SUM(DatosGenerales!C299:C300)</f>
        <v>64</v>
      </c>
      <c r="BM66" s="137">
        <f>SUM(DatosGenerales!C308:C309)</f>
        <v>41</v>
      </c>
      <c r="BN66" s="137"/>
      <c r="BO66" s="124"/>
      <c r="BP66" s="124"/>
      <c r="BQ66" s="124"/>
      <c r="BR66" s="124"/>
      <c r="BS66" s="124"/>
    </row>
  </sheetData>
  <sheetProtection algorithmName="SHA-512" hashValue="ZE89WEzjSJpJ6ECYYJoC8KhZ0WHM2SJ+m73WAyySS2HI9l/j7qCA5yDJLZp5a10DhERnu8lbz7U4r8ug6jYXGA==" saltValue="hAnZzZjJ4TDUZWEThvv3T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07E6-17E8-44A2-9B81-FEBCDB3E7899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tGt2O02v5i+yyq/MlMl4hJIO6uPt9opgRddc+E8twpyfXEEzOECqgAUhCcS8PxcQI5X4PmXUeXWNhBj2w2++1A==" saltValue="b5rogiFwKmwBRMe27HbvD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1F20-7763-4D75-A298-25B89160AEF5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19</v>
      </c>
    </row>
    <row r="8" spans="1:50" s="124" customFormat="1" ht="14.85" customHeight="1" x14ac:dyDescent="0.25">
      <c r="C8" s="214"/>
      <c r="D8" s="126">
        <f>DatosMenores!C56</f>
        <v>121</v>
      </c>
      <c r="E8" s="126">
        <f>DatosMenores!C57</f>
        <v>30</v>
      </c>
      <c r="F8" s="126">
        <f>DatosMenores!C58</f>
        <v>29</v>
      </c>
      <c r="G8" s="126">
        <f>DatosMenores!C59</f>
        <v>19</v>
      </c>
      <c r="H8" s="125">
        <f>DatosMenores!C60</f>
        <v>9</v>
      </c>
      <c r="I8" s="108"/>
      <c r="L8" s="125">
        <f>DatosMenores!C48</f>
        <v>4</v>
      </c>
      <c r="M8" s="126">
        <f>DatosMenores!C49</f>
        <v>13</v>
      </c>
      <c r="N8" s="126">
        <f>DatosMenores!C50</f>
        <v>25</v>
      </c>
      <c r="O8" s="126">
        <f>DatosMenores!C51</f>
        <v>0</v>
      </c>
      <c r="P8" s="125">
        <f>DatosMenores!C52</f>
        <v>0</v>
      </c>
      <c r="S8" s="125">
        <f>DatosMenores!C28</f>
        <v>41</v>
      </c>
      <c r="T8" s="126">
        <f>SUM(DatosMenores!C29:C32)</f>
        <v>2</v>
      </c>
      <c r="U8" s="126">
        <f>DatosMenores!C33</f>
        <v>2</v>
      </c>
      <c r="V8" s="126">
        <f>DatosMenores!C34</f>
        <v>8</v>
      </c>
      <c r="W8" s="126">
        <f>DatosMenores!C35</f>
        <v>12</v>
      </c>
      <c r="X8" s="126">
        <f>DatosMenores!C36</f>
        <v>0</v>
      </c>
      <c r="Y8" s="126">
        <f>DatosMenores!C38</f>
        <v>6</v>
      </c>
      <c r="Z8" s="126">
        <f>DatosMenores!C37</f>
        <v>5</v>
      </c>
      <c r="AA8" s="125">
        <f>DatosMenores!C39</f>
        <v>2</v>
      </c>
      <c r="AC8" s="110"/>
      <c r="AE8" s="127">
        <f>DatosMenores!C5</f>
        <v>0</v>
      </c>
      <c r="AF8" s="126">
        <f>DatosMenores!C6</f>
        <v>1</v>
      </c>
      <c r="AG8" s="126">
        <f>DatosMenores!C7</f>
        <v>1</v>
      </c>
      <c r="AH8" s="126">
        <f>DatosMenores!C8</f>
        <v>3</v>
      </c>
      <c r="AI8" s="126">
        <f>DatosMenores!C9</f>
        <v>4</v>
      </c>
      <c r="AJ8" s="125">
        <f>DatosMenores!C10</f>
        <v>0</v>
      </c>
      <c r="AK8" s="126">
        <f>DatosMenores!C11</f>
        <v>4</v>
      </c>
      <c r="AL8" s="126">
        <f>DatosMenores!C12</f>
        <v>0</v>
      </c>
      <c r="AM8" s="125">
        <f>DatosMenores!C13</f>
        <v>3</v>
      </c>
      <c r="AN8" s="110"/>
      <c r="AP8" s="127">
        <f>DatosMenores!C69</f>
        <v>19</v>
      </c>
      <c r="AQ8" s="127">
        <f>DatosMenores!C70</f>
        <v>12</v>
      </c>
      <c r="AR8" s="126">
        <f>DatosMenores!C71</f>
        <v>46</v>
      </c>
      <c r="AS8" s="126">
        <f>DatosMenores!C74</f>
        <v>0</v>
      </c>
      <c r="AT8" s="126">
        <f>DatosMenores!C75</f>
        <v>3</v>
      </c>
      <c r="AU8" s="125">
        <f>DatosMenores!C76</f>
        <v>0</v>
      </c>
      <c r="AW8" s="148" t="s">
        <v>1663</v>
      </c>
      <c r="AX8" s="149">
        <f>DatosMenores!C70</f>
        <v>12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46</v>
      </c>
    </row>
    <row r="10" spans="1:50" ht="29.85" customHeight="1" x14ac:dyDescent="0.25">
      <c r="C10" s="214"/>
      <c r="D10" s="125">
        <f>DatosMenores!C61</f>
        <v>39</v>
      </c>
      <c r="E10" s="126">
        <f>DatosMenores!C62</f>
        <v>1</v>
      </c>
      <c r="F10" s="129">
        <f>DatosMenores!C63</f>
        <v>0</v>
      </c>
      <c r="G10" s="129">
        <f>DatosMenores!C64</f>
        <v>40</v>
      </c>
      <c r="H10" s="129">
        <f>DatosMenores!C65</f>
        <v>11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3</v>
      </c>
      <c r="AH11" s="126">
        <f>DatosMenores!C17</f>
        <v>8</v>
      </c>
      <c r="AI11" s="126">
        <f>DatosMenores!C18</f>
        <v>0</v>
      </c>
      <c r="AJ11" s="126">
        <f>DatosMenores!C20</f>
        <v>1</v>
      </c>
      <c r="AK11" s="126">
        <f>DatosMenores!C21</f>
        <v>0</v>
      </c>
      <c r="AL11" s="125">
        <f>DatosMenores!C19</f>
        <v>19</v>
      </c>
      <c r="AP11" s="127">
        <f>DatosMenores!C78</f>
        <v>0</v>
      </c>
      <c r="AQ11" s="126">
        <f>DatosMenores!C77</f>
        <v>4</v>
      </c>
      <c r="AR11" s="126">
        <f>DatosMenores!C79</f>
        <v>0</v>
      </c>
      <c r="AS11" s="127">
        <f>DatosMenores!C72</f>
        <v>0</v>
      </c>
      <c r="AT11" s="125">
        <f>DatosMenores!C73</f>
        <v>7</v>
      </c>
      <c r="AW11" s="148" t="s">
        <v>1804</v>
      </c>
      <c r="AX11" s="149">
        <f>DatosMenores!C73</f>
        <v>7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3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4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iil9cwAR4cQehjKI549N7jP2O98cT+7/4/VqHPNIxfI4fLCoY8HnA7u4/UuGayqGH5XhUKzTAzf2U4/ixqWCEg==" saltValue="YlJDm85mMcSHgZn/37je9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F670-E1C3-4D05-96E3-20A6AF23178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3</v>
      </c>
      <c r="F4" s="162" t="s">
        <v>1812</v>
      </c>
      <c r="G4" s="164">
        <f>DatosViolenciaDoméstica!E67</f>
        <v>2</v>
      </c>
      <c r="H4" s="165"/>
    </row>
    <row r="5" spans="1:30" x14ac:dyDescent="0.2">
      <c r="C5" s="162" t="s">
        <v>8</v>
      </c>
      <c r="D5" s="163">
        <f>DatosViolenciaDoméstica!C6</f>
        <v>63</v>
      </c>
      <c r="F5" s="162" t="s">
        <v>1813</v>
      </c>
      <c r="G5" s="166">
        <f>DatosViolenciaDoméstica!F67</f>
        <v>5</v>
      </c>
      <c r="H5" s="165"/>
    </row>
    <row r="6" spans="1:30" x14ac:dyDescent="0.2">
      <c r="C6" s="162" t="s">
        <v>1814</v>
      </c>
      <c r="D6" s="163">
        <f>DatosViolenciaDoméstica!C7</f>
        <v>6</v>
      </c>
    </row>
    <row r="7" spans="1:30" x14ac:dyDescent="0.2">
      <c r="C7" s="162" t="s">
        <v>55</v>
      </c>
      <c r="D7" s="163">
        <f>DatosViolenciaDoméstica!C8</f>
        <v>0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HvZ3q8z2lu3MTw/oxS8MKcwqhDjxNf1O2ojxU1X6TZ4r2QZfiHZCJEpOZ92h9M8aAR5rVN9SHwL/EK2IqpcjbQ==" saltValue="KTOvI+pW1xpDm9wiCsa6B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97E7-6178-4626-9C3B-E6499887DF81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1185</v>
      </c>
      <c r="D7" s="14">
        <v>1130</v>
      </c>
      <c r="E7" s="15">
        <v>4.8672566371681401E-2</v>
      </c>
    </row>
    <row r="8" spans="1:5" x14ac:dyDescent="0.25">
      <c r="A8" s="181"/>
      <c r="B8" s="13" t="s">
        <v>15</v>
      </c>
      <c r="C8" s="14">
        <v>3541</v>
      </c>
      <c r="D8" s="14">
        <v>3004</v>
      </c>
      <c r="E8" s="15">
        <v>0.17876165113182399</v>
      </c>
    </row>
    <row r="9" spans="1:5" x14ac:dyDescent="0.25">
      <c r="A9" s="181"/>
      <c r="B9" s="13" t="s">
        <v>16</v>
      </c>
      <c r="C9" s="14">
        <v>3078</v>
      </c>
      <c r="D9" s="14">
        <v>2615</v>
      </c>
      <c r="E9" s="15">
        <v>0.17705544933078399</v>
      </c>
    </row>
    <row r="10" spans="1:5" x14ac:dyDescent="0.25">
      <c r="A10" s="181"/>
      <c r="B10" s="13" t="s">
        <v>17</v>
      </c>
      <c r="C10" s="14">
        <v>66</v>
      </c>
      <c r="D10" s="14">
        <v>88</v>
      </c>
      <c r="E10" s="15">
        <v>-0.25</v>
      </c>
    </row>
    <row r="11" spans="1:5" x14ac:dyDescent="0.25">
      <c r="A11" s="182"/>
      <c r="B11" s="13" t="s">
        <v>18</v>
      </c>
      <c r="C11" s="14">
        <v>1305</v>
      </c>
      <c r="D11" s="14">
        <v>1043</v>
      </c>
      <c r="E11" s="15">
        <v>0.25119846596356699</v>
      </c>
    </row>
    <row r="12" spans="1:5" x14ac:dyDescent="0.25">
      <c r="A12" s="180" t="s">
        <v>19</v>
      </c>
      <c r="B12" s="13" t="s">
        <v>20</v>
      </c>
      <c r="C12" s="14">
        <v>742</v>
      </c>
      <c r="D12" s="14">
        <v>674</v>
      </c>
      <c r="E12" s="15">
        <v>0.100890207715133</v>
      </c>
    </row>
    <row r="13" spans="1:5" x14ac:dyDescent="0.25">
      <c r="A13" s="181"/>
      <c r="B13" s="13" t="s">
        <v>21</v>
      </c>
      <c r="C13" s="14">
        <v>202</v>
      </c>
      <c r="D13" s="14">
        <v>157</v>
      </c>
      <c r="E13" s="15">
        <v>0.28662420382165599</v>
      </c>
    </row>
    <row r="14" spans="1:5" x14ac:dyDescent="0.25">
      <c r="A14" s="182"/>
      <c r="B14" s="13" t="s">
        <v>22</v>
      </c>
      <c r="C14" s="14">
        <v>1982</v>
      </c>
      <c r="D14" s="14">
        <v>1759</v>
      </c>
      <c r="E14" s="15">
        <v>0.12677657760090999</v>
      </c>
    </row>
    <row r="15" spans="1:5" x14ac:dyDescent="0.25">
      <c r="A15" s="180" t="s">
        <v>23</v>
      </c>
      <c r="B15" s="13" t="s">
        <v>24</v>
      </c>
      <c r="C15" s="14">
        <v>81</v>
      </c>
      <c r="D15" s="14">
        <v>83</v>
      </c>
      <c r="E15" s="15">
        <v>-2.40963855421687E-2</v>
      </c>
    </row>
    <row r="16" spans="1:5" x14ac:dyDescent="0.25">
      <c r="A16" s="181"/>
      <c r="B16" s="13" t="s">
        <v>25</v>
      </c>
      <c r="C16" s="14">
        <v>288</v>
      </c>
      <c r="D16" s="14">
        <v>290</v>
      </c>
      <c r="E16" s="15">
        <v>-6.8965517241379301E-3</v>
      </c>
    </row>
    <row r="17" spans="1:5" x14ac:dyDescent="0.25">
      <c r="A17" s="181"/>
      <c r="B17" s="13" t="s">
        <v>26</v>
      </c>
      <c r="C17" s="14">
        <v>4</v>
      </c>
      <c r="D17" s="14">
        <v>4</v>
      </c>
      <c r="E17" s="15">
        <v>0</v>
      </c>
    </row>
    <row r="18" spans="1:5" x14ac:dyDescent="0.25">
      <c r="A18" s="181"/>
      <c r="B18" s="13" t="s">
        <v>27</v>
      </c>
      <c r="C18" s="14">
        <v>2</v>
      </c>
      <c r="D18" s="14">
        <v>0</v>
      </c>
      <c r="E18" s="15">
        <v>0</v>
      </c>
    </row>
    <row r="19" spans="1:5" x14ac:dyDescent="0.25">
      <c r="A19" s="182"/>
      <c r="B19" s="13" t="s">
        <v>28</v>
      </c>
      <c r="C19" s="14">
        <v>58</v>
      </c>
      <c r="D19" s="14">
        <v>56</v>
      </c>
      <c r="E19" s="15">
        <v>3.5714285714285698E-2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85</v>
      </c>
      <c r="D25" s="14">
        <v>168</v>
      </c>
      <c r="E25" s="15">
        <v>-0.49404761904761901</v>
      </c>
    </row>
    <row r="26" spans="1:5" x14ac:dyDescent="0.25">
      <c r="A26" s="12" t="s">
        <v>33</v>
      </c>
      <c r="B26" s="17"/>
      <c r="C26" s="14">
        <v>92</v>
      </c>
      <c r="D26" s="14">
        <v>114</v>
      </c>
      <c r="E26" s="15">
        <v>-0.19298245614035101</v>
      </c>
    </row>
    <row r="27" spans="1:5" x14ac:dyDescent="0.25">
      <c r="A27" s="12" t="s">
        <v>34</v>
      </c>
      <c r="B27" s="17"/>
      <c r="C27" s="14">
        <v>4</v>
      </c>
      <c r="D27" s="14">
        <v>4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377</v>
      </c>
      <c r="D31" s="14">
        <v>333</v>
      </c>
      <c r="E31" s="15">
        <v>0.13213213213213201</v>
      </c>
    </row>
    <row r="32" spans="1:5" x14ac:dyDescent="0.25">
      <c r="A32" s="180" t="s">
        <v>37</v>
      </c>
      <c r="B32" s="13" t="s">
        <v>38</v>
      </c>
      <c r="C32" s="14">
        <v>58</v>
      </c>
      <c r="D32" s="14">
        <v>27</v>
      </c>
      <c r="E32" s="15">
        <v>1.1481481481481499</v>
      </c>
    </row>
    <row r="33" spans="1:5" x14ac:dyDescent="0.25">
      <c r="A33" s="181"/>
      <c r="B33" s="13" t="s">
        <v>39</v>
      </c>
      <c r="C33" s="14">
        <v>19</v>
      </c>
      <c r="D33" s="14">
        <v>14</v>
      </c>
      <c r="E33" s="15">
        <v>0.35714285714285698</v>
      </c>
    </row>
    <row r="34" spans="1:5" x14ac:dyDescent="0.25">
      <c r="A34" s="181"/>
      <c r="B34" s="13" t="s">
        <v>40</v>
      </c>
      <c r="C34" s="14">
        <v>1</v>
      </c>
      <c r="D34" s="18"/>
      <c r="E34" s="15">
        <v>0</v>
      </c>
    </row>
    <row r="35" spans="1:5" x14ac:dyDescent="0.25">
      <c r="A35" s="181"/>
      <c r="B35" s="13" t="s">
        <v>41</v>
      </c>
      <c r="C35" s="14">
        <v>2</v>
      </c>
      <c r="D35" s="14">
        <v>2</v>
      </c>
      <c r="E35" s="15">
        <v>0</v>
      </c>
    </row>
    <row r="36" spans="1:5" x14ac:dyDescent="0.25">
      <c r="A36" s="182"/>
      <c r="B36" s="13" t="s">
        <v>42</v>
      </c>
      <c r="C36" s="14">
        <v>242</v>
      </c>
      <c r="D36" s="14">
        <v>263</v>
      </c>
      <c r="E36" s="15">
        <v>-7.9847908745247095E-2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643</v>
      </c>
      <c r="D40" s="14">
        <v>557</v>
      </c>
      <c r="E40" s="15">
        <v>0.15439856373429101</v>
      </c>
    </row>
    <row r="41" spans="1:5" x14ac:dyDescent="0.25">
      <c r="A41" s="12" t="s">
        <v>45</v>
      </c>
      <c r="B41" s="17"/>
      <c r="C41" s="14">
        <v>211</v>
      </c>
      <c r="D41" s="14">
        <v>228</v>
      </c>
      <c r="E41" s="15">
        <v>-7.4561403508771898E-2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159</v>
      </c>
      <c r="D45" s="14">
        <v>157</v>
      </c>
      <c r="E45" s="15">
        <v>1.27388535031847E-2</v>
      </c>
    </row>
    <row r="46" spans="1:5" x14ac:dyDescent="0.25">
      <c r="A46" s="181"/>
      <c r="B46" s="13" t="s">
        <v>48</v>
      </c>
      <c r="C46" s="14">
        <v>16</v>
      </c>
      <c r="D46" s="14">
        <v>23</v>
      </c>
      <c r="E46" s="15">
        <v>-0.30434782608695599</v>
      </c>
    </row>
    <row r="47" spans="1:5" x14ac:dyDescent="0.25">
      <c r="A47" s="181"/>
      <c r="B47" s="13" t="s">
        <v>49</v>
      </c>
      <c r="C47" s="14">
        <v>288</v>
      </c>
      <c r="D47" s="14">
        <v>290</v>
      </c>
      <c r="E47" s="15">
        <v>-6.8965517241379301E-3</v>
      </c>
    </row>
    <row r="48" spans="1:5" x14ac:dyDescent="0.25">
      <c r="A48" s="182"/>
      <c r="B48" s="13" t="s">
        <v>18</v>
      </c>
      <c r="C48" s="14">
        <v>117</v>
      </c>
      <c r="D48" s="14">
        <v>85</v>
      </c>
      <c r="E48" s="15">
        <v>0.376470588235294</v>
      </c>
    </row>
    <row r="49" spans="1:5" x14ac:dyDescent="0.25">
      <c r="A49" s="180" t="s">
        <v>50</v>
      </c>
      <c r="B49" s="13" t="s">
        <v>51</v>
      </c>
      <c r="C49" s="14">
        <v>218</v>
      </c>
      <c r="D49" s="14">
        <v>226</v>
      </c>
      <c r="E49" s="15">
        <v>-3.5398230088495602E-2</v>
      </c>
    </row>
    <row r="50" spans="1:5" x14ac:dyDescent="0.25">
      <c r="A50" s="181"/>
      <c r="B50" s="13" t="s">
        <v>52</v>
      </c>
      <c r="C50" s="14">
        <v>7</v>
      </c>
      <c r="D50" s="14">
        <v>10</v>
      </c>
      <c r="E50" s="15">
        <v>-0.3</v>
      </c>
    </row>
    <row r="51" spans="1:5" x14ac:dyDescent="0.25">
      <c r="A51" s="181"/>
      <c r="B51" s="13" t="s">
        <v>53</v>
      </c>
      <c r="C51" s="14">
        <v>23</v>
      </c>
      <c r="D51" s="14">
        <v>25</v>
      </c>
      <c r="E51" s="15">
        <v>-0.08</v>
      </c>
    </row>
    <row r="52" spans="1:5" x14ac:dyDescent="0.25">
      <c r="A52" s="182"/>
      <c r="B52" s="13" t="s">
        <v>54</v>
      </c>
      <c r="C52" s="14">
        <v>4</v>
      </c>
      <c r="D52" s="14">
        <v>8</v>
      </c>
      <c r="E52" s="15">
        <v>-0.5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7</v>
      </c>
      <c r="D56" s="14">
        <v>5</v>
      </c>
      <c r="E56" s="15">
        <v>0.4</v>
      </c>
    </row>
    <row r="57" spans="1:5" x14ac:dyDescent="0.25">
      <c r="A57" s="181"/>
      <c r="B57" s="13" t="s">
        <v>48</v>
      </c>
      <c r="C57" s="18"/>
      <c r="D57" s="18"/>
      <c r="E57" s="15">
        <v>0</v>
      </c>
    </row>
    <row r="58" spans="1:5" x14ac:dyDescent="0.25">
      <c r="A58" s="181"/>
      <c r="B58" s="13" t="s">
        <v>14</v>
      </c>
      <c r="C58" s="14">
        <v>5</v>
      </c>
      <c r="D58" s="14">
        <v>5</v>
      </c>
      <c r="E58" s="15">
        <v>0</v>
      </c>
    </row>
    <row r="59" spans="1:5" x14ac:dyDescent="0.25">
      <c r="A59" s="181"/>
      <c r="B59" s="13" t="s">
        <v>18</v>
      </c>
      <c r="C59" s="14">
        <v>6</v>
      </c>
      <c r="D59" s="14">
        <v>4</v>
      </c>
      <c r="E59" s="15">
        <v>0.5</v>
      </c>
    </row>
    <row r="60" spans="1:5" x14ac:dyDescent="0.25">
      <c r="A60" s="181"/>
      <c r="B60" s="13" t="s">
        <v>57</v>
      </c>
      <c r="C60" s="14">
        <v>4</v>
      </c>
      <c r="D60" s="14">
        <v>5</v>
      </c>
      <c r="E60" s="15">
        <v>-0.2</v>
      </c>
    </row>
    <row r="61" spans="1:5" x14ac:dyDescent="0.25">
      <c r="A61" s="182"/>
      <c r="B61" s="13" t="s">
        <v>58</v>
      </c>
      <c r="C61" s="18"/>
      <c r="D61" s="18"/>
      <c r="E61" s="15">
        <v>0</v>
      </c>
    </row>
    <row r="62" spans="1:5" x14ac:dyDescent="0.25">
      <c r="A62" s="180" t="s">
        <v>59</v>
      </c>
      <c r="B62" s="13" t="s">
        <v>60</v>
      </c>
      <c r="C62" s="14">
        <v>4</v>
      </c>
      <c r="D62" s="14">
        <v>8</v>
      </c>
      <c r="E62" s="15">
        <v>-0.5</v>
      </c>
    </row>
    <row r="63" spans="1:5" x14ac:dyDescent="0.25">
      <c r="A63" s="181"/>
      <c r="B63" s="13" t="s">
        <v>53</v>
      </c>
      <c r="C63" s="18"/>
      <c r="D63" s="18"/>
      <c r="E63" s="15">
        <v>0</v>
      </c>
    </row>
    <row r="64" spans="1:5" x14ac:dyDescent="0.25">
      <c r="A64" s="182"/>
      <c r="B64" s="13" t="s">
        <v>61</v>
      </c>
      <c r="C64" s="14">
        <v>1</v>
      </c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8"/>
      <c r="D70" s="18"/>
      <c r="E70" s="15">
        <v>0</v>
      </c>
    </row>
    <row r="71" spans="1:5" x14ac:dyDescent="0.25">
      <c r="A71" s="12" t="s">
        <v>33</v>
      </c>
      <c r="B71" s="17"/>
      <c r="C71" s="18"/>
      <c r="D71" s="18"/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3</v>
      </c>
      <c r="D76" s="18"/>
      <c r="E76" s="15">
        <v>0</v>
      </c>
    </row>
    <row r="77" spans="1:5" x14ac:dyDescent="0.25">
      <c r="A77" s="185"/>
      <c r="B77" s="13" t="s">
        <v>53</v>
      </c>
      <c r="C77" s="18"/>
      <c r="D77" s="14">
        <v>1</v>
      </c>
      <c r="E77" s="15">
        <v>0</v>
      </c>
    </row>
    <row r="78" spans="1:5" x14ac:dyDescent="0.25">
      <c r="A78" s="185"/>
      <c r="B78" s="13" t="s">
        <v>60</v>
      </c>
      <c r="C78" s="14">
        <v>1</v>
      </c>
      <c r="D78" s="18"/>
      <c r="E78" s="15">
        <v>0</v>
      </c>
    </row>
    <row r="79" spans="1:5" x14ac:dyDescent="0.25">
      <c r="A79" s="185"/>
      <c r="B79" s="13" t="s">
        <v>64</v>
      </c>
      <c r="C79" s="14">
        <v>1</v>
      </c>
      <c r="D79" s="18"/>
      <c r="E79" s="15">
        <v>0</v>
      </c>
    </row>
    <row r="80" spans="1:5" x14ac:dyDescent="0.25">
      <c r="A80" s="186"/>
      <c r="B80" s="13" t="s">
        <v>65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211</v>
      </c>
      <c r="D84" s="14">
        <v>228</v>
      </c>
      <c r="E84" s="15">
        <v>-7.4561403508771898E-2</v>
      </c>
    </row>
    <row r="85" spans="1:5" x14ac:dyDescent="0.25">
      <c r="A85" s="182"/>
      <c r="B85" s="13" t="s">
        <v>69</v>
      </c>
      <c r="C85" s="14">
        <v>135</v>
      </c>
      <c r="D85" s="14">
        <v>153</v>
      </c>
      <c r="E85" s="15">
        <v>-0.11764705882352899</v>
      </c>
    </row>
    <row r="86" spans="1:5" x14ac:dyDescent="0.25">
      <c r="A86" s="180" t="s">
        <v>70</v>
      </c>
      <c r="B86" s="13" t="s">
        <v>68</v>
      </c>
      <c r="C86" s="14">
        <v>290</v>
      </c>
      <c r="D86" s="14">
        <v>298</v>
      </c>
      <c r="E86" s="15">
        <v>-2.68456375838926E-2</v>
      </c>
    </row>
    <row r="87" spans="1:5" x14ac:dyDescent="0.25">
      <c r="A87" s="182"/>
      <c r="B87" s="13" t="s">
        <v>69</v>
      </c>
      <c r="C87" s="14">
        <v>87</v>
      </c>
      <c r="D87" s="14">
        <v>76</v>
      </c>
      <c r="E87" s="15">
        <v>0.144736842105263</v>
      </c>
    </row>
    <row r="88" spans="1:5" x14ac:dyDescent="0.25">
      <c r="A88" s="180" t="s">
        <v>71</v>
      </c>
      <c r="B88" s="13" t="s">
        <v>68</v>
      </c>
      <c r="C88" s="14">
        <v>12</v>
      </c>
      <c r="D88" s="14">
        <v>20</v>
      </c>
      <c r="E88" s="15">
        <v>-0.4</v>
      </c>
    </row>
    <row r="89" spans="1:5" x14ac:dyDescent="0.25">
      <c r="A89" s="182"/>
      <c r="B89" s="13" t="s">
        <v>69</v>
      </c>
      <c r="C89" s="14">
        <v>5</v>
      </c>
      <c r="D89" s="14">
        <v>5</v>
      </c>
      <c r="E89" s="15">
        <v>0</v>
      </c>
    </row>
    <row r="90" spans="1:5" x14ac:dyDescent="0.25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2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189</v>
      </c>
      <c r="D95" s="14">
        <v>185</v>
      </c>
      <c r="E95" s="15">
        <v>2.1621621621621599E-2</v>
      </c>
    </row>
    <row r="96" spans="1:5" x14ac:dyDescent="0.25">
      <c r="A96" s="12" t="s">
        <v>74</v>
      </c>
      <c r="B96" s="17"/>
      <c r="C96" s="18"/>
      <c r="D96" s="14">
        <v>1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106</v>
      </c>
      <c r="D100" s="14">
        <v>104</v>
      </c>
      <c r="E100" s="15">
        <v>1.9230769230769201E-2</v>
      </c>
    </row>
    <row r="101" spans="1:5" x14ac:dyDescent="0.25">
      <c r="A101" s="12" t="s">
        <v>77</v>
      </c>
      <c r="B101" s="17"/>
      <c r="C101" s="14">
        <v>120</v>
      </c>
      <c r="D101" s="14">
        <v>95</v>
      </c>
      <c r="E101" s="15">
        <v>0.26315789473684198</v>
      </c>
    </row>
    <row r="102" spans="1:5" x14ac:dyDescent="0.25">
      <c r="A102" s="12" t="s">
        <v>74</v>
      </c>
      <c r="B102" s="17"/>
      <c r="C102" s="14">
        <v>1</v>
      </c>
      <c r="D102" s="14">
        <v>6</v>
      </c>
      <c r="E102" s="15">
        <v>-0.83333333333333304</v>
      </c>
    </row>
    <row r="103" spans="1:5" x14ac:dyDescent="0.25">
      <c r="A103" s="16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76</v>
      </c>
      <c r="D106" s="14">
        <v>82</v>
      </c>
      <c r="E106" s="15">
        <v>-7.3170731707317097E-2</v>
      </c>
    </row>
    <row r="107" spans="1:5" x14ac:dyDescent="0.25">
      <c r="A107" s="181"/>
      <c r="B107" s="13" t="s">
        <v>80</v>
      </c>
      <c r="C107" s="14">
        <v>120</v>
      </c>
      <c r="D107" s="14">
        <v>121</v>
      </c>
      <c r="E107" s="15">
        <v>-8.2644628099173504E-3</v>
      </c>
    </row>
    <row r="108" spans="1:5" x14ac:dyDescent="0.25">
      <c r="A108" s="182"/>
      <c r="B108" s="13" t="s">
        <v>81</v>
      </c>
      <c r="C108" s="14">
        <v>40</v>
      </c>
      <c r="D108" s="14">
        <v>31</v>
      </c>
      <c r="E108" s="15">
        <v>0.29032258064516098</v>
      </c>
    </row>
    <row r="109" spans="1:5" x14ac:dyDescent="0.25">
      <c r="A109" s="180" t="s">
        <v>77</v>
      </c>
      <c r="B109" s="13" t="s">
        <v>82</v>
      </c>
      <c r="C109" s="14">
        <v>17</v>
      </c>
      <c r="D109" s="14">
        <v>7</v>
      </c>
      <c r="E109" s="15">
        <v>1.4285714285714299</v>
      </c>
    </row>
    <row r="110" spans="1:5" x14ac:dyDescent="0.25">
      <c r="A110" s="182"/>
      <c r="B110" s="13" t="s">
        <v>81</v>
      </c>
      <c r="C110" s="14">
        <v>41</v>
      </c>
      <c r="D110" s="14">
        <v>55</v>
      </c>
      <c r="E110" s="15">
        <v>-0.25454545454545502</v>
      </c>
    </row>
    <row r="111" spans="1:5" x14ac:dyDescent="0.25">
      <c r="A111" s="12" t="s">
        <v>74</v>
      </c>
      <c r="B111" s="17"/>
      <c r="C111" s="14">
        <v>9</v>
      </c>
      <c r="D111" s="14">
        <v>9</v>
      </c>
      <c r="E111" s="15">
        <v>0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3</v>
      </c>
      <c r="D115" s="14">
        <v>6</v>
      </c>
      <c r="E115" s="15">
        <v>-0.5</v>
      </c>
    </row>
    <row r="116" spans="1:5" x14ac:dyDescent="0.25">
      <c r="A116" s="181"/>
      <c r="B116" s="13" t="s">
        <v>80</v>
      </c>
      <c r="C116" s="14">
        <v>6</v>
      </c>
      <c r="D116" s="14">
        <v>10</v>
      </c>
      <c r="E116" s="15">
        <v>-0.4</v>
      </c>
    </row>
    <row r="117" spans="1:5" x14ac:dyDescent="0.25">
      <c r="A117" s="182"/>
      <c r="B117" s="13" t="s">
        <v>81</v>
      </c>
      <c r="C117" s="18"/>
      <c r="D117" s="18"/>
      <c r="E117" s="15">
        <v>0</v>
      </c>
    </row>
    <row r="118" spans="1:5" x14ac:dyDescent="0.25">
      <c r="A118" s="180" t="s">
        <v>77</v>
      </c>
      <c r="B118" s="13" t="s">
        <v>82</v>
      </c>
      <c r="C118" s="14">
        <v>1</v>
      </c>
      <c r="D118" s="14">
        <v>1</v>
      </c>
      <c r="E118" s="15">
        <v>0</v>
      </c>
    </row>
    <row r="119" spans="1:5" x14ac:dyDescent="0.25">
      <c r="A119" s="182"/>
      <c r="B119" s="13" t="s">
        <v>81</v>
      </c>
      <c r="C119" s="14">
        <v>3</v>
      </c>
      <c r="D119" s="14">
        <v>4</v>
      </c>
      <c r="E119" s="15">
        <v>-0.25</v>
      </c>
    </row>
    <row r="120" spans="1:5" x14ac:dyDescent="0.25">
      <c r="A120" s="12" t="s">
        <v>74</v>
      </c>
      <c r="B120" s="17"/>
      <c r="C120" s="14">
        <v>3</v>
      </c>
      <c r="D120" s="14">
        <v>1</v>
      </c>
      <c r="E120" s="15">
        <v>2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2"/>
      <c r="B125" s="13" t="s">
        <v>87</v>
      </c>
      <c r="C125" s="18"/>
      <c r="D125" s="18"/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15</v>
      </c>
      <c r="D126" s="14">
        <v>12</v>
      </c>
      <c r="E126" s="15">
        <v>0.25</v>
      </c>
    </row>
    <row r="127" spans="1:5" x14ac:dyDescent="0.25">
      <c r="A127" s="182"/>
      <c r="B127" s="13" t="s">
        <v>87</v>
      </c>
      <c r="C127" s="14">
        <v>78</v>
      </c>
      <c r="D127" s="14">
        <v>75</v>
      </c>
      <c r="E127" s="15">
        <v>0.04</v>
      </c>
    </row>
    <row r="128" spans="1:5" x14ac:dyDescent="0.25">
      <c r="A128" s="180" t="s">
        <v>89</v>
      </c>
      <c r="B128" s="13" t="s">
        <v>86</v>
      </c>
      <c r="C128" s="14">
        <v>837</v>
      </c>
      <c r="D128" s="14">
        <v>814</v>
      </c>
      <c r="E128" s="15">
        <v>2.8255528255528298E-2</v>
      </c>
    </row>
    <row r="129" spans="1:5" x14ac:dyDescent="0.25">
      <c r="A129" s="182"/>
      <c r="B129" s="13" t="s">
        <v>87</v>
      </c>
      <c r="C129" s="14">
        <v>2119</v>
      </c>
      <c r="D129" s="14">
        <v>2047</v>
      </c>
      <c r="E129" s="15">
        <v>3.5173424523693202E-2</v>
      </c>
    </row>
    <row r="130" spans="1:5" x14ac:dyDescent="0.25">
      <c r="A130" s="180" t="s">
        <v>90</v>
      </c>
      <c r="B130" s="13" t="s">
        <v>86</v>
      </c>
      <c r="C130" s="14">
        <v>108</v>
      </c>
      <c r="D130" s="14">
        <v>81</v>
      </c>
      <c r="E130" s="15">
        <v>0.33333333333333298</v>
      </c>
    </row>
    <row r="131" spans="1:5" x14ac:dyDescent="0.25">
      <c r="A131" s="182"/>
      <c r="B131" s="13" t="s">
        <v>87</v>
      </c>
      <c r="C131" s="14">
        <v>174</v>
      </c>
      <c r="D131" s="14">
        <v>126</v>
      </c>
      <c r="E131" s="15">
        <v>0.38095238095238099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22</v>
      </c>
      <c r="D135" s="14">
        <v>9</v>
      </c>
      <c r="E135" s="15">
        <v>1.44444444444444</v>
      </c>
    </row>
    <row r="136" spans="1:5" x14ac:dyDescent="0.25">
      <c r="A136" s="182"/>
      <c r="B136" s="13" t="s">
        <v>94</v>
      </c>
      <c r="C136" s="14">
        <v>5</v>
      </c>
      <c r="D136" s="14">
        <v>2</v>
      </c>
      <c r="E136" s="15">
        <v>1.5</v>
      </c>
    </row>
    <row r="137" spans="1:5" x14ac:dyDescent="0.25">
      <c r="A137" s="180" t="s">
        <v>95</v>
      </c>
      <c r="B137" s="13" t="s">
        <v>93</v>
      </c>
      <c r="C137" s="14">
        <v>3</v>
      </c>
      <c r="D137" s="14">
        <v>3</v>
      </c>
      <c r="E137" s="15">
        <v>0</v>
      </c>
    </row>
    <row r="138" spans="1:5" x14ac:dyDescent="0.25">
      <c r="A138" s="182"/>
      <c r="B138" s="13" t="s">
        <v>94</v>
      </c>
      <c r="C138" s="18"/>
      <c r="D138" s="14">
        <v>5</v>
      </c>
      <c r="E138" s="15">
        <v>0</v>
      </c>
    </row>
    <row r="139" spans="1:5" x14ac:dyDescent="0.25">
      <c r="A139" s="180" t="s">
        <v>96</v>
      </c>
      <c r="B139" s="13" t="s">
        <v>93</v>
      </c>
      <c r="C139" s="14">
        <v>9</v>
      </c>
      <c r="D139" s="14">
        <v>15</v>
      </c>
      <c r="E139" s="15">
        <v>-0.4</v>
      </c>
    </row>
    <row r="140" spans="1:5" x14ac:dyDescent="0.25">
      <c r="A140" s="182"/>
      <c r="B140" s="13" t="s">
        <v>97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33</v>
      </c>
      <c r="D144" s="14">
        <v>28</v>
      </c>
      <c r="E144" s="15">
        <v>0.17857142857142899</v>
      </c>
    </row>
    <row r="145" spans="1:5" x14ac:dyDescent="0.25">
      <c r="A145" s="180" t="s">
        <v>100</v>
      </c>
      <c r="B145" s="13" t="s">
        <v>101</v>
      </c>
      <c r="C145" s="14">
        <v>5</v>
      </c>
      <c r="D145" s="18"/>
      <c r="E145" s="15">
        <v>0</v>
      </c>
    </row>
    <row r="146" spans="1:5" x14ac:dyDescent="0.25">
      <c r="A146" s="181"/>
      <c r="B146" s="13" t="s">
        <v>102</v>
      </c>
      <c r="C146" s="14">
        <v>14</v>
      </c>
      <c r="D146" s="14">
        <v>8</v>
      </c>
      <c r="E146" s="15">
        <v>0.75</v>
      </c>
    </row>
    <row r="147" spans="1:5" x14ac:dyDescent="0.25">
      <c r="A147" s="181"/>
      <c r="B147" s="13" t="s">
        <v>103</v>
      </c>
      <c r="C147" s="14">
        <v>2</v>
      </c>
      <c r="D147" s="14">
        <v>1</v>
      </c>
      <c r="E147" s="15">
        <v>1</v>
      </c>
    </row>
    <row r="148" spans="1:5" x14ac:dyDescent="0.25">
      <c r="A148" s="181"/>
      <c r="B148" s="13" t="s">
        <v>104</v>
      </c>
      <c r="C148" s="14">
        <v>2</v>
      </c>
      <c r="D148" s="14">
        <v>0</v>
      </c>
      <c r="E148" s="15">
        <v>0</v>
      </c>
    </row>
    <row r="149" spans="1:5" x14ac:dyDescent="0.25">
      <c r="A149" s="181"/>
      <c r="B149" s="13" t="s">
        <v>105</v>
      </c>
      <c r="C149" s="14">
        <v>10</v>
      </c>
      <c r="D149" s="14">
        <v>18</v>
      </c>
      <c r="E149" s="15">
        <v>-0.44444444444444398</v>
      </c>
    </row>
    <row r="150" spans="1:5" x14ac:dyDescent="0.25">
      <c r="A150" s="182"/>
      <c r="B150" s="13" t="s">
        <v>106</v>
      </c>
      <c r="C150" s="18"/>
      <c r="D150" s="14">
        <v>1</v>
      </c>
      <c r="E150" s="15">
        <v>0</v>
      </c>
    </row>
    <row r="151" spans="1:5" x14ac:dyDescent="0.25">
      <c r="A151" s="180" t="s">
        <v>107</v>
      </c>
      <c r="B151" s="13" t="s">
        <v>108</v>
      </c>
      <c r="C151" s="14">
        <v>11</v>
      </c>
      <c r="D151" s="14">
        <v>10</v>
      </c>
      <c r="E151" s="15">
        <v>0.1</v>
      </c>
    </row>
    <row r="152" spans="1:5" x14ac:dyDescent="0.25">
      <c r="A152" s="182"/>
      <c r="B152" s="13" t="s">
        <v>109</v>
      </c>
      <c r="C152" s="14">
        <v>21</v>
      </c>
      <c r="D152" s="14">
        <v>24</v>
      </c>
      <c r="E152" s="15">
        <v>-0.125</v>
      </c>
    </row>
    <row r="153" spans="1:5" x14ac:dyDescent="0.25">
      <c r="A153" s="180" t="s">
        <v>110</v>
      </c>
      <c r="B153" s="13" t="s">
        <v>14</v>
      </c>
      <c r="C153" s="14">
        <v>5</v>
      </c>
      <c r="D153" s="14">
        <v>6</v>
      </c>
      <c r="E153" s="15">
        <v>-0.16666666666666699</v>
      </c>
    </row>
    <row r="154" spans="1:5" x14ac:dyDescent="0.25">
      <c r="A154" s="182"/>
      <c r="B154" s="13" t="s">
        <v>18</v>
      </c>
      <c r="C154" s="14">
        <v>6</v>
      </c>
      <c r="D154" s="14">
        <v>5</v>
      </c>
      <c r="E154" s="15">
        <v>0.2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8"/>
      <c r="D159" s="18"/>
      <c r="E159" s="15">
        <v>0</v>
      </c>
    </row>
    <row r="160" spans="1:5" x14ac:dyDescent="0.25">
      <c r="A160" s="181"/>
      <c r="B160" s="13" t="s">
        <v>115</v>
      </c>
      <c r="C160" s="18"/>
      <c r="D160" s="18"/>
      <c r="E160" s="15">
        <v>0</v>
      </c>
    </row>
    <row r="161" spans="1:5" x14ac:dyDescent="0.25">
      <c r="A161" s="181"/>
      <c r="B161" s="13" t="s">
        <v>116</v>
      </c>
      <c r="C161" s="18"/>
      <c r="D161" s="18"/>
      <c r="E161" s="15">
        <v>0</v>
      </c>
    </row>
    <row r="162" spans="1:5" x14ac:dyDescent="0.25">
      <c r="A162" s="181"/>
      <c r="B162" s="13" t="s">
        <v>117</v>
      </c>
      <c r="C162" s="18"/>
      <c r="D162" s="18"/>
      <c r="E162" s="15">
        <v>0</v>
      </c>
    </row>
    <row r="163" spans="1:5" x14ac:dyDescent="0.25">
      <c r="A163" s="181"/>
      <c r="B163" s="13" t="s">
        <v>118</v>
      </c>
      <c r="C163" s="18"/>
      <c r="D163" s="18"/>
      <c r="E163" s="15">
        <v>0</v>
      </c>
    </row>
    <row r="164" spans="1:5" x14ac:dyDescent="0.25">
      <c r="A164" s="181"/>
      <c r="B164" s="13" t="s">
        <v>119</v>
      </c>
      <c r="C164" s="18"/>
      <c r="D164" s="18"/>
      <c r="E164" s="15">
        <v>0</v>
      </c>
    </row>
    <row r="165" spans="1:5" x14ac:dyDescent="0.25">
      <c r="A165" s="181"/>
      <c r="B165" s="13" t="s">
        <v>120</v>
      </c>
      <c r="C165" s="18"/>
      <c r="D165" s="18"/>
      <c r="E165" s="15">
        <v>0</v>
      </c>
    </row>
    <row r="166" spans="1:5" x14ac:dyDescent="0.25">
      <c r="A166" s="181"/>
      <c r="B166" s="13" t="s">
        <v>121</v>
      </c>
      <c r="C166" s="18"/>
      <c r="D166" s="18"/>
      <c r="E166" s="15">
        <v>0</v>
      </c>
    </row>
    <row r="167" spans="1:5" x14ac:dyDescent="0.25">
      <c r="A167" s="181"/>
      <c r="B167" s="13" t="s">
        <v>122</v>
      </c>
      <c r="C167" s="18"/>
      <c r="D167" s="18"/>
      <c r="E167" s="15">
        <v>0</v>
      </c>
    </row>
    <row r="168" spans="1:5" x14ac:dyDescent="0.25">
      <c r="A168" s="181"/>
      <c r="B168" s="13" t="s">
        <v>123</v>
      </c>
      <c r="C168" s="18"/>
      <c r="D168" s="18"/>
      <c r="E168" s="15">
        <v>0</v>
      </c>
    </row>
    <row r="169" spans="1:5" x14ac:dyDescent="0.25">
      <c r="A169" s="181"/>
      <c r="B169" s="13" t="s">
        <v>124</v>
      </c>
      <c r="C169" s="18"/>
      <c r="D169" s="18"/>
      <c r="E169" s="15">
        <v>0</v>
      </c>
    </row>
    <row r="170" spans="1:5" x14ac:dyDescent="0.25">
      <c r="A170" s="181"/>
      <c r="B170" s="13" t="s">
        <v>125</v>
      </c>
      <c r="C170" s="18"/>
      <c r="D170" s="18"/>
      <c r="E170" s="15">
        <v>0</v>
      </c>
    </row>
    <row r="171" spans="1:5" x14ac:dyDescent="0.25">
      <c r="A171" s="181"/>
      <c r="B171" s="13" t="s">
        <v>126</v>
      </c>
      <c r="C171" s="18"/>
      <c r="D171" s="18"/>
      <c r="E171" s="15">
        <v>0</v>
      </c>
    </row>
    <row r="172" spans="1:5" x14ac:dyDescent="0.25">
      <c r="A172" s="181"/>
      <c r="B172" s="13" t="s">
        <v>127</v>
      </c>
      <c r="C172" s="18"/>
      <c r="D172" s="18"/>
      <c r="E172" s="15">
        <v>0</v>
      </c>
    </row>
    <row r="173" spans="1:5" x14ac:dyDescent="0.25">
      <c r="A173" s="181"/>
      <c r="B173" s="13" t="s">
        <v>128</v>
      </c>
      <c r="C173" s="18"/>
      <c r="D173" s="18"/>
      <c r="E173" s="15">
        <v>0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8"/>
      <c r="D175" s="18"/>
      <c r="E175" s="15">
        <v>0</v>
      </c>
    </row>
    <row r="176" spans="1:5" x14ac:dyDescent="0.25">
      <c r="A176" s="181"/>
      <c r="B176" s="13" t="s">
        <v>131</v>
      </c>
      <c r="C176" s="18"/>
      <c r="D176" s="18"/>
      <c r="E176" s="15">
        <v>0</v>
      </c>
    </row>
    <row r="177" spans="1:5" x14ac:dyDescent="0.25">
      <c r="A177" s="181"/>
      <c r="B177" s="13" t="s">
        <v>132</v>
      </c>
      <c r="C177" s="18"/>
      <c r="D177" s="18"/>
      <c r="E177" s="15">
        <v>0</v>
      </c>
    </row>
    <row r="178" spans="1:5" x14ac:dyDescent="0.25">
      <c r="A178" s="181"/>
      <c r="B178" s="13" t="s">
        <v>133</v>
      </c>
      <c r="C178" s="18"/>
      <c r="D178" s="18"/>
      <c r="E178" s="15">
        <v>0</v>
      </c>
    </row>
    <row r="179" spans="1:5" x14ac:dyDescent="0.25">
      <c r="A179" s="181"/>
      <c r="B179" s="13" t="s">
        <v>134</v>
      </c>
      <c r="C179" s="18"/>
      <c r="D179" s="18"/>
      <c r="E179" s="15">
        <v>0</v>
      </c>
    </row>
    <row r="180" spans="1:5" x14ac:dyDescent="0.25">
      <c r="A180" s="181"/>
      <c r="B180" s="13" t="s">
        <v>135</v>
      </c>
      <c r="C180" s="18"/>
      <c r="D180" s="18"/>
      <c r="E180" s="15">
        <v>0</v>
      </c>
    </row>
    <row r="181" spans="1:5" x14ac:dyDescent="0.25">
      <c r="A181" s="181"/>
      <c r="B181" s="13" t="s">
        <v>136</v>
      </c>
      <c r="C181" s="18"/>
      <c r="D181" s="18"/>
      <c r="E181" s="15">
        <v>0</v>
      </c>
    </row>
    <row r="182" spans="1:5" x14ac:dyDescent="0.25">
      <c r="A182" s="181"/>
      <c r="B182" s="13" t="s">
        <v>137</v>
      </c>
      <c r="C182" s="18"/>
      <c r="D182" s="18"/>
      <c r="E182" s="15">
        <v>0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8"/>
      <c r="D184" s="18"/>
      <c r="E184" s="15">
        <v>0</v>
      </c>
    </row>
    <row r="185" spans="1:5" x14ac:dyDescent="0.25">
      <c r="A185" s="181"/>
      <c r="B185" s="13" t="s">
        <v>140</v>
      </c>
      <c r="C185" s="18"/>
      <c r="D185" s="18"/>
      <c r="E185" s="15">
        <v>0</v>
      </c>
    </row>
    <row r="186" spans="1:5" x14ac:dyDescent="0.25">
      <c r="A186" s="181"/>
      <c r="B186" s="13" t="s">
        <v>141</v>
      </c>
      <c r="C186" s="18"/>
      <c r="D186" s="18"/>
      <c r="E186" s="15">
        <v>0</v>
      </c>
    </row>
    <row r="187" spans="1:5" x14ac:dyDescent="0.25">
      <c r="A187" s="181"/>
      <c r="B187" s="13" t="s">
        <v>142</v>
      </c>
      <c r="C187" s="18"/>
      <c r="D187" s="18"/>
      <c r="E187" s="15">
        <v>0</v>
      </c>
    </row>
    <row r="188" spans="1:5" x14ac:dyDescent="0.25">
      <c r="A188" s="181"/>
      <c r="B188" s="13" t="s">
        <v>143</v>
      </c>
      <c r="C188" s="18"/>
      <c r="D188" s="18"/>
      <c r="E188" s="15">
        <v>0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8"/>
      <c r="D190" s="18"/>
      <c r="E190" s="15">
        <v>0</v>
      </c>
    </row>
    <row r="191" spans="1:5" x14ac:dyDescent="0.25">
      <c r="A191" s="181"/>
      <c r="B191" s="13" t="s">
        <v>146</v>
      </c>
      <c r="C191" s="18"/>
      <c r="D191" s="18"/>
      <c r="E191" s="15">
        <v>0</v>
      </c>
    </row>
    <row r="192" spans="1:5" x14ac:dyDescent="0.25">
      <c r="A192" s="181"/>
      <c r="B192" s="13" t="s">
        <v>147</v>
      </c>
      <c r="C192" s="18"/>
      <c r="D192" s="18"/>
      <c r="E192" s="15">
        <v>0</v>
      </c>
    </row>
    <row r="193" spans="1:5" x14ac:dyDescent="0.25">
      <c r="A193" s="181"/>
      <c r="B193" s="13" t="s">
        <v>148</v>
      </c>
      <c r="C193" s="18"/>
      <c r="D193" s="18"/>
      <c r="E193" s="15">
        <v>0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8"/>
      <c r="D196" s="18"/>
      <c r="E196" s="15">
        <v>0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8"/>
      <c r="D198" s="18"/>
      <c r="E198" s="15">
        <v>0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2"/>
      <c r="B200" s="13" t="s">
        <v>155</v>
      </c>
      <c r="C200" s="18"/>
      <c r="D200" s="18"/>
      <c r="E200" s="15">
        <v>0</v>
      </c>
    </row>
    <row r="201" spans="1:5" x14ac:dyDescent="0.25">
      <c r="A201" s="180" t="s">
        <v>156</v>
      </c>
      <c r="B201" s="13" t="s">
        <v>157</v>
      </c>
      <c r="C201" s="18"/>
      <c r="D201" s="18"/>
      <c r="E201" s="15">
        <v>0</v>
      </c>
    </row>
    <row r="202" spans="1:5" x14ac:dyDescent="0.25">
      <c r="A202" s="181"/>
      <c r="B202" s="13" t="s">
        <v>115</v>
      </c>
      <c r="C202" s="18"/>
      <c r="D202" s="18"/>
      <c r="E202" s="15">
        <v>0</v>
      </c>
    </row>
    <row r="203" spans="1:5" x14ac:dyDescent="0.25">
      <c r="A203" s="181"/>
      <c r="B203" s="13" t="s">
        <v>158</v>
      </c>
      <c r="C203" s="18"/>
      <c r="D203" s="18"/>
      <c r="E203" s="15">
        <v>0</v>
      </c>
    </row>
    <row r="204" spans="1:5" x14ac:dyDescent="0.25">
      <c r="A204" s="181"/>
      <c r="B204" s="13" t="s">
        <v>117</v>
      </c>
      <c r="C204" s="18"/>
      <c r="D204" s="18"/>
      <c r="E204" s="15">
        <v>0</v>
      </c>
    </row>
    <row r="205" spans="1:5" x14ac:dyDescent="0.25">
      <c r="A205" s="181"/>
      <c r="B205" s="13" t="s">
        <v>118</v>
      </c>
      <c r="C205" s="18"/>
      <c r="D205" s="18"/>
      <c r="E205" s="15">
        <v>0</v>
      </c>
    </row>
    <row r="206" spans="1:5" x14ac:dyDescent="0.25">
      <c r="A206" s="181"/>
      <c r="B206" s="13" t="s">
        <v>119</v>
      </c>
      <c r="C206" s="18"/>
      <c r="D206" s="18"/>
      <c r="E206" s="15">
        <v>0</v>
      </c>
    </row>
    <row r="207" spans="1:5" x14ac:dyDescent="0.25">
      <c r="A207" s="181"/>
      <c r="B207" s="13" t="s">
        <v>120</v>
      </c>
      <c r="C207" s="18"/>
      <c r="D207" s="18"/>
      <c r="E207" s="15">
        <v>0</v>
      </c>
    </row>
    <row r="208" spans="1:5" x14ac:dyDescent="0.25">
      <c r="A208" s="181"/>
      <c r="B208" s="13" t="s">
        <v>159</v>
      </c>
      <c r="C208" s="18"/>
      <c r="D208" s="18"/>
      <c r="E208" s="15">
        <v>0</v>
      </c>
    </row>
    <row r="209" spans="1:5" x14ac:dyDescent="0.25">
      <c r="A209" s="181"/>
      <c r="B209" s="13" t="s">
        <v>122</v>
      </c>
      <c r="C209" s="18"/>
      <c r="D209" s="18"/>
      <c r="E209" s="15">
        <v>0</v>
      </c>
    </row>
    <row r="210" spans="1:5" x14ac:dyDescent="0.25">
      <c r="A210" s="181"/>
      <c r="B210" s="13" t="s">
        <v>160</v>
      </c>
      <c r="C210" s="18"/>
      <c r="D210" s="18"/>
      <c r="E210" s="15">
        <v>0</v>
      </c>
    </row>
    <row r="211" spans="1:5" x14ac:dyDescent="0.25">
      <c r="A211" s="181"/>
      <c r="B211" s="13" t="s">
        <v>124</v>
      </c>
      <c r="C211" s="18"/>
      <c r="D211" s="18"/>
      <c r="E211" s="15">
        <v>0</v>
      </c>
    </row>
    <row r="212" spans="1:5" x14ac:dyDescent="0.25">
      <c r="A212" s="181"/>
      <c r="B212" s="13" t="s">
        <v>125</v>
      </c>
      <c r="C212" s="18"/>
      <c r="D212" s="18"/>
      <c r="E212" s="15">
        <v>0</v>
      </c>
    </row>
    <row r="213" spans="1:5" x14ac:dyDescent="0.25">
      <c r="A213" s="181"/>
      <c r="B213" s="13" t="s">
        <v>126</v>
      </c>
      <c r="C213" s="18"/>
      <c r="D213" s="18"/>
      <c r="E213" s="15">
        <v>0</v>
      </c>
    </row>
    <row r="214" spans="1:5" x14ac:dyDescent="0.25">
      <c r="A214" s="181"/>
      <c r="B214" s="13" t="s">
        <v>127</v>
      </c>
      <c r="C214" s="18"/>
      <c r="D214" s="18"/>
      <c r="E214" s="15">
        <v>0</v>
      </c>
    </row>
    <row r="215" spans="1:5" x14ac:dyDescent="0.25">
      <c r="A215" s="181"/>
      <c r="B215" s="13" t="s">
        <v>128</v>
      </c>
      <c r="C215" s="18"/>
      <c r="D215" s="18"/>
      <c r="E215" s="15">
        <v>0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8"/>
      <c r="D217" s="18"/>
      <c r="E217" s="15">
        <v>0</v>
      </c>
    </row>
    <row r="218" spans="1:5" x14ac:dyDescent="0.25">
      <c r="A218" s="181"/>
      <c r="B218" s="13" t="s">
        <v>131</v>
      </c>
      <c r="C218" s="18"/>
      <c r="D218" s="18"/>
      <c r="E218" s="15">
        <v>0</v>
      </c>
    </row>
    <row r="219" spans="1:5" x14ac:dyDescent="0.25">
      <c r="A219" s="181"/>
      <c r="B219" s="13" t="s">
        <v>132</v>
      </c>
      <c r="C219" s="18"/>
      <c r="D219" s="18"/>
      <c r="E219" s="15">
        <v>0</v>
      </c>
    </row>
    <row r="220" spans="1:5" x14ac:dyDescent="0.25">
      <c r="A220" s="181"/>
      <c r="B220" s="13" t="s">
        <v>133</v>
      </c>
      <c r="C220" s="18"/>
      <c r="D220" s="18"/>
      <c r="E220" s="15">
        <v>0</v>
      </c>
    </row>
    <row r="221" spans="1:5" x14ac:dyDescent="0.25">
      <c r="A221" s="181"/>
      <c r="B221" s="13" t="s">
        <v>134</v>
      </c>
      <c r="C221" s="18"/>
      <c r="D221" s="18"/>
      <c r="E221" s="15">
        <v>0</v>
      </c>
    </row>
    <row r="222" spans="1:5" x14ac:dyDescent="0.25">
      <c r="A222" s="181"/>
      <c r="B222" s="13" t="s">
        <v>161</v>
      </c>
      <c r="C222" s="18"/>
      <c r="D222" s="18"/>
      <c r="E222" s="15">
        <v>0</v>
      </c>
    </row>
    <row r="223" spans="1:5" x14ac:dyDescent="0.25">
      <c r="A223" s="181"/>
      <c r="B223" s="13" t="s">
        <v>136</v>
      </c>
      <c r="C223" s="18"/>
      <c r="D223" s="18"/>
      <c r="E223" s="15">
        <v>0</v>
      </c>
    </row>
    <row r="224" spans="1:5" x14ac:dyDescent="0.25">
      <c r="A224" s="181"/>
      <c r="B224" s="13" t="s">
        <v>137</v>
      </c>
      <c r="C224" s="18"/>
      <c r="D224" s="18"/>
      <c r="E224" s="15">
        <v>0</v>
      </c>
    </row>
    <row r="225" spans="1:5" x14ac:dyDescent="0.25">
      <c r="A225" s="181"/>
      <c r="B225" s="13" t="s">
        <v>138</v>
      </c>
      <c r="C225" s="18"/>
      <c r="D225" s="18"/>
      <c r="E225" s="15">
        <v>0</v>
      </c>
    </row>
    <row r="226" spans="1:5" x14ac:dyDescent="0.25">
      <c r="A226" s="181"/>
      <c r="B226" s="13" t="s">
        <v>139</v>
      </c>
      <c r="C226" s="18"/>
      <c r="D226" s="18"/>
      <c r="E226" s="15">
        <v>0</v>
      </c>
    </row>
    <row r="227" spans="1:5" x14ac:dyDescent="0.25">
      <c r="A227" s="181"/>
      <c r="B227" s="13" t="s">
        <v>162</v>
      </c>
      <c r="C227" s="18"/>
      <c r="D227" s="18"/>
      <c r="E227" s="15">
        <v>0</v>
      </c>
    </row>
    <row r="228" spans="1:5" x14ac:dyDescent="0.25">
      <c r="A228" s="181"/>
      <c r="B228" s="13" t="s">
        <v>141</v>
      </c>
      <c r="C228" s="18"/>
      <c r="D228" s="18"/>
      <c r="E228" s="15">
        <v>0</v>
      </c>
    </row>
    <row r="229" spans="1:5" x14ac:dyDescent="0.25">
      <c r="A229" s="181"/>
      <c r="B229" s="13" t="s">
        <v>142</v>
      </c>
      <c r="C229" s="18"/>
      <c r="D229" s="18"/>
      <c r="E229" s="15">
        <v>0</v>
      </c>
    </row>
    <row r="230" spans="1:5" x14ac:dyDescent="0.25">
      <c r="A230" s="181"/>
      <c r="B230" s="13" t="s">
        <v>143</v>
      </c>
      <c r="C230" s="18"/>
      <c r="D230" s="18"/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8"/>
      <c r="D232" s="18"/>
      <c r="E232" s="15">
        <v>0</v>
      </c>
    </row>
    <row r="233" spans="1:5" x14ac:dyDescent="0.25">
      <c r="A233" s="181"/>
      <c r="B233" s="13" t="s">
        <v>146</v>
      </c>
      <c r="C233" s="18"/>
      <c r="D233" s="18"/>
      <c r="E233" s="15">
        <v>0</v>
      </c>
    </row>
    <row r="234" spans="1:5" x14ac:dyDescent="0.25">
      <c r="A234" s="181"/>
      <c r="B234" s="13" t="s">
        <v>147</v>
      </c>
      <c r="C234" s="18"/>
      <c r="D234" s="18"/>
      <c r="E234" s="15">
        <v>0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8"/>
      <c r="D238" s="18"/>
      <c r="E238" s="15">
        <v>0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8"/>
      <c r="D240" s="18"/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2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8"/>
      <c r="D246" s="14">
        <v>113</v>
      </c>
      <c r="E246" s="15">
        <v>0</v>
      </c>
    </row>
    <row r="247" spans="1:5" x14ac:dyDescent="0.25">
      <c r="A247" s="12" t="s">
        <v>165</v>
      </c>
      <c r="B247" s="17"/>
      <c r="C247" s="14">
        <v>50</v>
      </c>
      <c r="D247" s="14">
        <v>67</v>
      </c>
      <c r="E247" s="15">
        <v>-0.25373134328358199</v>
      </c>
    </row>
    <row r="248" spans="1:5" x14ac:dyDescent="0.25">
      <c r="A248" s="12" t="s">
        <v>166</v>
      </c>
      <c r="B248" s="17"/>
      <c r="C248" s="14">
        <v>33</v>
      </c>
      <c r="D248" s="14">
        <v>45</v>
      </c>
      <c r="E248" s="15">
        <v>-0.266666666666667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24</v>
      </c>
      <c r="D252" s="14">
        <v>10</v>
      </c>
      <c r="E252" s="15">
        <v>1.4</v>
      </c>
    </row>
    <row r="253" spans="1:5" x14ac:dyDescent="0.25">
      <c r="A253" s="180" t="s">
        <v>169</v>
      </c>
      <c r="B253" s="13" t="s">
        <v>170</v>
      </c>
      <c r="C253" s="18"/>
      <c r="D253" s="14">
        <v>1</v>
      </c>
      <c r="E253" s="15">
        <v>0</v>
      </c>
    </row>
    <row r="254" spans="1:5" x14ac:dyDescent="0.25">
      <c r="A254" s="181"/>
      <c r="B254" s="13" t="s">
        <v>171</v>
      </c>
      <c r="C254" s="18"/>
      <c r="D254" s="18"/>
      <c r="E254" s="15">
        <v>0</v>
      </c>
    </row>
    <row r="255" spans="1:5" x14ac:dyDescent="0.25">
      <c r="A255" s="182"/>
      <c r="B255" s="13" t="s">
        <v>172</v>
      </c>
      <c r="C255" s="18"/>
      <c r="D255" s="14">
        <v>1</v>
      </c>
      <c r="E255" s="15">
        <v>0</v>
      </c>
    </row>
    <row r="256" spans="1:5" x14ac:dyDescent="0.25">
      <c r="A256" s="12" t="s">
        <v>173</v>
      </c>
      <c r="B256" s="17"/>
      <c r="C256" s="18"/>
      <c r="D256" s="18"/>
      <c r="E256" s="15">
        <v>0</v>
      </c>
    </row>
    <row r="257" spans="1:5" x14ac:dyDescent="0.25">
      <c r="A257" s="12" t="s">
        <v>174</v>
      </c>
      <c r="B257" s="17"/>
      <c r="C257" s="14">
        <v>1</v>
      </c>
      <c r="D257" s="14">
        <v>1</v>
      </c>
      <c r="E257" s="15">
        <v>0</v>
      </c>
    </row>
    <row r="258" spans="1:5" x14ac:dyDescent="0.25">
      <c r="A258" s="12" t="s">
        <v>106</v>
      </c>
      <c r="B258" s="17"/>
      <c r="C258" s="14">
        <v>0</v>
      </c>
      <c r="D258" s="14">
        <v>23</v>
      </c>
      <c r="E258" s="15">
        <v>-1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9</v>
      </c>
      <c r="D262" s="14">
        <v>5</v>
      </c>
      <c r="E262" s="15">
        <v>0.8</v>
      </c>
    </row>
    <row r="263" spans="1:5" x14ac:dyDescent="0.25">
      <c r="A263" s="180" t="s">
        <v>64</v>
      </c>
      <c r="B263" s="13" t="s">
        <v>177</v>
      </c>
      <c r="C263" s="14">
        <v>1</v>
      </c>
      <c r="D263" s="14">
        <v>4</v>
      </c>
      <c r="E263" s="15">
        <v>-0.75</v>
      </c>
    </row>
    <row r="264" spans="1:5" x14ac:dyDescent="0.25">
      <c r="A264" s="182"/>
      <c r="B264" s="13" t="s">
        <v>106</v>
      </c>
      <c r="C264" s="14">
        <v>22</v>
      </c>
      <c r="D264" s="14">
        <v>9</v>
      </c>
      <c r="E264" s="15">
        <v>1.44444444444444</v>
      </c>
    </row>
    <row r="265" spans="1:5" x14ac:dyDescent="0.25">
      <c r="A265" s="12" t="s">
        <v>178</v>
      </c>
      <c r="B265" s="17"/>
      <c r="C265" s="14">
        <v>2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1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8"/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8"/>
      <c r="D271" s="18"/>
      <c r="E271" s="15">
        <v>0</v>
      </c>
    </row>
    <row r="272" spans="1:5" x14ac:dyDescent="0.25">
      <c r="A272" s="182"/>
      <c r="B272" s="13" t="s">
        <v>184</v>
      </c>
      <c r="C272" s="18"/>
      <c r="D272" s="18"/>
      <c r="E272" s="15">
        <v>0</v>
      </c>
    </row>
    <row r="273" spans="1:5" x14ac:dyDescent="0.25">
      <c r="A273" s="12" t="s">
        <v>185</v>
      </c>
      <c r="B273" s="17"/>
      <c r="C273" s="18"/>
      <c r="D273" s="18"/>
      <c r="E273" s="15">
        <v>0</v>
      </c>
    </row>
    <row r="274" spans="1:5" x14ac:dyDescent="0.25">
      <c r="A274" s="12" t="s">
        <v>186</v>
      </c>
      <c r="B274" s="17"/>
      <c r="C274" s="18"/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68</v>
      </c>
      <c r="D284" s="14">
        <v>73</v>
      </c>
      <c r="E284" s="24">
        <v>0</v>
      </c>
    </row>
    <row r="285" spans="1:5" x14ac:dyDescent="0.25">
      <c r="A285" s="189"/>
      <c r="B285" s="13" t="s">
        <v>196</v>
      </c>
      <c r="C285" s="14">
        <v>3</v>
      </c>
      <c r="D285" s="14">
        <v>3</v>
      </c>
      <c r="E285" s="24">
        <v>0</v>
      </c>
    </row>
    <row r="286" spans="1:5" x14ac:dyDescent="0.25">
      <c r="A286" s="187" t="s">
        <v>197</v>
      </c>
      <c r="B286" s="13" t="s">
        <v>198</v>
      </c>
      <c r="C286" s="18"/>
      <c r="D286" s="18"/>
      <c r="E286" s="23"/>
    </row>
    <row r="287" spans="1:5" x14ac:dyDescent="0.25">
      <c r="A287" s="188"/>
      <c r="B287" s="13" t="s">
        <v>199</v>
      </c>
      <c r="C287" s="18"/>
      <c r="D287" s="18"/>
      <c r="E287" s="23"/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3</v>
      </c>
      <c r="D289" s="14">
        <v>3</v>
      </c>
      <c r="E289" s="24">
        <v>3</v>
      </c>
    </row>
    <row r="290" spans="1:5" x14ac:dyDescent="0.25">
      <c r="A290" s="187" t="s">
        <v>203</v>
      </c>
      <c r="B290" s="13" t="s">
        <v>204</v>
      </c>
      <c r="C290" s="14">
        <v>2</v>
      </c>
      <c r="D290" s="14">
        <v>3</v>
      </c>
      <c r="E290" s="24">
        <v>0</v>
      </c>
    </row>
    <row r="291" spans="1:5" x14ac:dyDescent="0.25">
      <c r="A291" s="188"/>
      <c r="B291" s="13" t="s">
        <v>205</v>
      </c>
      <c r="C291" s="18"/>
      <c r="D291" s="18"/>
      <c r="E291" s="23"/>
    </row>
    <row r="292" spans="1:5" x14ac:dyDescent="0.25">
      <c r="A292" s="189"/>
      <c r="B292" s="13" t="s">
        <v>206</v>
      </c>
      <c r="C292" s="14">
        <v>3</v>
      </c>
      <c r="D292" s="14">
        <v>6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7" t="s">
        <v>209</v>
      </c>
      <c r="B294" s="13" t="s">
        <v>200</v>
      </c>
      <c r="C294" s="18"/>
      <c r="D294" s="18"/>
      <c r="E294" s="23"/>
    </row>
    <row r="295" spans="1:5" x14ac:dyDescent="0.25">
      <c r="A295" s="188"/>
      <c r="B295" s="13" t="s">
        <v>210</v>
      </c>
      <c r="C295" s="14">
        <v>2</v>
      </c>
      <c r="D295" s="14">
        <v>6</v>
      </c>
      <c r="E295" s="24">
        <v>2</v>
      </c>
    </row>
    <row r="296" spans="1:5" x14ac:dyDescent="0.25">
      <c r="A296" s="189"/>
      <c r="B296" s="13" t="s">
        <v>211</v>
      </c>
      <c r="C296" s="18"/>
      <c r="D296" s="18"/>
      <c r="E296" s="23"/>
    </row>
    <row r="297" spans="1:5" x14ac:dyDescent="0.25">
      <c r="A297" s="187" t="s">
        <v>212</v>
      </c>
      <c r="B297" s="13" t="s">
        <v>213</v>
      </c>
      <c r="C297" s="18"/>
      <c r="D297" s="18"/>
      <c r="E297" s="23"/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29</v>
      </c>
      <c r="D299" s="14">
        <v>53</v>
      </c>
      <c r="E299" s="24">
        <v>17</v>
      </c>
    </row>
    <row r="300" spans="1:5" x14ac:dyDescent="0.25">
      <c r="A300" s="188"/>
      <c r="B300" s="13" t="s">
        <v>216</v>
      </c>
      <c r="C300" s="14">
        <v>35</v>
      </c>
      <c r="D300" s="14">
        <v>44</v>
      </c>
      <c r="E300" s="24">
        <v>0</v>
      </c>
    </row>
    <row r="301" spans="1:5" x14ac:dyDescent="0.25">
      <c r="A301" s="188"/>
      <c r="B301" s="13" t="s">
        <v>217</v>
      </c>
      <c r="C301" s="14">
        <v>48</v>
      </c>
      <c r="D301" s="14">
        <v>71</v>
      </c>
      <c r="E301" s="24">
        <v>12</v>
      </c>
    </row>
    <row r="302" spans="1:5" x14ac:dyDescent="0.25">
      <c r="A302" s="188"/>
      <c r="B302" s="13" t="s">
        <v>218</v>
      </c>
      <c r="C302" s="14">
        <v>25</v>
      </c>
      <c r="D302" s="14">
        <v>66</v>
      </c>
      <c r="E302" s="24">
        <v>31</v>
      </c>
    </row>
    <row r="303" spans="1:5" x14ac:dyDescent="0.25">
      <c r="A303" s="188"/>
      <c r="B303" s="13" t="s">
        <v>219</v>
      </c>
      <c r="C303" s="14">
        <v>4</v>
      </c>
      <c r="D303" s="14">
        <v>9</v>
      </c>
      <c r="E303" s="24">
        <v>0</v>
      </c>
    </row>
    <row r="304" spans="1:5" x14ac:dyDescent="0.25">
      <c r="A304" s="188"/>
      <c r="B304" s="13" t="s">
        <v>220</v>
      </c>
      <c r="C304" s="18"/>
      <c r="D304" s="18"/>
      <c r="E304" s="23"/>
    </row>
    <row r="305" spans="1:5" x14ac:dyDescent="0.25">
      <c r="A305" s="188"/>
      <c r="B305" s="13" t="s">
        <v>221</v>
      </c>
      <c r="C305" s="14">
        <v>40</v>
      </c>
      <c r="D305" s="14">
        <v>45</v>
      </c>
      <c r="E305" s="24">
        <v>52</v>
      </c>
    </row>
    <row r="306" spans="1:5" x14ac:dyDescent="0.25">
      <c r="A306" s="188"/>
      <c r="B306" s="13" t="s">
        <v>222</v>
      </c>
      <c r="C306" s="18"/>
      <c r="D306" s="18"/>
      <c r="E306" s="23"/>
    </row>
    <row r="307" spans="1:5" x14ac:dyDescent="0.25">
      <c r="A307" s="188"/>
      <c r="B307" s="13" t="s">
        <v>223</v>
      </c>
      <c r="C307" s="18"/>
      <c r="D307" s="18"/>
      <c r="E307" s="23"/>
    </row>
    <row r="308" spans="1:5" x14ac:dyDescent="0.25">
      <c r="A308" s="188"/>
      <c r="B308" s="13" t="s">
        <v>224</v>
      </c>
      <c r="C308" s="14">
        <v>22</v>
      </c>
      <c r="D308" s="14">
        <v>57</v>
      </c>
      <c r="E308" s="24">
        <v>29</v>
      </c>
    </row>
    <row r="309" spans="1:5" x14ac:dyDescent="0.25">
      <c r="A309" s="188"/>
      <c r="B309" s="13" t="s">
        <v>225</v>
      </c>
      <c r="C309" s="14">
        <v>19</v>
      </c>
      <c r="D309" s="14">
        <v>23</v>
      </c>
      <c r="E309" s="24">
        <v>0</v>
      </c>
    </row>
    <row r="310" spans="1:5" x14ac:dyDescent="0.25">
      <c r="A310" s="188"/>
      <c r="B310" s="13" t="s">
        <v>226</v>
      </c>
      <c r="C310" s="14">
        <v>0</v>
      </c>
      <c r="D310" s="14">
        <v>2</v>
      </c>
      <c r="E310" s="24">
        <v>1</v>
      </c>
    </row>
    <row r="311" spans="1:5" x14ac:dyDescent="0.25">
      <c r="A311" s="189"/>
      <c r="B311" s="13" t="s">
        <v>227</v>
      </c>
      <c r="C311" s="14">
        <v>3</v>
      </c>
      <c r="D311" s="14">
        <v>4</v>
      </c>
      <c r="E311" s="24">
        <v>0</v>
      </c>
    </row>
    <row r="312" spans="1:5" x14ac:dyDescent="0.25">
      <c r="A312" s="187" t="s">
        <v>228</v>
      </c>
      <c r="B312" s="13" t="s">
        <v>229</v>
      </c>
      <c r="C312" s="18"/>
      <c r="D312" s="18"/>
      <c r="E312" s="23"/>
    </row>
    <row r="313" spans="1:5" x14ac:dyDescent="0.25">
      <c r="A313" s="188"/>
      <c r="B313" s="13" t="s">
        <v>230</v>
      </c>
      <c r="C313" s="18"/>
      <c r="D313" s="18"/>
      <c r="E313" s="23"/>
    </row>
    <row r="314" spans="1:5" x14ac:dyDescent="0.25">
      <c r="A314" s="188"/>
      <c r="B314" s="13" t="s">
        <v>231</v>
      </c>
      <c r="C314" s="18"/>
      <c r="D314" s="18"/>
      <c r="E314" s="23"/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3</v>
      </c>
      <c r="D316" s="14">
        <v>2</v>
      </c>
      <c r="E316" s="24">
        <v>0</v>
      </c>
    </row>
    <row r="317" spans="1:5" x14ac:dyDescent="0.25">
      <c r="A317" s="188"/>
      <c r="B317" s="13" t="s">
        <v>234</v>
      </c>
      <c r="C317" s="18"/>
      <c r="D317" s="18"/>
      <c r="E317" s="23"/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3</v>
      </c>
      <c r="D319" s="14">
        <v>6</v>
      </c>
      <c r="E319" s="24">
        <v>1</v>
      </c>
    </row>
    <row r="320" spans="1:5" x14ac:dyDescent="0.25">
      <c r="A320" s="188"/>
      <c r="B320" s="13" t="s">
        <v>237</v>
      </c>
      <c r="C320" s="14">
        <v>5</v>
      </c>
      <c r="D320" s="14">
        <v>15</v>
      </c>
      <c r="E320" s="24">
        <v>4</v>
      </c>
    </row>
    <row r="321" spans="1:5" x14ac:dyDescent="0.25">
      <c r="A321" s="188"/>
      <c r="B321" s="13" t="s">
        <v>238</v>
      </c>
      <c r="C321" s="14">
        <v>18</v>
      </c>
      <c r="D321" s="14">
        <v>31</v>
      </c>
      <c r="E321" s="24">
        <v>3</v>
      </c>
    </row>
    <row r="322" spans="1:5" x14ac:dyDescent="0.25">
      <c r="A322" s="188"/>
      <c r="B322" s="13" t="s">
        <v>239</v>
      </c>
      <c r="C322" s="14">
        <v>2</v>
      </c>
      <c r="D322" s="14">
        <v>3</v>
      </c>
      <c r="E322" s="24">
        <v>1</v>
      </c>
    </row>
    <row r="323" spans="1:5" x14ac:dyDescent="0.25">
      <c r="A323" s="188"/>
      <c r="B323" s="13" t="s">
        <v>240</v>
      </c>
      <c r="C323" s="18"/>
      <c r="D323" s="18"/>
      <c r="E323" s="23"/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4">
        <v>2</v>
      </c>
      <c r="D325" s="14">
        <v>2</v>
      </c>
      <c r="E325" s="24">
        <v>1</v>
      </c>
    </row>
    <row r="326" spans="1:5" x14ac:dyDescent="0.25">
      <c r="A326" s="188"/>
      <c r="B326" s="13" t="s">
        <v>243</v>
      </c>
      <c r="C326" s="18"/>
      <c r="D326" s="18"/>
      <c r="E326" s="23"/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4">
        <v>8</v>
      </c>
      <c r="D329" s="14">
        <v>9</v>
      </c>
      <c r="E329" s="24">
        <v>3</v>
      </c>
    </row>
    <row r="330" spans="1:5" x14ac:dyDescent="0.25">
      <c r="A330" s="188"/>
      <c r="B330" s="13" t="s">
        <v>247</v>
      </c>
      <c r="C330" s="14">
        <v>4</v>
      </c>
      <c r="D330" s="14">
        <v>3</v>
      </c>
      <c r="E330" s="24">
        <v>2</v>
      </c>
    </row>
    <row r="331" spans="1:5" x14ac:dyDescent="0.25">
      <c r="A331" s="188"/>
      <c r="B331" s="13" t="s">
        <v>248</v>
      </c>
      <c r="C331" s="14">
        <v>2</v>
      </c>
      <c r="D331" s="14">
        <v>2</v>
      </c>
      <c r="E331" s="24">
        <v>0</v>
      </c>
    </row>
    <row r="332" spans="1:5" x14ac:dyDescent="0.25">
      <c r="A332" s="188"/>
      <c r="B332" s="13" t="s">
        <v>249</v>
      </c>
      <c r="C332" s="18"/>
      <c r="D332" s="18"/>
      <c r="E332" s="23"/>
    </row>
    <row r="333" spans="1:5" x14ac:dyDescent="0.25">
      <c r="A333" s="188"/>
      <c r="B333" s="13" t="s">
        <v>250</v>
      </c>
      <c r="C333" s="14">
        <v>4</v>
      </c>
      <c r="D333" s="14">
        <v>2</v>
      </c>
      <c r="E333" s="24">
        <v>4</v>
      </c>
    </row>
    <row r="334" spans="1:5" x14ac:dyDescent="0.25">
      <c r="A334" s="188"/>
      <c r="B334" s="13" t="s">
        <v>251</v>
      </c>
      <c r="C334" s="18"/>
      <c r="D334" s="18"/>
      <c r="E334" s="23"/>
    </row>
    <row r="335" spans="1:5" x14ac:dyDescent="0.25">
      <c r="A335" s="188"/>
      <c r="B335" s="13" t="s">
        <v>252</v>
      </c>
      <c r="C335" s="14">
        <v>4</v>
      </c>
      <c r="D335" s="14">
        <v>12</v>
      </c>
      <c r="E335" s="24">
        <v>7</v>
      </c>
    </row>
    <row r="336" spans="1:5" x14ac:dyDescent="0.25">
      <c r="A336" s="188"/>
      <c r="B336" s="13" t="s">
        <v>253</v>
      </c>
      <c r="C336" s="14">
        <v>8</v>
      </c>
      <c r="D336" s="14">
        <v>11</v>
      </c>
      <c r="E336" s="24">
        <v>8</v>
      </c>
    </row>
    <row r="337" spans="1:5" x14ac:dyDescent="0.25">
      <c r="A337" s="188"/>
      <c r="B337" s="13" t="s">
        <v>254</v>
      </c>
      <c r="C337" s="14">
        <v>5</v>
      </c>
      <c r="D337" s="14">
        <v>2</v>
      </c>
      <c r="E337" s="24">
        <v>5</v>
      </c>
    </row>
    <row r="338" spans="1:5" x14ac:dyDescent="0.25">
      <c r="A338" s="188"/>
      <c r="B338" s="13" t="s">
        <v>255</v>
      </c>
      <c r="C338" s="14">
        <v>1</v>
      </c>
      <c r="D338" s="14">
        <v>1</v>
      </c>
      <c r="E338" s="24">
        <v>1</v>
      </c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8"/>
      <c r="D340" s="18"/>
      <c r="E340" s="23"/>
    </row>
    <row r="341" spans="1:5" x14ac:dyDescent="0.25">
      <c r="A341" s="188"/>
      <c r="B341" s="13" t="s">
        <v>258</v>
      </c>
      <c r="C341" s="14">
        <v>1</v>
      </c>
      <c r="D341" s="14">
        <v>3</v>
      </c>
      <c r="E341" s="24">
        <v>2</v>
      </c>
    </row>
    <row r="342" spans="1:5" x14ac:dyDescent="0.25">
      <c r="A342" s="188"/>
      <c r="B342" s="13" t="s">
        <v>259</v>
      </c>
      <c r="C342" s="18"/>
      <c r="D342" s="18"/>
      <c r="E342" s="23"/>
    </row>
    <row r="343" spans="1:5" x14ac:dyDescent="0.25">
      <c r="A343" s="188"/>
      <c r="B343" s="13" t="s">
        <v>260</v>
      </c>
      <c r="C343" s="18"/>
      <c r="D343" s="18"/>
      <c r="E343" s="23"/>
    </row>
    <row r="344" spans="1:5" x14ac:dyDescent="0.25">
      <c r="A344" s="189"/>
      <c r="B344" s="13" t="s">
        <v>261</v>
      </c>
      <c r="C344" s="14">
        <v>0</v>
      </c>
      <c r="D344" s="14">
        <v>4</v>
      </c>
      <c r="E344" s="24">
        <v>0</v>
      </c>
    </row>
    <row r="345" spans="1:5" x14ac:dyDescent="0.25">
      <c r="A345" s="187" t="s">
        <v>262</v>
      </c>
      <c r="B345" s="13" t="s">
        <v>263</v>
      </c>
      <c r="C345" s="18"/>
      <c r="D345" s="18"/>
      <c r="E345" s="23"/>
    </row>
    <row r="346" spans="1:5" x14ac:dyDescent="0.25">
      <c r="A346" s="188"/>
      <c r="B346" s="13" t="s">
        <v>264</v>
      </c>
      <c r="C346" s="18"/>
      <c r="D346" s="18"/>
      <c r="E346" s="23"/>
    </row>
    <row r="347" spans="1:5" x14ac:dyDescent="0.25">
      <c r="A347" s="188"/>
      <c r="B347" s="13" t="s">
        <v>265</v>
      </c>
      <c r="C347" s="18"/>
      <c r="D347" s="18"/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8"/>
      <c r="D349" s="18"/>
      <c r="E349" s="23"/>
    </row>
    <row r="350" spans="1:5" x14ac:dyDescent="0.25">
      <c r="A350" s="188"/>
      <c r="B350" s="13" t="s">
        <v>268</v>
      </c>
      <c r="C350" s="18"/>
      <c r="D350" s="18"/>
      <c r="E350" s="23"/>
    </row>
    <row r="351" spans="1:5" x14ac:dyDescent="0.25">
      <c r="A351" s="188"/>
      <c r="B351" s="13" t="s">
        <v>269</v>
      </c>
      <c r="C351" s="18"/>
      <c r="D351" s="18"/>
      <c r="E351" s="23"/>
    </row>
    <row r="352" spans="1:5" x14ac:dyDescent="0.25">
      <c r="A352" s="188"/>
      <c r="B352" s="13" t="s">
        <v>270</v>
      </c>
      <c r="C352" s="18"/>
      <c r="D352" s="18"/>
      <c r="E352" s="23"/>
    </row>
    <row r="353" spans="1:5" x14ac:dyDescent="0.25">
      <c r="A353" s="188"/>
      <c r="B353" s="13" t="s">
        <v>271</v>
      </c>
      <c r="C353" s="14">
        <v>1</v>
      </c>
      <c r="D353" s="14">
        <v>2</v>
      </c>
      <c r="E353" s="24">
        <v>0</v>
      </c>
    </row>
    <row r="354" spans="1:5" x14ac:dyDescent="0.25">
      <c r="A354" s="188"/>
      <c r="B354" s="13" t="s">
        <v>272</v>
      </c>
      <c r="C354" s="18"/>
      <c r="D354" s="18"/>
      <c r="E354" s="23"/>
    </row>
    <row r="355" spans="1:5" x14ac:dyDescent="0.25">
      <c r="A355" s="189"/>
      <c r="B355" s="13" t="s">
        <v>273</v>
      </c>
      <c r="C355" s="18"/>
      <c r="D355" s="18"/>
      <c r="E355" s="23"/>
    </row>
    <row r="356" spans="1:5" x14ac:dyDescent="0.25">
      <c r="A356" s="187" t="s">
        <v>274</v>
      </c>
      <c r="B356" s="13" t="s">
        <v>275</v>
      </c>
      <c r="C356" s="14">
        <v>12</v>
      </c>
      <c r="D356" s="14">
        <v>32</v>
      </c>
      <c r="E356" s="24">
        <v>1</v>
      </c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8"/>
      <c r="D358" s="18"/>
      <c r="E358" s="23"/>
    </row>
    <row r="359" spans="1:5" x14ac:dyDescent="0.25">
      <c r="A359" s="188"/>
      <c r="B359" s="13" t="s">
        <v>278</v>
      </c>
      <c r="C359" s="14">
        <v>1</v>
      </c>
      <c r="D359" s="14">
        <v>4</v>
      </c>
      <c r="E359" s="24">
        <v>0</v>
      </c>
    </row>
    <row r="360" spans="1:5" x14ac:dyDescent="0.25">
      <c r="A360" s="188"/>
      <c r="B360" s="13" t="s">
        <v>279</v>
      </c>
      <c r="C360" s="18"/>
      <c r="D360" s="18"/>
      <c r="E360" s="23"/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8"/>
      <c r="D364" s="18"/>
      <c r="E364" s="23"/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11</v>
      </c>
      <c r="D366" s="14">
        <v>3</v>
      </c>
      <c r="E366" s="24">
        <v>0</v>
      </c>
    </row>
    <row r="367" spans="1:5" x14ac:dyDescent="0.25">
      <c r="A367" s="188"/>
      <c r="B367" s="13" t="s">
        <v>287</v>
      </c>
      <c r="C367" s="18"/>
      <c r="D367" s="18"/>
      <c r="E367" s="23"/>
    </row>
    <row r="368" spans="1:5" x14ac:dyDescent="0.25">
      <c r="A368" s="188"/>
      <c r="B368" s="13" t="s">
        <v>288</v>
      </c>
      <c r="C368" s="18"/>
      <c r="D368" s="18"/>
      <c r="E368" s="23"/>
    </row>
    <row r="369" spans="1:5" x14ac:dyDescent="0.25">
      <c r="A369" s="188"/>
      <c r="B369" s="13" t="s">
        <v>204</v>
      </c>
      <c r="C369" s="18"/>
      <c r="D369" s="18"/>
      <c r="E369" s="23"/>
    </row>
    <row r="370" spans="1:5" x14ac:dyDescent="0.25">
      <c r="A370" s="188"/>
      <c r="B370" s="13" t="s">
        <v>289</v>
      </c>
      <c r="C370" s="18"/>
      <c r="D370" s="18"/>
      <c r="E370" s="23"/>
    </row>
    <row r="371" spans="1:5" x14ac:dyDescent="0.25">
      <c r="A371" s="188"/>
      <c r="B371" s="13" t="s">
        <v>290</v>
      </c>
      <c r="C371" s="18"/>
      <c r="D371" s="18"/>
      <c r="E371" s="23"/>
    </row>
    <row r="372" spans="1:5" x14ac:dyDescent="0.25">
      <c r="A372" s="188"/>
      <c r="B372" s="13" t="s">
        <v>291</v>
      </c>
      <c r="C372" s="14">
        <v>10</v>
      </c>
      <c r="D372" s="14">
        <v>18</v>
      </c>
      <c r="E372" s="24">
        <v>0</v>
      </c>
    </row>
    <row r="373" spans="1:5" x14ac:dyDescent="0.25">
      <c r="A373" s="188"/>
      <c r="B373" s="13" t="s">
        <v>292</v>
      </c>
      <c r="C373" s="14">
        <v>5</v>
      </c>
      <c r="D373" s="14">
        <v>5</v>
      </c>
      <c r="E373" s="24">
        <v>0</v>
      </c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8"/>
      <c r="D377" s="18"/>
      <c r="E377" s="23"/>
    </row>
  </sheetData>
  <sheetProtection algorithmName="SHA-512" hashValue="nnBWbJetk81K/UJmdVo+EYa+O4l/nnETx4mWZiAzY3ZJHp2E95ZJ5bpc7mdsbP6lLNH6HyOYSfr7x/WGzNMNlw==" saltValue="cGhgWNzOQTk22Yl1lJDK2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F1ED-601C-4A5D-8B67-E5583C89A0A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136</v>
      </c>
      <c r="F4" s="162" t="s">
        <v>1812</v>
      </c>
      <c r="G4" s="164">
        <f>DatosViolenciaGénero!E82</f>
        <v>6</v>
      </c>
      <c r="H4" s="165"/>
    </row>
    <row r="5" spans="1:30" x14ac:dyDescent="0.2">
      <c r="C5" s="162" t="s">
        <v>35</v>
      </c>
      <c r="D5" s="163">
        <f>DatosViolenciaGénero!C5</f>
        <v>147</v>
      </c>
      <c r="F5" s="162" t="s">
        <v>1813</v>
      </c>
      <c r="G5" s="164">
        <f>DatosViolenciaGénero!F82</f>
        <v>133</v>
      </c>
      <c r="H5" s="165"/>
    </row>
    <row r="6" spans="1:30" x14ac:dyDescent="0.2">
      <c r="C6" s="162" t="s">
        <v>1814</v>
      </c>
      <c r="D6" s="173">
        <f>DatosViolenciaGénero!C8</f>
        <v>22</v>
      </c>
    </row>
    <row r="7" spans="1:30" x14ac:dyDescent="0.2">
      <c r="C7" s="162" t="s">
        <v>55</v>
      </c>
      <c r="D7" s="173">
        <f>DatosViolenciaGénero!C9</f>
        <v>3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3">
        <f>DatosViolenciaGénero!C6</f>
        <v>34</v>
      </c>
    </row>
    <row r="11" spans="1:30" x14ac:dyDescent="0.2">
      <c r="C11" s="162" t="s">
        <v>1815</v>
      </c>
      <c r="D11" s="173">
        <f>DatosViolenciaGénero!C10</f>
        <v>1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kxUF86sek+ysqDzJ8KlxpuCiuEl/Y0WltQ0jUsmGHeIqlWju3JbqfExcCZUpU7BmSCPNifFBQyx24+2RNRBEJg==" saltValue="WwwnrwX4uvirmQwykX2Cw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198D-4833-47F5-B0EC-FC4793727975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9d0i5kPCY1Yp7K4qx1aTjDR/0mguUR6H9PiOS6vcZjigPIGlp5Yiv9MOCFy9/USg1tVB079YPI2YTCRWlL/+rw==" saltValue="GvXu+cRu9mFM30kfRTc0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3498-3BAD-4D3C-B390-52421334466B}">
  <dimension ref="A1:BI25"/>
  <sheetViews>
    <sheetView showGridLines="0" showRowColHeaders="0" workbookViewId="0">
      <selection activeCell="J33" sqref="J33"/>
    </sheetView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kZy9SfXl4Snr4zCkBsY8vR0vH0C9y2vV7GdQPJdLLTVSLD4N9gdBhD4KDKUMe8WJKzxeIQg5VM6WONnPbnZpYQ==" saltValue="QWLQw5FaR+dw9HfQ+1zKW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6C80-FD2F-4EE9-9BAA-47CA02CA0DAE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1</v>
      </c>
      <c r="N6" s="178">
        <f>DatosMedioAmbiente!C55</f>
        <v>0</v>
      </c>
      <c r="O6" s="178">
        <f>DatosMedioAmbiente!C57</f>
        <v>1</v>
      </c>
      <c r="P6" s="178">
        <f>DatosMedioAmbiente!C59</f>
        <v>0</v>
      </c>
      <c r="Q6" s="178">
        <f>DatosMedioAmbiente!C61</f>
        <v>1</v>
      </c>
      <c r="R6" s="178">
        <f>DatosMedioAmbiente!C63</f>
        <v>4</v>
      </c>
      <c r="S6" s="176"/>
      <c r="U6" s="179">
        <f>DatosMedioAmbiente!C54</f>
        <v>0</v>
      </c>
      <c r="V6" s="179">
        <f>DatosMedioAmbiente!C56</f>
        <v>0</v>
      </c>
      <c r="W6" s="179">
        <f>DatosMedioAmbiente!C58</f>
        <v>0</v>
      </c>
      <c r="X6" s="179">
        <f>DatosMedioAmbiente!C60</f>
        <v>0</v>
      </c>
      <c r="Y6" s="179">
        <f>DatosMedioAmbiente!C62</f>
        <v>0</v>
      </c>
      <c r="Z6" s="179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wkeFvHkU4pZ4iKD9lDUDVq9hgmqqP0LnDXsOhcaz/ZSZIsYSth8qPUIm/jh+XKhHJ6meX1Gjx7TurN9zLvIx3Q==" saltValue="kuTdQSTXQGmmKTl6eeUiK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53CD-84F0-4669-AE03-24DF30C7E82C}">
  <dimension ref="A1:BI11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106</v>
      </c>
      <c r="G2" s="92" t="s">
        <v>1625</v>
      </c>
      <c r="H2" s="92" t="s">
        <v>1625</v>
      </c>
      <c r="I2" s="92" t="s">
        <v>1624</v>
      </c>
      <c r="J2" s="92" t="s">
        <v>1624</v>
      </c>
      <c r="K2" s="92" t="s">
        <v>1625</v>
      </c>
      <c r="L2" s="92" t="s">
        <v>1624</v>
      </c>
      <c r="M2" s="92" t="s">
        <v>1624</v>
      </c>
      <c r="N2" s="92" t="s">
        <v>1626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1127</v>
      </c>
      <c r="AB2" s="92" t="s">
        <v>1126</v>
      </c>
      <c r="AD2" s="92" t="s">
        <v>644</v>
      </c>
      <c r="AE2" s="92" t="s">
        <v>1182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644</v>
      </c>
      <c r="AO2" s="92" t="s">
        <v>644</v>
      </c>
      <c r="AU2" s="92" t="s">
        <v>646</v>
      </c>
      <c r="AV2" s="92" t="s">
        <v>642</v>
      </c>
      <c r="AW2" s="92" t="s">
        <v>1179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G3" s="92" t="s">
        <v>1639</v>
      </c>
      <c r="H3" s="92" t="s">
        <v>1626</v>
      </c>
      <c r="I3" s="92" t="s">
        <v>970</v>
      </c>
      <c r="J3" s="92" t="s">
        <v>970</v>
      </c>
      <c r="K3" s="92" t="s">
        <v>1628</v>
      </c>
      <c r="L3" s="92" t="s">
        <v>1628</v>
      </c>
      <c r="M3" s="92" t="s">
        <v>1626</v>
      </c>
      <c r="N3" s="92" t="s">
        <v>1630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1128</v>
      </c>
      <c r="AB3" s="92" t="s">
        <v>1127</v>
      </c>
      <c r="AD3" s="92" t="s">
        <v>646</v>
      </c>
      <c r="AF3" s="92" t="s">
        <v>1122</v>
      </c>
      <c r="AI3" s="92" t="s">
        <v>225</v>
      </c>
      <c r="AL3" s="92" t="s">
        <v>644</v>
      </c>
      <c r="AM3" s="92" t="s">
        <v>644</v>
      </c>
      <c r="AN3" s="92" t="s">
        <v>646</v>
      </c>
      <c r="AO3" s="92" t="s">
        <v>646</v>
      </c>
      <c r="AV3" s="92" t="s">
        <v>644</v>
      </c>
      <c r="AW3" s="92" t="s">
        <v>1181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F3" s="92" t="s">
        <v>1055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G4" s="92" t="s">
        <v>106</v>
      </c>
      <c r="H4" s="92" t="s">
        <v>1639</v>
      </c>
      <c r="I4" s="92" t="s">
        <v>106</v>
      </c>
      <c r="J4" s="92" t="s">
        <v>106</v>
      </c>
      <c r="M4" s="92" t="s">
        <v>1630</v>
      </c>
      <c r="O4" s="92" t="s">
        <v>1626</v>
      </c>
      <c r="P4" s="92" t="s">
        <v>1676</v>
      </c>
      <c r="Q4" s="92" t="s">
        <v>1676</v>
      </c>
      <c r="R4" s="92" t="s">
        <v>1037</v>
      </c>
      <c r="S4" s="92" t="s">
        <v>1673</v>
      </c>
      <c r="T4" s="92" t="s">
        <v>1674</v>
      </c>
      <c r="V4" s="92" t="s">
        <v>26</v>
      </c>
      <c r="W4" s="92" t="s">
        <v>1767</v>
      </c>
      <c r="AB4" s="92" t="s">
        <v>1132</v>
      </c>
      <c r="AD4" s="92" t="s">
        <v>650</v>
      </c>
      <c r="AF4" s="92" t="s">
        <v>1190</v>
      </c>
      <c r="AI4" s="92" t="s">
        <v>238</v>
      </c>
      <c r="AL4" s="92" t="s">
        <v>646</v>
      </c>
      <c r="AM4" s="92" t="s">
        <v>646</v>
      </c>
      <c r="AN4" s="92" t="s">
        <v>650</v>
      </c>
      <c r="AO4" s="92" t="s">
        <v>650</v>
      </c>
      <c r="AV4" s="92" t="s">
        <v>646</v>
      </c>
      <c r="AW4" s="92" t="s">
        <v>610</v>
      </c>
      <c r="AY4" s="92" t="s">
        <v>1000</v>
      </c>
      <c r="AZ4" s="92" t="s">
        <v>1007</v>
      </c>
      <c r="BA4" s="92" t="s">
        <v>1799</v>
      </c>
      <c r="BC4" s="92" t="s">
        <v>1800</v>
      </c>
      <c r="BD4" s="92" t="s">
        <v>957</v>
      </c>
      <c r="BE4" s="92" t="s">
        <v>1664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970</v>
      </c>
      <c r="E5" s="92" t="s">
        <v>970</v>
      </c>
      <c r="H5" s="92" t="s">
        <v>1642</v>
      </c>
      <c r="O5" s="92" t="s">
        <v>970</v>
      </c>
      <c r="R5" s="92" t="s">
        <v>1038</v>
      </c>
      <c r="S5" s="92" t="s">
        <v>1676</v>
      </c>
      <c r="T5" s="92" t="s">
        <v>1676</v>
      </c>
      <c r="V5" s="92" t="s">
        <v>27</v>
      </c>
      <c r="AD5" s="92" t="s">
        <v>652</v>
      </c>
      <c r="AI5" s="92" t="s">
        <v>106</v>
      </c>
      <c r="AL5" s="92" t="s">
        <v>650</v>
      </c>
      <c r="AM5" s="92" t="s">
        <v>650</v>
      </c>
      <c r="AN5" s="92" t="s">
        <v>652</v>
      </c>
      <c r="AO5" s="92" t="s">
        <v>652</v>
      </c>
      <c r="AV5" s="92" t="s">
        <v>650</v>
      </c>
      <c r="AW5" s="92" t="s">
        <v>1183</v>
      </c>
      <c r="AY5" s="92" t="s">
        <v>1001</v>
      </c>
      <c r="AZ5" s="92" t="s">
        <v>1002</v>
      </c>
      <c r="BC5" s="92" t="s">
        <v>981</v>
      </c>
      <c r="BD5" s="92" t="s">
        <v>958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1648</v>
      </c>
      <c r="E6" s="92" t="s">
        <v>1638</v>
      </c>
      <c r="H6" s="92" t="s">
        <v>1644</v>
      </c>
      <c r="O6" s="92" t="s">
        <v>1639</v>
      </c>
      <c r="R6" s="92" t="s">
        <v>1039</v>
      </c>
      <c r="V6" s="92" t="s">
        <v>28</v>
      </c>
      <c r="AL6" s="92" t="s">
        <v>652</v>
      </c>
      <c r="AM6" s="92" t="s">
        <v>652</v>
      </c>
      <c r="AV6" s="92" t="s">
        <v>652</v>
      </c>
      <c r="AY6" s="92" t="s">
        <v>1002</v>
      </c>
      <c r="BC6" s="92" t="s">
        <v>982</v>
      </c>
      <c r="BD6" s="92" t="s">
        <v>960</v>
      </c>
      <c r="BE6" s="92" t="s">
        <v>1016</v>
      </c>
    </row>
    <row r="7" spans="1:61" x14ac:dyDescent="0.2">
      <c r="C7" s="92" t="s">
        <v>1746</v>
      </c>
      <c r="D7" s="92" t="s">
        <v>106</v>
      </c>
      <c r="E7" s="92" t="s">
        <v>1639</v>
      </c>
      <c r="H7" s="92" t="s">
        <v>106</v>
      </c>
      <c r="O7" s="92" t="s">
        <v>106</v>
      </c>
      <c r="R7" s="92" t="s">
        <v>1040</v>
      </c>
      <c r="BC7" s="92" t="s">
        <v>1801</v>
      </c>
      <c r="BD7" s="92" t="s">
        <v>961</v>
      </c>
      <c r="BE7" s="92" t="s">
        <v>1667</v>
      </c>
    </row>
    <row r="8" spans="1:61" x14ac:dyDescent="0.2">
      <c r="C8" s="92" t="s">
        <v>204</v>
      </c>
      <c r="E8" s="92" t="s">
        <v>1642</v>
      </c>
      <c r="R8" s="92" t="s">
        <v>1041</v>
      </c>
      <c r="BC8" s="92" t="s">
        <v>984</v>
      </c>
      <c r="BD8" s="92" t="s">
        <v>963</v>
      </c>
    </row>
    <row r="9" spans="1:61" x14ac:dyDescent="0.2">
      <c r="C9" s="92" t="s">
        <v>1747</v>
      </c>
      <c r="R9" s="92" t="s">
        <v>1042</v>
      </c>
      <c r="BC9" s="92" t="s">
        <v>972</v>
      </c>
      <c r="BD9" s="92" t="s">
        <v>964</v>
      </c>
    </row>
    <row r="10" spans="1:61" x14ac:dyDescent="0.2">
      <c r="C10" s="92" t="s">
        <v>284</v>
      </c>
      <c r="R10" s="92" t="s">
        <v>1043</v>
      </c>
      <c r="BD10" s="92" t="s">
        <v>106</v>
      </c>
    </row>
    <row r="11" spans="1:61" x14ac:dyDescent="0.2">
      <c r="BD11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E92A-EE60-42CD-B289-87531A295879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335</v>
      </c>
      <c r="D4" s="100">
        <f>SUM(DatosViolenciaGénero!D63:D69)</f>
        <v>56</v>
      </c>
    </row>
    <row r="5" spans="2:4" x14ac:dyDescent="0.2">
      <c r="B5" s="99" t="s">
        <v>1626</v>
      </c>
      <c r="C5" s="100">
        <f>SUM(DatosViolenciaGénero!C70:C73)</f>
        <v>12</v>
      </c>
      <c r="D5" s="100">
        <f>SUM(DatosViolenciaGénero!D70:D73)</f>
        <v>36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1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1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106</v>
      </c>
      <c r="D10" s="100">
        <f>SUM(DatosViolenciaGénero!D79:D80)</f>
        <v>45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8</v>
      </c>
    </row>
    <row r="16" spans="2:4" ht="13.5" thickBot="1" x14ac:dyDescent="0.25">
      <c r="B16" s="103" t="s">
        <v>1679</v>
      </c>
      <c r="C16" s="104">
        <f>DatosViolenciaGénero!C39</f>
        <v>92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6F3F-392F-4B3D-8D27-127B015B8FB5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61</v>
      </c>
      <c r="D4" s="100">
        <f>SUM(DatosViolenciaDoméstica!D48:D54)</f>
        <v>21</v>
      </c>
    </row>
    <row r="5" spans="2:4" x14ac:dyDescent="0.2">
      <c r="B5" s="99" t="s">
        <v>1626</v>
      </c>
      <c r="C5" s="100">
        <f>SUM(DatosViolenciaDoméstica!C55:C58)</f>
        <v>3</v>
      </c>
      <c r="D5" s="100">
        <f>SUM(DatosViolenciaDoméstica!D55:D58)</f>
        <v>2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3</v>
      </c>
      <c r="D10" s="100">
        <f>SUM(DatosViolenciaDoméstica!D64:D65)</f>
        <v>2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10</v>
      </c>
    </row>
    <row r="16" spans="2:4" ht="13.5" thickBot="1" x14ac:dyDescent="0.25">
      <c r="B16" s="103" t="s">
        <v>1679</v>
      </c>
      <c r="C16" s="104">
        <f>DatosViolenciaDoméstica!C34</f>
        <v>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FF99-42DA-4349-8BCB-1B62940B99BE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19</v>
      </c>
    </row>
    <row r="5" spans="2:3" x14ac:dyDescent="0.2">
      <c r="B5" s="93" t="s">
        <v>1663</v>
      </c>
      <c r="C5" s="95">
        <f>DatosMenores!C70</f>
        <v>12</v>
      </c>
    </row>
    <row r="6" spans="2:3" x14ac:dyDescent="0.2">
      <c r="B6" s="93" t="s">
        <v>1664</v>
      </c>
      <c r="C6" s="95">
        <f>DatosMenores!C71</f>
        <v>46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3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4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7FFC-47F7-446C-AAD9-22BFF079A00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1198</v>
      </c>
      <c r="E11" s="78">
        <f>DatosDelitos!H5+DatosDelitos!H13-DatosDelitos!H17</f>
        <v>56</v>
      </c>
      <c r="F11" s="78">
        <f>DatosDelitos!I5+DatosDelitos!I13-DatosDelitos!I17</f>
        <v>52</v>
      </c>
      <c r="G11" s="78">
        <f>DatosDelitos!J5+DatosDelitos!J13-DatosDelitos!J17</f>
        <v>0</v>
      </c>
      <c r="H11" s="79">
        <f>DatosDelitos!K5+DatosDelitos!K13-DatosDelitos!K17</f>
        <v>2</v>
      </c>
      <c r="I11" s="79">
        <f>DatosDelitos!L5+DatosDelitos!L13-DatosDelitos!L17</f>
        <v>1</v>
      </c>
      <c r="J11" s="79">
        <f>DatosDelitos!M5+DatosDelitos!M13-DatosDelitos!M17</f>
        <v>0</v>
      </c>
      <c r="K11" s="79">
        <f>DatosDelitos!O5+DatosDelitos!O13-DatosDelitos!O17</f>
        <v>4</v>
      </c>
      <c r="L11" s="80">
        <f>DatosDelitos!P5+DatosDelitos!P13-DatosDelitos!P17</f>
        <v>55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180</v>
      </c>
      <c r="E15" s="82">
        <f>DatosDelitos!H17+DatosDelitos!H44</f>
        <v>39</v>
      </c>
      <c r="F15" s="82">
        <f>DatosDelitos!I16+DatosDelitos!I44</f>
        <v>19</v>
      </c>
      <c r="G15" s="82">
        <f>DatosDelitos!J17+DatosDelitos!J44</f>
        <v>3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3</v>
      </c>
      <c r="L15" s="83">
        <f>DatosDelitos!P17+DatosDelitos!P44</f>
        <v>63</v>
      </c>
    </row>
    <row r="16" spans="2:13" ht="13.15" customHeight="1" x14ac:dyDescent="0.2">
      <c r="B16" s="224" t="s">
        <v>1626</v>
      </c>
      <c r="C16" s="224"/>
      <c r="D16" s="81">
        <f>DatosDelitos!C30</f>
        <v>134</v>
      </c>
      <c r="E16" s="82">
        <f>DatosDelitos!H30</f>
        <v>13</v>
      </c>
      <c r="F16" s="82">
        <f>DatosDelitos!I30</f>
        <v>30</v>
      </c>
      <c r="G16" s="82">
        <f>DatosDelitos!J30</f>
        <v>0</v>
      </c>
      <c r="H16" s="82">
        <f>DatosDelitos!K30</f>
        <v>0</v>
      </c>
      <c r="I16" s="82">
        <f>DatosDelitos!L30</f>
        <v>1</v>
      </c>
      <c r="J16" s="82">
        <f>DatosDelitos!M30</f>
        <v>1</v>
      </c>
      <c r="K16" s="82">
        <f>DatosDelitos!O30</f>
        <v>0</v>
      </c>
      <c r="L16" s="83">
        <f>DatosDelitos!P30</f>
        <v>53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7</v>
      </c>
      <c r="E17" s="82">
        <f>DatosDelitos!H42-DatosDelitos!H44</f>
        <v>1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1</v>
      </c>
    </row>
    <row r="18" spans="2:12" ht="13.15" customHeight="1" x14ac:dyDescent="0.2">
      <c r="B18" s="224" t="s">
        <v>1628</v>
      </c>
      <c r="C18" s="224"/>
      <c r="D18" s="81">
        <f>DatosDelitos!C50</f>
        <v>57</v>
      </c>
      <c r="E18" s="82">
        <f>DatosDelitos!H50</f>
        <v>11</v>
      </c>
      <c r="F18" s="82">
        <f>DatosDelitos!I50</f>
        <v>9</v>
      </c>
      <c r="G18" s="82">
        <f>DatosDelitos!J50</f>
        <v>3</v>
      </c>
      <c r="H18" s="82">
        <f>DatosDelitos!K50</f>
        <v>4</v>
      </c>
      <c r="I18" s="82">
        <f>DatosDelitos!L50</f>
        <v>0</v>
      </c>
      <c r="J18" s="82">
        <f>DatosDelitos!M50</f>
        <v>0</v>
      </c>
      <c r="K18" s="82">
        <f>DatosDelitos!O50</f>
        <v>2</v>
      </c>
      <c r="L18" s="83">
        <f>DatosDelitos!P50</f>
        <v>10</v>
      </c>
    </row>
    <row r="19" spans="2:12" ht="13.15" customHeight="1" x14ac:dyDescent="0.2">
      <c r="B19" s="224" t="s">
        <v>1629</v>
      </c>
      <c r="C19" s="224"/>
      <c r="D19" s="81">
        <f>DatosDelitos!C72</f>
        <v>0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12</v>
      </c>
      <c r="E20" s="82">
        <f>DatosDelitos!H74</f>
        <v>1</v>
      </c>
      <c r="F20" s="82">
        <f>DatosDelitos!I74</f>
        <v>1</v>
      </c>
      <c r="G20" s="82">
        <f>DatosDelitos!J74</f>
        <v>0</v>
      </c>
      <c r="H20" s="82">
        <f>DatosDelitos!K74</f>
        <v>0</v>
      </c>
      <c r="I20" s="82">
        <f>DatosDelitos!L74</f>
        <v>1</v>
      </c>
      <c r="J20" s="82">
        <f>DatosDelitos!M74</f>
        <v>1</v>
      </c>
      <c r="K20" s="82">
        <f>DatosDelitos!O74</f>
        <v>0</v>
      </c>
      <c r="L20" s="83">
        <f>DatosDelitos!P74</f>
        <v>3</v>
      </c>
    </row>
    <row r="21" spans="2:12" ht="13.15" customHeight="1" x14ac:dyDescent="0.2">
      <c r="B21" s="225" t="s">
        <v>1631</v>
      </c>
      <c r="C21" s="225"/>
      <c r="D21" s="81">
        <f>DatosDelitos!C82</f>
        <v>24</v>
      </c>
      <c r="E21" s="82">
        <f>DatosDelitos!H82</f>
        <v>0</v>
      </c>
      <c r="F21" s="82">
        <f>DatosDelitos!I82</f>
        <v>0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7</v>
      </c>
    </row>
    <row r="22" spans="2:12" ht="13.15" customHeight="1" x14ac:dyDescent="0.2">
      <c r="B22" s="224" t="s">
        <v>1632</v>
      </c>
      <c r="C22" s="224"/>
      <c r="D22" s="81">
        <f>DatosDelitos!C85</f>
        <v>36</v>
      </c>
      <c r="E22" s="82">
        <f>DatosDelitos!H85</f>
        <v>4</v>
      </c>
      <c r="F22" s="82">
        <f>DatosDelitos!I85</f>
        <v>4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3</v>
      </c>
    </row>
    <row r="23" spans="2:12" ht="13.15" customHeight="1" x14ac:dyDescent="0.2">
      <c r="B23" s="224" t="s">
        <v>970</v>
      </c>
      <c r="C23" s="224"/>
      <c r="D23" s="81">
        <f>DatosDelitos!C97</f>
        <v>632</v>
      </c>
      <c r="E23" s="82">
        <f>DatosDelitos!H97</f>
        <v>85</v>
      </c>
      <c r="F23" s="82">
        <f>DatosDelitos!I97</f>
        <v>58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0</v>
      </c>
      <c r="K23" s="82">
        <f>DatosDelitos!O97</f>
        <v>13</v>
      </c>
      <c r="L23" s="83">
        <f>DatosDelitos!P97</f>
        <v>70</v>
      </c>
    </row>
    <row r="24" spans="2:12" ht="27" customHeight="1" x14ac:dyDescent="0.2">
      <c r="B24" s="224" t="s">
        <v>1633</v>
      </c>
      <c r="C24" s="224"/>
      <c r="D24" s="81">
        <f>DatosDelitos!C131</f>
        <v>2</v>
      </c>
      <c r="E24" s="82">
        <f>DatosDelitos!H131</f>
        <v>0</v>
      </c>
      <c r="F24" s="82">
        <f>DatosDelitos!I131</f>
        <v>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0</v>
      </c>
    </row>
    <row r="25" spans="2:12" ht="13.15" customHeight="1" x14ac:dyDescent="0.2">
      <c r="B25" s="224" t="s">
        <v>1634</v>
      </c>
      <c r="C25" s="224"/>
      <c r="D25" s="81">
        <f>DatosDelitos!C137</f>
        <v>26</v>
      </c>
      <c r="E25" s="82">
        <f>DatosDelitos!H137</f>
        <v>4</v>
      </c>
      <c r="F25" s="82">
        <f>DatosDelitos!I137</f>
        <v>6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5</v>
      </c>
    </row>
    <row r="26" spans="2:12" ht="13.15" customHeight="1" x14ac:dyDescent="0.2">
      <c r="B26" s="225" t="s">
        <v>1635</v>
      </c>
      <c r="C26" s="225"/>
      <c r="D26" s="81">
        <f>DatosDelitos!C144</f>
        <v>0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4" t="s">
        <v>1636</v>
      </c>
      <c r="C27" s="224"/>
      <c r="D27" s="81">
        <f>DatosDelitos!C147</f>
        <v>44</v>
      </c>
      <c r="E27" s="82">
        <f>DatosDelitos!H147</f>
        <v>5</v>
      </c>
      <c r="F27" s="82">
        <f>DatosDelitos!I147</f>
        <v>3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4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35</v>
      </c>
      <c r="E28" s="82">
        <f>DatosDelitos!H156+SUM(DatosDelitos!H167:H172)</f>
        <v>0</v>
      </c>
      <c r="F28" s="82">
        <f>DatosDelitos!I156+SUM(DatosDelitos!I167:I172)</f>
        <v>0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1</v>
      </c>
    </row>
    <row r="29" spans="2:12" ht="13.15" customHeight="1" x14ac:dyDescent="0.2">
      <c r="B29" s="224" t="s">
        <v>1638</v>
      </c>
      <c r="C29" s="224"/>
      <c r="D29" s="81">
        <f>SUM(DatosDelitos!C173:C177)</f>
        <v>32</v>
      </c>
      <c r="E29" s="82">
        <f>SUM(DatosDelitos!H173:H177)</f>
        <v>10</v>
      </c>
      <c r="F29" s="82">
        <f>SUM(DatosDelitos!I173:I177)</f>
        <v>6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3</v>
      </c>
      <c r="L29" s="82">
        <f>SUM(DatosDelitos!P173:P177)</f>
        <v>11</v>
      </c>
    </row>
    <row r="30" spans="2:12" ht="13.15" customHeight="1" x14ac:dyDescent="0.2">
      <c r="B30" s="224" t="s">
        <v>1639</v>
      </c>
      <c r="C30" s="224"/>
      <c r="D30" s="81">
        <f>DatosDelitos!C178</f>
        <v>86</v>
      </c>
      <c r="E30" s="82">
        <f>DatosDelitos!H178</f>
        <v>33</v>
      </c>
      <c r="F30" s="82">
        <f>DatosDelitos!I178</f>
        <v>31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173</v>
      </c>
    </row>
    <row r="31" spans="2:12" ht="13.15" customHeight="1" x14ac:dyDescent="0.2">
      <c r="B31" s="224" t="s">
        <v>1640</v>
      </c>
      <c r="C31" s="224"/>
      <c r="D31" s="81">
        <f>DatosDelitos!C186</f>
        <v>37</v>
      </c>
      <c r="E31" s="82">
        <f>DatosDelitos!H186</f>
        <v>9</v>
      </c>
      <c r="F31" s="82">
        <f>DatosDelitos!I186</f>
        <v>8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10</v>
      </c>
    </row>
    <row r="32" spans="2:12" ht="13.15" customHeight="1" x14ac:dyDescent="0.2">
      <c r="B32" s="224" t="s">
        <v>1641</v>
      </c>
      <c r="C32" s="224"/>
      <c r="D32" s="81">
        <f>DatosDelitos!C201</f>
        <v>4</v>
      </c>
      <c r="E32" s="82">
        <f>DatosDelitos!H201</f>
        <v>0</v>
      </c>
      <c r="F32" s="82">
        <f>DatosDelitos!I201</f>
        <v>0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1</v>
      </c>
    </row>
    <row r="33" spans="2:13" ht="13.15" customHeight="1" x14ac:dyDescent="0.2">
      <c r="B33" s="224" t="s">
        <v>1642</v>
      </c>
      <c r="C33" s="224"/>
      <c r="D33" s="81">
        <f>DatosDelitos!C223</f>
        <v>86</v>
      </c>
      <c r="E33" s="82">
        <f>DatosDelitos!H223</f>
        <v>31</v>
      </c>
      <c r="F33" s="82">
        <f>DatosDelitos!I223</f>
        <v>20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1</v>
      </c>
      <c r="L33" s="82">
        <f>DatosDelitos!P223</f>
        <v>47</v>
      </c>
    </row>
    <row r="34" spans="2:13" ht="13.15" customHeight="1" x14ac:dyDescent="0.2">
      <c r="B34" s="224" t="s">
        <v>1643</v>
      </c>
      <c r="C34" s="224"/>
      <c r="D34" s="81">
        <f>DatosDelitos!C244</f>
        <v>0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4" t="s">
        <v>1644</v>
      </c>
      <c r="C35" s="224"/>
      <c r="D35" s="81">
        <f>DatosDelitos!C271</f>
        <v>44</v>
      </c>
      <c r="E35" s="82">
        <f>DatosDelitos!H271</f>
        <v>25</v>
      </c>
      <c r="F35" s="82">
        <f>DatosDelitos!I271</f>
        <v>25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42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3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0</v>
      </c>
    </row>
    <row r="39" spans="2:13" ht="13.15" customHeight="1" x14ac:dyDescent="0.2">
      <c r="B39" s="224" t="s">
        <v>1648</v>
      </c>
      <c r="C39" s="224"/>
      <c r="D39" s="81">
        <f>DatosDelitos!C323</f>
        <v>841</v>
      </c>
      <c r="E39" s="82">
        <f>DatosDelitos!H323</f>
        <v>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0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3520</v>
      </c>
      <c r="E43" s="84">
        <f t="shared" ref="E43:L43" si="0">SUM(E11:E42)</f>
        <v>327</v>
      </c>
      <c r="F43" s="84">
        <f t="shared" si="0"/>
        <v>273</v>
      </c>
      <c r="G43" s="84">
        <f t="shared" si="0"/>
        <v>6</v>
      </c>
      <c r="H43" s="84">
        <f t="shared" si="0"/>
        <v>6</v>
      </c>
      <c r="I43" s="84">
        <f t="shared" si="0"/>
        <v>3</v>
      </c>
      <c r="J43" s="84">
        <f t="shared" si="0"/>
        <v>2</v>
      </c>
      <c r="K43" s="84">
        <f t="shared" si="0"/>
        <v>27</v>
      </c>
      <c r="L43" s="84">
        <f t="shared" si="0"/>
        <v>559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3</v>
      </c>
      <c r="E50" s="87">
        <f>DatosDelitos!G13-DatosDelitos!G17</f>
        <v>4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137</v>
      </c>
      <c r="E54" s="87">
        <f>DatosDelitos!G17+DatosDelitos!G44</f>
        <v>37</v>
      </c>
    </row>
    <row r="55" spans="2:5" ht="13.15" customHeight="1" x14ac:dyDescent="0.25">
      <c r="B55" s="226" t="s">
        <v>1626</v>
      </c>
      <c r="C55" s="226"/>
      <c r="D55" s="87">
        <f>DatosDelitos!F30</f>
        <v>29</v>
      </c>
      <c r="E55" s="87">
        <f>DatosDelitos!G30</f>
        <v>28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1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1</v>
      </c>
      <c r="E57" s="87">
        <f>DatosDelitos!G50</f>
        <v>1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0</v>
      </c>
      <c r="E59" s="87">
        <f>DatosDelitos!G74</f>
        <v>1</v>
      </c>
    </row>
    <row r="60" spans="2:5" ht="13.15" customHeight="1" x14ac:dyDescent="0.25">
      <c r="B60" s="226" t="s">
        <v>1631</v>
      </c>
      <c r="C60" s="226"/>
      <c r="D60" s="87">
        <f>DatosDelitos!F82</f>
        <v>0</v>
      </c>
      <c r="E60" s="87">
        <f>DatosDelitos!G82</f>
        <v>0</v>
      </c>
    </row>
    <row r="61" spans="2:5" ht="13.15" customHeight="1" x14ac:dyDescent="0.25">
      <c r="B61" s="226" t="s">
        <v>1632</v>
      </c>
      <c r="C61" s="226"/>
      <c r="D61" s="87">
        <f>DatosDelitos!F85</f>
        <v>0</v>
      </c>
      <c r="E61" s="87">
        <f>DatosDelitos!G85</f>
        <v>0</v>
      </c>
    </row>
    <row r="62" spans="2:5" ht="13.15" customHeight="1" x14ac:dyDescent="0.25">
      <c r="B62" s="226" t="s">
        <v>970</v>
      </c>
      <c r="C62" s="226"/>
      <c r="D62" s="87">
        <f>DatosDelitos!F97</f>
        <v>11</v>
      </c>
      <c r="E62" s="87">
        <f>DatosDelitos!G97</f>
        <v>9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0</v>
      </c>
      <c r="E66" s="87">
        <f>DatosDelitos!G147</f>
        <v>0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0</v>
      </c>
    </row>
    <row r="68" spans="2:5" ht="13.15" customHeight="1" x14ac:dyDescent="0.25">
      <c r="B68" s="226" t="s">
        <v>1638</v>
      </c>
      <c r="C68" s="226"/>
      <c r="D68" s="87">
        <f>SUM(DatosDelitos!F173:G177)</f>
        <v>1</v>
      </c>
      <c r="E68" s="87">
        <f>SUM(DatosDelitos!G173:H177)</f>
        <v>10</v>
      </c>
    </row>
    <row r="69" spans="2:5" ht="13.15" customHeight="1" x14ac:dyDescent="0.25">
      <c r="B69" s="226" t="s">
        <v>1639</v>
      </c>
      <c r="C69" s="226"/>
      <c r="D69" s="87">
        <f>DatosDelitos!F178</f>
        <v>168</v>
      </c>
      <c r="E69" s="87">
        <f>DatosDelitos!G178</f>
        <v>142</v>
      </c>
    </row>
    <row r="70" spans="2:5" ht="13.15" customHeight="1" x14ac:dyDescent="0.25">
      <c r="B70" s="226" t="s">
        <v>1640</v>
      </c>
      <c r="C70" s="226"/>
      <c r="D70" s="87">
        <f>DatosDelitos!F186</f>
        <v>0</v>
      </c>
      <c r="E70" s="87">
        <f>DatosDelitos!G186</f>
        <v>0</v>
      </c>
    </row>
    <row r="71" spans="2:5" ht="13.15" customHeight="1" x14ac:dyDescent="0.25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6" t="s">
        <v>1642</v>
      </c>
      <c r="C72" s="226"/>
      <c r="D72" s="87">
        <f>DatosDelitos!F223</f>
        <v>38</v>
      </c>
      <c r="E72" s="87">
        <f>DatosDelitos!G223</f>
        <v>28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19</v>
      </c>
      <c r="E74" s="87">
        <f>DatosDelitos!G271</f>
        <v>16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0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408</v>
      </c>
      <c r="E82" s="87">
        <f>SUM(E49:E81)</f>
        <v>276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2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2</v>
      </c>
    </row>
    <row r="92" spans="2:13" ht="13.15" customHeight="1" x14ac:dyDescent="0.25">
      <c r="B92" s="226" t="s">
        <v>1626</v>
      </c>
      <c r="C92" s="226"/>
      <c r="D92" s="87">
        <f>DatosDelitos!N30</f>
        <v>0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0</v>
      </c>
    </row>
    <row r="94" spans="2:13" ht="13.15" customHeight="1" x14ac:dyDescent="0.25">
      <c r="B94" s="226" t="s">
        <v>1628</v>
      </c>
      <c r="C94" s="226"/>
      <c r="D94" s="87">
        <f>DatosDelitos!N50</f>
        <v>4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0</v>
      </c>
    </row>
    <row r="97" spans="2:4" ht="13.15" customHeight="1" x14ac:dyDescent="0.25">
      <c r="B97" s="226" t="s">
        <v>1631</v>
      </c>
      <c r="C97" s="226"/>
      <c r="D97" s="87">
        <f>DatosDelitos!N82</f>
        <v>1</v>
      </c>
    </row>
    <row r="98" spans="2:4" ht="13.15" customHeight="1" x14ac:dyDescent="0.25">
      <c r="B98" s="226" t="s">
        <v>1632</v>
      </c>
      <c r="C98" s="226"/>
      <c r="D98" s="87">
        <f>DatosDelitos!N85</f>
        <v>0</v>
      </c>
    </row>
    <row r="99" spans="2:4" ht="13.15" customHeight="1" x14ac:dyDescent="0.25">
      <c r="B99" s="226" t="s">
        <v>970</v>
      </c>
      <c r="C99" s="226"/>
      <c r="D99" s="87">
        <f>DatosDelitos!N97</f>
        <v>5</v>
      </c>
    </row>
    <row r="100" spans="2:4" ht="27" customHeight="1" x14ac:dyDescent="0.25">
      <c r="B100" s="226" t="s">
        <v>1655</v>
      </c>
      <c r="C100" s="226"/>
      <c r="D100" s="87">
        <f>DatosDelitos!N131</f>
        <v>1</v>
      </c>
    </row>
    <row r="101" spans="2:4" ht="13.15" customHeight="1" x14ac:dyDescent="0.25">
      <c r="B101" s="226" t="s">
        <v>1634</v>
      </c>
      <c r="C101" s="226"/>
      <c r="D101" s="87">
        <f>DatosDelitos!N137</f>
        <v>0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0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0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5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0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0</v>
      </c>
    </row>
    <row r="109" spans="2:4" ht="13.15" customHeight="1" x14ac:dyDescent="0.25">
      <c r="B109" s="226" t="s">
        <v>1639</v>
      </c>
      <c r="C109" s="226"/>
      <c r="D109" s="87">
        <f>DatosDelitos!N178</f>
        <v>0</v>
      </c>
    </row>
    <row r="110" spans="2:4" ht="13.15" customHeight="1" x14ac:dyDescent="0.25">
      <c r="B110" s="226" t="s">
        <v>1640</v>
      </c>
      <c r="C110" s="226"/>
      <c r="D110" s="87">
        <f>DatosDelitos!N186</f>
        <v>1</v>
      </c>
    </row>
    <row r="111" spans="2:4" ht="13.15" customHeight="1" x14ac:dyDescent="0.25">
      <c r="B111" s="226" t="s">
        <v>1641</v>
      </c>
      <c r="C111" s="226"/>
      <c r="D111" s="87">
        <f>DatosDelitos!N201</f>
        <v>2</v>
      </c>
    </row>
    <row r="112" spans="2:4" ht="13.15" customHeight="1" x14ac:dyDescent="0.25">
      <c r="B112" s="226" t="s">
        <v>1642</v>
      </c>
      <c r="C112" s="226"/>
      <c r="D112" s="87">
        <f>DatosDelitos!N223</f>
        <v>1</v>
      </c>
    </row>
    <row r="113" spans="2:4" ht="13.15" customHeight="1" x14ac:dyDescent="0.25">
      <c r="B113" s="226" t="s">
        <v>1643</v>
      </c>
      <c r="C113" s="226"/>
      <c r="D113" s="87">
        <f>DatosDelitos!N244</f>
        <v>2</v>
      </c>
    </row>
    <row r="114" spans="2:4" ht="13.15" customHeight="1" x14ac:dyDescent="0.25">
      <c r="B114" s="226" t="s">
        <v>1644</v>
      </c>
      <c r="C114" s="226"/>
      <c r="D114" s="87">
        <f>DatosDelitos!N271</f>
        <v>0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0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26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17</v>
      </c>
      <c r="D5" s="27">
        <v>11</v>
      </c>
      <c r="E5" s="28">
        <v>0.54545454545454497</v>
      </c>
      <c r="F5" s="27">
        <v>0</v>
      </c>
      <c r="G5" s="27">
        <v>0</v>
      </c>
      <c r="H5" s="27">
        <v>2</v>
      </c>
      <c r="I5" s="27">
        <v>3</v>
      </c>
      <c r="J5" s="27">
        <v>0</v>
      </c>
      <c r="K5" s="27">
        <v>0</v>
      </c>
      <c r="L5" s="27">
        <v>1</v>
      </c>
      <c r="M5" s="27">
        <v>0</v>
      </c>
      <c r="N5" s="27">
        <v>0</v>
      </c>
      <c r="O5" s="27">
        <v>2</v>
      </c>
      <c r="P5" s="29">
        <v>1</v>
      </c>
    </row>
    <row r="6" spans="1:16" x14ac:dyDescent="0.25">
      <c r="A6" s="30" t="s">
        <v>314</v>
      </c>
      <c r="B6" s="30" t="s">
        <v>315</v>
      </c>
      <c r="C6" s="14">
        <v>1</v>
      </c>
      <c r="D6" s="14">
        <v>0</v>
      </c>
      <c r="E6" s="31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0</v>
      </c>
    </row>
    <row r="7" spans="1:16" x14ac:dyDescent="0.25">
      <c r="A7" s="30" t="s">
        <v>316</v>
      </c>
      <c r="B7" s="30" t="s">
        <v>317</v>
      </c>
      <c r="C7" s="14">
        <v>1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1</v>
      </c>
      <c r="P7" s="24">
        <v>0</v>
      </c>
    </row>
    <row r="8" spans="1:16" x14ac:dyDescent="0.25">
      <c r="A8" s="30" t="s">
        <v>318</v>
      </c>
      <c r="B8" s="30" t="s">
        <v>319</v>
      </c>
      <c r="C8" s="14">
        <v>15</v>
      </c>
      <c r="D8" s="14">
        <v>11</v>
      </c>
      <c r="E8" s="31">
        <v>0.36363636363636398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1326</v>
      </c>
      <c r="D13" s="27">
        <v>1331</v>
      </c>
      <c r="E13" s="28">
        <v>-3.7565740045078901E-3</v>
      </c>
      <c r="F13" s="27">
        <v>110</v>
      </c>
      <c r="G13" s="27">
        <v>36</v>
      </c>
      <c r="H13" s="27">
        <v>83</v>
      </c>
      <c r="I13" s="27">
        <v>67</v>
      </c>
      <c r="J13" s="27">
        <v>2</v>
      </c>
      <c r="K13" s="27">
        <v>2</v>
      </c>
      <c r="L13" s="27">
        <v>0</v>
      </c>
      <c r="M13" s="27">
        <v>0</v>
      </c>
      <c r="N13" s="27">
        <v>3</v>
      </c>
      <c r="O13" s="27">
        <v>5</v>
      </c>
      <c r="P13" s="29">
        <v>110</v>
      </c>
    </row>
    <row r="14" spans="1:16" x14ac:dyDescent="0.25">
      <c r="A14" s="30" t="s">
        <v>328</v>
      </c>
      <c r="B14" s="30" t="s">
        <v>329</v>
      </c>
      <c r="C14" s="14">
        <v>507</v>
      </c>
      <c r="D14" s="14">
        <v>398</v>
      </c>
      <c r="E14" s="31">
        <v>0.27386934673366797</v>
      </c>
      <c r="F14" s="14">
        <v>3</v>
      </c>
      <c r="G14" s="14">
        <v>4</v>
      </c>
      <c r="H14" s="14">
        <v>41</v>
      </c>
      <c r="I14" s="14">
        <v>34</v>
      </c>
      <c r="J14" s="14">
        <v>0</v>
      </c>
      <c r="K14" s="14">
        <v>1</v>
      </c>
      <c r="L14" s="14">
        <v>0</v>
      </c>
      <c r="M14" s="14">
        <v>0</v>
      </c>
      <c r="N14" s="14">
        <v>1</v>
      </c>
      <c r="O14" s="14">
        <v>1</v>
      </c>
      <c r="P14" s="24">
        <v>42</v>
      </c>
    </row>
    <row r="15" spans="1:16" x14ac:dyDescent="0.25">
      <c r="A15" s="30" t="s">
        <v>330</v>
      </c>
      <c r="B15" s="30" t="s">
        <v>331</v>
      </c>
      <c r="C15" s="14">
        <v>6</v>
      </c>
      <c r="D15" s="14">
        <v>1</v>
      </c>
      <c r="E15" s="31">
        <v>5</v>
      </c>
      <c r="F15" s="14">
        <v>0</v>
      </c>
      <c r="G15" s="14">
        <v>0</v>
      </c>
      <c r="H15" s="14">
        <v>1</v>
      </c>
      <c r="I15" s="14">
        <v>3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4">
        <v>1</v>
      </c>
    </row>
    <row r="16" spans="1:16" x14ac:dyDescent="0.25">
      <c r="A16" s="30" t="s">
        <v>332</v>
      </c>
      <c r="B16" s="30" t="s">
        <v>333</v>
      </c>
      <c r="C16" s="14">
        <v>668</v>
      </c>
      <c r="D16" s="14">
        <v>805</v>
      </c>
      <c r="E16" s="31">
        <v>-0.17018633540372699</v>
      </c>
      <c r="F16" s="14">
        <v>0</v>
      </c>
      <c r="G16" s="14">
        <v>0</v>
      </c>
      <c r="H16" s="14">
        <v>12</v>
      </c>
      <c r="I16" s="14">
        <v>12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11</v>
      </c>
    </row>
    <row r="17" spans="1:16" ht="33.75" x14ac:dyDescent="0.25">
      <c r="A17" s="30" t="s">
        <v>334</v>
      </c>
      <c r="B17" s="30" t="s">
        <v>335</v>
      </c>
      <c r="C17" s="14">
        <v>145</v>
      </c>
      <c r="D17" s="14">
        <v>127</v>
      </c>
      <c r="E17" s="31">
        <v>0.14173228346456701</v>
      </c>
      <c r="F17" s="14">
        <v>107</v>
      </c>
      <c r="G17" s="14">
        <v>32</v>
      </c>
      <c r="H17" s="14">
        <v>29</v>
      </c>
      <c r="I17" s="14">
        <v>18</v>
      </c>
      <c r="J17" s="14">
        <v>2</v>
      </c>
      <c r="K17" s="14">
        <v>0</v>
      </c>
      <c r="L17" s="14">
        <v>0</v>
      </c>
      <c r="M17" s="14">
        <v>0</v>
      </c>
      <c r="N17" s="14">
        <v>1</v>
      </c>
      <c r="O17" s="14">
        <v>3</v>
      </c>
      <c r="P17" s="24">
        <v>56</v>
      </c>
    </row>
    <row r="18" spans="1:16" x14ac:dyDescent="0.25">
      <c r="A18" s="30" t="s">
        <v>336</v>
      </c>
      <c r="B18" s="30" t="s">
        <v>337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134</v>
      </c>
      <c r="D30" s="27">
        <v>101</v>
      </c>
      <c r="E30" s="28">
        <v>0.32673267326732702</v>
      </c>
      <c r="F30" s="27">
        <v>29</v>
      </c>
      <c r="G30" s="27">
        <v>28</v>
      </c>
      <c r="H30" s="27">
        <v>13</v>
      </c>
      <c r="I30" s="27">
        <v>30</v>
      </c>
      <c r="J30" s="27">
        <v>0</v>
      </c>
      <c r="K30" s="27">
        <v>0</v>
      </c>
      <c r="L30" s="27">
        <v>1</v>
      </c>
      <c r="M30" s="27">
        <v>1</v>
      </c>
      <c r="N30" s="27">
        <v>0</v>
      </c>
      <c r="O30" s="27">
        <v>0</v>
      </c>
      <c r="P30" s="29">
        <v>53</v>
      </c>
    </row>
    <row r="31" spans="1:16" x14ac:dyDescent="0.25">
      <c r="A31" s="30" t="s">
        <v>359</v>
      </c>
      <c r="B31" s="30" t="s">
        <v>360</v>
      </c>
      <c r="C31" s="14">
        <v>2</v>
      </c>
      <c r="D31" s="14">
        <v>1</v>
      </c>
      <c r="E31" s="31">
        <v>1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85</v>
      </c>
      <c r="D33" s="14">
        <v>54</v>
      </c>
      <c r="E33" s="31">
        <v>0.57407407407407396</v>
      </c>
      <c r="F33" s="14">
        <v>3</v>
      </c>
      <c r="G33" s="14">
        <v>4</v>
      </c>
      <c r="H33" s="14">
        <v>6</v>
      </c>
      <c r="I33" s="14">
        <v>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21</v>
      </c>
    </row>
    <row r="34" spans="1:16" x14ac:dyDescent="0.25">
      <c r="A34" s="30" t="s">
        <v>365</v>
      </c>
      <c r="B34" s="30" t="s">
        <v>366</v>
      </c>
      <c r="C34" s="14">
        <v>0</v>
      </c>
      <c r="D34" s="14">
        <v>0</v>
      </c>
      <c r="E34" s="31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25">
      <c r="A35" s="30" t="s">
        <v>367</v>
      </c>
      <c r="B35" s="30" t="s">
        <v>368</v>
      </c>
      <c r="C35" s="14">
        <v>17</v>
      </c>
      <c r="D35" s="14">
        <v>20</v>
      </c>
      <c r="E35" s="31">
        <v>-0.15</v>
      </c>
      <c r="F35" s="14">
        <v>1</v>
      </c>
      <c r="G35" s="14">
        <v>2</v>
      </c>
      <c r="H35" s="14">
        <v>2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3</v>
      </c>
    </row>
    <row r="36" spans="1:16" ht="22.5" x14ac:dyDescent="0.25">
      <c r="A36" s="30" t="s">
        <v>369</v>
      </c>
      <c r="B36" s="30" t="s">
        <v>370</v>
      </c>
      <c r="C36" s="14">
        <v>11</v>
      </c>
      <c r="D36" s="14">
        <v>11</v>
      </c>
      <c r="E36" s="31">
        <v>0</v>
      </c>
      <c r="F36" s="14">
        <v>15</v>
      </c>
      <c r="G36" s="14">
        <v>14</v>
      </c>
      <c r="H36" s="14">
        <v>0</v>
      </c>
      <c r="I36" s="14">
        <v>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18</v>
      </c>
    </row>
    <row r="37" spans="1:16" ht="22.5" x14ac:dyDescent="0.25">
      <c r="A37" s="30" t="s">
        <v>371</v>
      </c>
      <c r="B37" s="30" t="s">
        <v>372</v>
      </c>
      <c r="C37" s="14">
        <v>3</v>
      </c>
      <c r="D37" s="14">
        <v>7</v>
      </c>
      <c r="E37" s="31">
        <v>-0.57142857142857095</v>
      </c>
      <c r="F37" s="14">
        <v>9</v>
      </c>
      <c r="G37" s="14">
        <v>7</v>
      </c>
      <c r="H37" s="14">
        <v>0</v>
      </c>
      <c r="I37" s="14">
        <v>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7</v>
      </c>
    </row>
    <row r="38" spans="1:16" ht="22.5" x14ac:dyDescent="0.25">
      <c r="A38" s="30" t="s">
        <v>373</v>
      </c>
      <c r="B38" s="30" t="s">
        <v>374</v>
      </c>
      <c r="C38" s="14">
        <v>0</v>
      </c>
      <c r="D38" s="14">
        <v>1</v>
      </c>
      <c r="E38" s="31">
        <v>-1</v>
      </c>
      <c r="F38" s="14">
        <v>1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16</v>
      </c>
      <c r="D41" s="14">
        <v>7</v>
      </c>
      <c r="E41" s="31">
        <v>1.28571428571429</v>
      </c>
      <c r="F41" s="14">
        <v>0</v>
      </c>
      <c r="G41" s="14">
        <v>0</v>
      </c>
      <c r="H41" s="14">
        <v>4</v>
      </c>
      <c r="I41" s="14">
        <v>7</v>
      </c>
      <c r="J41" s="14">
        <v>0</v>
      </c>
      <c r="K41" s="14">
        <v>0</v>
      </c>
      <c r="L41" s="14">
        <v>1</v>
      </c>
      <c r="M41" s="14">
        <v>1</v>
      </c>
      <c r="N41" s="14">
        <v>0</v>
      </c>
      <c r="O41" s="14">
        <v>0</v>
      </c>
      <c r="P41" s="24">
        <v>3</v>
      </c>
    </row>
    <row r="42" spans="1:16" x14ac:dyDescent="0.25">
      <c r="A42" s="190" t="s">
        <v>381</v>
      </c>
      <c r="B42" s="191"/>
      <c r="C42" s="27">
        <v>42</v>
      </c>
      <c r="D42" s="27">
        <v>39</v>
      </c>
      <c r="E42" s="28">
        <v>7.69230769230769E-2</v>
      </c>
      <c r="F42" s="27">
        <v>31</v>
      </c>
      <c r="G42" s="27">
        <v>5</v>
      </c>
      <c r="H42" s="27">
        <v>11</v>
      </c>
      <c r="I42" s="27">
        <v>8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9">
        <v>8</v>
      </c>
    </row>
    <row r="43" spans="1:16" x14ac:dyDescent="0.25">
      <c r="A43" s="30" t="s">
        <v>382</v>
      </c>
      <c r="B43" s="30" t="s">
        <v>383</v>
      </c>
      <c r="C43" s="14">
        <v>4</v>
      </c>
      <c r="D43" s="14">
        <v>2</v>
      </c>
      <c r="E43" s="31">
        <v>1</v>
      </c>
      <c r="F43" s="14">
        <v>1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2.5" x14ac:dyDescent="0.25">
      <c r="A44" s="30" t="s">
        <v>384</v>
      </c>
      <c r="B44" s="30" t="s">
        <v>385</v>
      </c>
      <c r="C44" s="14">
        <v>35</v>
      </c>
      <c r="D44" s="14">
        <v>35</v>
      </c>
      <c r="E44" s="31">
        <v>0</v>
      </c>
      <c r="F44" s="14">
        <v>30</v>
      </c>
      <c r="G44" s="14">
        <v>5</v>
      </c>
      <c r="H44" s="14">
        <v>10</v>
      </c>
      <c r="I44" s="14">
        <v>7</v>
      </c>
      <c r="J44" s="14">
        <v>1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4">
        <v>7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2</v>
      </c>
      <c r="D48" s="14">
        <v>2</v>
      </c>
      <c r="E48" s="31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57</v>
      </c>
      <c r="D50" s="27">
        <v>41</v>
      </c>
      <c r="E50" s="28">
        <v>0.39024390243902402</v>
      </c>
      <c r="F50" s="27">
        <v>1</v>
      </c>
      <c r="G50" s="27">
        <v>1</v>
      </c>
      <c r="H50" s="27">
        <v>11</v>
      </c>
      <c r="I50" s="27">
        <v>9</v>
      </c>
      <c r="J50" s="27">
        <v>3</v>
      </c>
      <c r="K50" s="27">
        <v>4</v>
      </c>
      <c r="L50" s="27">
        <v>0</v>
      </c>
      <c r="M50" s="27">
        <v>0</v>
      </c>
      <c r="N50" s="27">
        <v>4</v>
      </c>
      <c r="O50" s="27">
        <v>2</v>
      </c>
      <c r="P50" s="29">
        <v>10</v>
      </c>
    </row>
    <row r="51" spans="1:16" x14ac:dyDescent="0.25">
      <c r="A51" s="30" t="s">
        <v>397</v>
      </c>
      <c r="B51" s="30" t="s">
        <v>398</v>
      </c>
      <c r="C51" s="14">
        <v>7</v>
      </c>
      <c r="D51" s="14">
        <v>4</v>
      </c>
      <c r="E51" s="31">
        <v>0.75</v>
      </c>
      <c r="F51" s="14">
        <v>1</v>
      </c>
      <c r="G51" s="14">
        <v>1</v>
      </c>
      <c r="H51" s="14">
        <v>4</v>
      </c>
      <c r="I51" s="14">
        <v>3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4">
        <v>2</v>
      </c>
    </row>
    <row r="52" spans="1:16" x14ac:dyDescent="0.25">
      <c r="A52" s="30" t="s">
        <v>399</v>
      </c>
      <c r="B52" s="30" t="s">
        <v>400</v>
      </c>
      <c r="C52" s="14">
        <v>2</v>
      </c>
      <c r="D52" s="14">
        <v>12</v>
      </c>
      <c r="E52" s="31">
        <v>-0.83333333333333304</v>
      </c>
      <c r="F52" s="14">
        <v>0</v>
      </c>
      <c r="G52" s="14">
        <v>0</v>
      </c>
      <c r="H52" s="14">
        <v>0</v>
      </c>
      <c r="I52" s="14">
        <v>0</v>
      </c>
      <c r="J52" s="14">
        <v>3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2</v>
      </c>
    </row>
    <row r="53" spans="1:16" x14ac:dyDescent="0.25">
      <c r="A53" s="30" t="s">
        <v>401</v>
      </c>
      <c r="B53" s="30" t="s">
        <v>402</v>
      </c>
      <c r="C53" s="14">
        <v>20</v>
      </c>
      <c r="D53" s="14">
        <v>7</v>
      </c>
      <c r="E53" s="31">
        <v>1.8571428571428601</v>
      </c>
      <c r="F53" s="14">
        <v>0</v>
      </c>
      <c r="G53" s="14">
        <v>0</v>
      </c>
      <c r="H53" s="14">
        <v>2</v>
      </c>
      <c r="I53" s="14">
        <v>2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4">
        <v>0</v>
      </c>
    </row>
    <row r="54" spans="1:16" ht="22.5" x14ac:dyDescent="0.25">
      <c r="A54" s="30" t="s">
        <v>403</v>
      </c>
      <c r="B54" s="30" t="s">
        <v>404</v>
      </c>
      <c r="C54" s="14">
        <v>1</v>
      </c>
      <c r="D54" s="14">
        <v>2</v>
      </c>
      <c r="E54" s="31">
        <v>-0.5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2</v>
      </c>
      <c r="D56" s="14">
        <v>1</v>
      </c>
      <c r="E56" s="31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0</v>
      </c>
      <c r="D57" s="14">
        <v>2</v>
      </c>
      <c r="E57" s="31">
        <v>-1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</v>
      </c>
    </row>
    <row r="58" spans="1:16" ht="22.5" x14ac:dyDescent="0.25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0</v>
      </c>
      <c r="D59" s="14">
        <v>2</v>
      </c>
      <c r="E59" s="31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1</v>
      </c>
      <c r="D61" s="14">
        <v>2</v>
      </c>
      <c r="E61" s="31">
        <v>-0.5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419</v>
      </c>
      <c r="B62" s="30" t="s">
        <v>420</v>
      </c>
      <c r="C62" s="14">
        <v>1</v>
      </c>
      <c r="D62" s="14">
        <v>2</v>
      </c>
      <c r="E62" s="31">
        <v>-0.5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421</v>
      </c>
      <c r="B63" s="30" t="s">
        <v>422</v>
      </c>
      <c r="C63" s="14">
        <v>19</v>
      </c>
      <c r="D63" s="14">
        <v>5</v>
      </c>
      <c r="E63" s="31">
        <v>2.8</v>
      </c>
      <c r="F63" s="14">
        <v>0</v>
      </c>
      <c r="G63" s="14">
        <v>0</v>
      </c>
      <c r="H63" s="14">
        <v>4</v>
      </c>
      <c r="I63" s="14">
        <v>3</v>
      </c>
      <c r="J63" s="14">
        <v>0</v>
      </c>
      <c r="K63" s="14">
        <v>0</v>
      </c>
      <c r="L63" s="14">
        <v>0</v>
      </c>
      <c r="M63" s="14">
        <v>0</v>
      </c>
      <c r="N63" s="14">
        <v>3</v>
      </c>
      <c r="O63" s="14">
        <v>0</v>
      </c>
      <c r="P63" s="24">
        <v>4</v>
      </c>
    </row>
    <row r="64" spans="1:16" ht="22.5" x14ac:dyDescent="0.25">
      <c r="A64" s="30" t="s">
        <v>423</v>
      </c>
      <c r="B64" s="30" t="s">
        <v>424</v>
      </c>
      <c r="C64" s="14">
        <v>1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2</v>
      </c>
      <c r="D67" s="14">
        <v>1</v>
      </c>
      <c r="E67" s="31">
        <v>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2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0</v>
      </c>
      <c r="D72" s="27">
        <v>1</v>
      </c>
      <c r="E72" s="28">
        <v>-1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0</v>
      </c>
      <c r="D73" s="14">
        <v>1</v>
      </c>
      <c r="E73" s="31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90" t="s">
        <v>442</v>
      </c>
      <c r="B74" s="191"/>
      <c r="C74" s="27">
        <v>12</v>
      </c>
      <c r="D74" s="27">
        <v>3</v>
      </c>
      <c r="E74" s="28">
        <v>3</v>
      </c>
      <c r="F74" s="27">
        <v>0</v>
      </c>
      <c r="G74" s="27">
        <v>1</v>
      </c>
      <c r="H74" s="27">
        <v>1</v>
      </c>
      <c r="I74" s="27">
        <v>1</v>
      </c>
      <c r="J74" s="27">
        <v>0</v>
      </c>
      <c r="K74" s="27">
        <v>0</v>
      </c>
      <c r="L74" s="27">
        <v>1</v>
      </c>
      <c r="M74" s="27">
        <v>1</v>
      </c>
      <c r="N74" s="27">
        <v>0</v>
      </c>
      <c r="O74" s="27">
        <v>0</v>
      </c>
      <c r="P74" s="29">
        <v>3</v>
      </c>
    </row>
    <row r="75" spans="1:16" x14ac:dyDescent="0.25">
      <c r="A75" s="30" t="s">
        <v>443</v>
      </c>
      <c r="B75" s="30" t="s">
        <v>444</v>
      </c>
      <c r="C75" s="14">
        <v>6</v>
      </c>
      <c r="D75" s="14">
        <v>0</v>
      </c>
      <c r="E75" s="31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445</v>
      </c>
      <c r="B76" s="30" t="s">
        <v>446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3</v>
      </c>
      <c r="D77" s="14">
        <v>2</v>
      </c>
      <c r="E77" s="31">
        <v>0.5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4">
        <v>1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2</v>
      </c>
      <c r="D79" s="14">
        <v>1</v>
      </c>
      <c r="E79" s="31">
        <v>1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1</v>
      </c>
    </row>
    <row r="80" spans="1:16" ht="33.75" x14ac:dyDescent="0.25">
      <c r="A80" s="30" t="s">
        <v>453</v>
      </c>
      <c r="B80" s="30" t="s">
        <v>454</v>
      </c>
      <c r="C80" s="14">
        <v>1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1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90" t="s">
        <v>457</v>
      </c>
      <c r="B82" s="191"/>
      <c r="C82" s="27">
        <v>24</v>
      </c>
      <c r="D82" s="27">
        <v>23</v>
      </c>
      <c r="E82" s="28">
        <v>4.3478260869565202E-2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7</v>
      </c>
    </row>
    <row r="83" spans="1:16" x14ac:dyDescent="0.25">
      <c r="A83" s="30" t="s">
        <v>458</v>
      </c>
      <c r="B83" s="30" t="s">
        <v>459</v>
      </c>
      <c r="C83" s="14">
        <v>2</v>
      </c>
      <c r="D83" s="14">
        <v>3</v>
      </c>
      <c r="E83" s="31">
        <v>-0.33333333333333298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22</v>
      </c>
      <c r="D84" s="14">
        <v>20</v>
      </c>
      <c r="E84" s="31">
        <v>0.1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7</v>
      </c>
    </row>
    <row r="85" spans="1:16" x14ac:dyDescent="0.25">
      <c r="A85" s="190" t="s">
        <v>462</v>
      </c>
      <c r="B85" s="191"/>
      <c r="C85" s="27">
        <v>36</v>
      </c>
      <c r="D85" s="27">
        <v>22</v>
      </c>
      <c r="E85" s="28">
        <v>0.63636363636363602</v>
      </c>
      <c r="F85" s="27">
        <v>0</v>
      </c>
      <c r="G85" s="27">
        <v>0</v>
      </c>
      <c r="H85" s="27">
        <v>4</v>
      </c>
      <c r="I85" s="27">
        <v>4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3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0</v>
      </c>
      <c r="D89" s="14">
        <v>0</v>
      </c>
      <c r="E89" s="31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2</v>
      </c>
      <c r="E90" s="31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4</v>
      </c>
      <c r="D91" s="14">
        <v>2</v>
      </c>
      <c r="E91" s="31">
        <v>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6</v>
      </c>
      <c r="D92" s="14">
        <v>2</v>
      </c>
      <c r="E92" s="31">
        <v>2</v>
      </c>
      <c r="F92" s="14">
        <v>0</v>
      </c>
      <c r="G92" s="14">
        <v>0</v>
      </c>
      <c r="H92" s="14">
        <v>1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0</v>
      </c>
    </row>
    <row r="93" spans="1:16" x14ac:dyDescent="0.25">
      <c r="A93" s="30" t="s">
        <v>477</v>
      </c>
      <c r="B93" s="30" t="s">
        <v>478</v>
      </c>
      <c r="C93" s="14">
        <v>2</v>
      </c>
      <c r="D93" s="14">
        <v>3</v>
      </c>
      <c r="E93" s="31">
        <v>-0.33333333333333298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479</v>
      </c>
      <c r="B94" s="30" t="s">
        <v>480</v>
      </c>
      <c r="C94" s="14">
        <v>22</v>
      </c>
      <c r="D94" s="14">
        <v>12</v>
      </c>
      <c r="E94" s="31">
        <v>0.83333333333333304</v>
      </c>
      <c r="F94" s="14">
        <v>0</v>
      </c>
      <c r="G94" s="14">
        <v>0</v>
      </c>
      <c r="H94" s="14">
        <v>3</v>
      </c>
      <c r="I94" s="14">
        <v>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3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632</v>
      </c>
      <c r="D97" s="27">
        <v>514</v>
      </c>
      <c r="E97" s="28">
        <v>0.22957198443579799</v>
      </c>
      <c r="F97" s="27">
        <v>11</v>
      </c>
      <c r="G97" s="27">
        <v>9</v>
      </c>
      <c r="H97" s="27">
        <v>85</v>
      </c>
      <c r="I97" s="27">
        <v>58</v>
      </c>
      <c r="J97" s="27">
        <v>0</v>
      </c>
      <c r="K97" s="27">
        <v>0</v>
      </c>
      <c r="L97" s="27">
        <v>0</v>
      </c>
      <c r="M97" s="27">
        <v>0</v>
      </c>
      <c r="N97" s="27">
        <v>5</v>
      </c>
      <c r="O97" s="27">
        <v>13</v>
      </c>
      <c r="P97" s="29">
        <v>70</v>
      </c>
    </row>
    <row r="98" spans="1:16" x14ac:dyDescent="0.25">
      <c r="A98" s="30" t="s">
        <v>486</v>
      </c>
      <c r="B98" s="30" t="s">
        <v>487</v>
      </c>
      <c r="C98" s="14">
        <v>81</v>
      </c>
      <c r="D98" s="14">
        <v>52</v>
      </c>
      <c r="E98" s="31">
        <v>0.55769230769230804</v>
      </c>
      <c r="F98" s="14">
        <v>1</v>
      </c>
      <c r="G98" s="14">
        <v>1</v>
      </c>
      <c r="H98" s="14">
        <v>8</v>
      </c>
      <c r="I98" s="14">
        <v>4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4">
        <v>7</v>
      </c>
    </row>
    <row r="99" spans="1:16" x14ac:dyDescent="0.25">
      <c r="A99" s="30" t="s">
        <v>488</v>
      </c>
      <c r="B99" s="30" t="s">
        <v>489</v>
      </c>
      <c r="C99" s="14">
        <v>72</v>
      </c>
      <c r="D99" s="14">
        <v>71</v>
      </c>
      <c r="E99" s="31">
        <v>1.4084507042253501E-2</v>
      </c>
      <c r="F99" s="14">
        <v>6</v>
      </c>
      <c r="G99" s="14">
        <v>5</v>
      </c>
      <c r="H99" s="14">
        <v>13</v>
      </c>
      <c r="I99" s="14">
        <v>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4">
        <v>18</v>
      </c>
    </row>
    <row r="100" spans="1:16" ht="33.75" x14ac:dyDescent="0.25">
      <c r="A100" s="30" t="s">
        <v>490</v>
      </c>
      <c r="B100" s="30" t="s">
        <v>491</v>
      </c>
      <c r="C100" s="14">
        <v>10</v>
      </c>
      <c r="D100" s="14">
        <v>11</v>
      </c>
      <c r="E100" s="31">
        <v>-9.0909090909090898E-2</v>
      </c>
      <c r="F100" s="14">
        <v>0</v>
      </c>
      <c r="G100" s="14">
        <v>0</v>
      </c>
      <c r="H100" s="14">
        <v>5</v>
      </c>
      <c r="I100" s="14">
        <v>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7</v>
      </c>
      <c r="P100" s="24">
        <v>3</v>
      </c>
    </row>
    <row r="101" spans="1:16" ht="22.5" x14ac:dyDescent="0.25">
      <c r="A101" s="30" t="s">
        <v>492</v>
      </c>
      <c r="B101" s="30" t="s">
        <v>493</v>
      </c>
      <c r="C101" s="14">
        <v>11</v>
      </c>
      <c r="D101" s="14">
        <v>29</v>
      </c>
      <c r="E101" s="31">
        <v>-0.62068965517241403</v>
      </c>
      <c r="F101" s="14">
        <v>0</v>
      </c>
      <c r="G101" s="14">
        <v>0</v>
      </c>
      <c r="H101" s="14">
        <v>4</v>
      </c>
      <c r="I101" s="14">
        <v>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4">
        <v>3</v>
      </c>
    </row>
    <row r="102" spans="1:16" x14ac:dyDescent="0.25">
      <c r="A102" s="30" t="s">
        <v>494</v>
      </c>
      <c r="B102" s="30" t="s">
        <v>495</v>
      </c>
      <c r="C102" s="14">
        <v>10</v>
      </c>
      <c r="D102" s="14">
        <v>9</v>
      </c>
      <c r="E102" s="31">
        <v>0.11111111111111099</v>
      </c>
      <c r="F102" s="14">
        <v>0</v>
      </c>
      <c r="G102" s="14">
        <v>0</v>
      </c>
      <c r="H102" s="14">
        <v>3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ht="22.5" x14ac:dyDescent="0.25">
      <c r="A103" s="30" t="s">
        <v>496</v>
      </c>
      <c r="B103" s="30" t="s">
        <v>497</v>
      </c>
      <c r="C103" s="14">
        <v>11</v>
      </c>
      <c r="D103" s="14">
        <v>5</v>
      </c>
      <c r="E103" s="31">
        <v>1.2</v>
      </c>
      <c r="F103" s="14">
        <v>0</v>
      </c>
      <c r="G103" s="14">
        <v>0</v>
      </c>
      <c r="H103" s="14">
        <v>2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2</v>
      </c>
    </row>
    <row r="104" spans="1:16" x14ac:dyDescent="0.25">
      <c r="A104" s="30" t="s">
        <v>498</v>
      </c>
      <c r="B104" s="30" t="s">
        <v>499</v>
      </c>
      <c r="C104" s="14">
        <v>15</v>
      </c>
      <c r="D104" s="14">
        <v>10</v>
      </c>
      <c r="E104" s="31">
        <v>0.5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500</v>
      </c>
      <c r="B105" s="30" t="s">
        <v>501</v>
      </c>
      <c r="C105" s="14">
        <v>256</v>
      </c>
      <c r="D105" s="14">
        <v>182</v>
      </c>
      <c r="E105" s="31">
        <v>0.40659340659340598</v>
      </c>
      <c r="F105" s="14">
        <v>1</v>
      </c>
      <c r="G105" s="14">
        <v>1</v>
      </c>
      <c r="H105" s="14">
        <v>26</v>
      </c>
      <c r="I105" s="14">
        <v>17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4</v>
      </c>
      <c r="P105" s="24">
        <v>20</v>
      </c>
    </row>
    <row r="106" spans="1:16" ht="22.5" x14ac:dyDescent="0.25">
      <c r="A106" s="30" t="s">
        <v>502</v>
      </c>
      <c r="B106" s="30" t="s">
        <v>503</v>
      </c>
      <c r="C106" s="14">
        <v>42</v>
      </c>
      <c r="D106" s="14">
        <v>42</v>
      </c>
      <c r="E106" s="31">
        <v>0</v>
      </c>
      <c r="F106" s="14">
        <v>0</v>
      </c>
      <c r="G106" s="14">
        <v>0</v>
      </c>
      <c r="H106" s="14">
        <v>10</v>
      </c>
      <c r="I106" s="14">
        <v>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6</v>
      </c>
    </row>
    <row r="107" spans="1:16" ht="22.5" x14ac:dyDescent="0.25">
      <c r="A107" s="30" t="s">
        <v>504</v>
      </c>
      <c r="B107" s="30" t="s">
        <v>505</v>
      </c>
      <c r="C107" s="14">
        <v>2</v>
      </c>
      <c r="D107" s="14">
        <v>1</v>
      </c>
      <c r="E107" s="31">
        <v>1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506</v>
      </c>
      <c r="B108" s="30" t="s">
        <v>507</v>
      </c>
      <c r="C108" s="14">
        <v>0</v>
      </c>
      <c r="D108" s="14">
        <v>1</v>
      </c>
      <c r="E108" s="31">
        <v>-1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508</v>
      </c>
      <c r="B109" s="30" t="s">
        <v>509</v>
      </c>
      <c r="C109" s="14">
        <v>0</v>
      </c>
      <c r="D109" s="14">
        <v>2</v>
      </c>
      <c r="E109" s="31">
        <v>-1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112</v>
      </c>
      <c r="D111" s="14">
        <v>90</v>
      </c>
      <c r="E111" s="31">
        <v>0.24444444444444399</v>
      </c>
      <c r="F111" s="14">
        <v>3</v>
      </c>
      <c r="G111" s="14">
        <v>2</v>
      </c>
      <c r="H111" s="14">
        <v>12</v>
      </c>
      <c r="I111" s="14">
        <v>11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4">
        <v>9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7</v>
      </c>
      <c r="D114" s="14">
        <v>7</v>
      </c>
      <c r="E114" s="31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0</v>
      </c>
      <c r="D115" s="14">
        <v>0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1</v>
      </c>
      <c r="D116" s="14">
        <v>0</v>
      </c>
      <c r="E116" s="31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1</v>
      </c>
      <c r="E118" s="31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0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0</v>
      </c>
      <c r="D121" s="14">
        <v>0</v>
      </c>
      <c r="E121" s="31">
        <v>0</v>
      </c>
      <c r="F121" s="14">
        <v>0</v>
      </c>
      <c r="G121" s="14">
        <v>0</v>
      </c>
      <c r="H121" s="14">
        <v>0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0</v>
      </c>
    </row>
    <row r="122" spans="1:16" x14ac:dyDescent="0.25">
      <c r="A122" s="30" t="s">
        <v>534</v>
      </c>
      <c r="B122" s="30" t="s">
        <v>535</v>
      </c>
      <c r="C122" s="14">
        <v>0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536</v>
      </c>
      <c r="B123" s="30" t="s">
        <v>537</v>
      </c>
      <c r="C123" s="14">
        <v>2</v>
      </c>
      <c r="D123" s="14">
        <v>1</v>
      </c>
      <c r="E123" s="31"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0</v>
      </c>
      <c r="D126" s="14">
        <v>0</v>
      </c>
      <c r="E126" s="31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2</v>
      </c>
      <c r="D131" s="27">
        <v>0</v>
      </c>
      <c r="E131" s="28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0</v>
      </c>
    </row>
    <row r="132" spans="1:16" x14ac:dyDescent="0.25">
      <c r="A132" s="30" t="s">
        <v>553</v>
      </c>
      <c r="B132" s="30" t="s">
        <v>554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2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0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26</v>
      </c>
      <c r="D137" s="27">
        <v>14</v>
      </c>
      <c r="E137" s="28">
        <v>0.85714285714285698</v>
      </c>
      <c r="F137" s="27">
        <v>0</v>
      </c>
      <c r="G137" s="27">
        <v>0</v>
      </c>
      <c r="H137" s="27">
        <v>4</v>
      </c>
      <c r="I137" s="27">
        <v>6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5</v>
      </c>
    </row>
    <row r="138" spans="1:16" ht="22.5" x14ac:dyDescent="0.25">
      <c r="A138" s="30" t="s">
        <v>564</v>
      </c>
      <c r="B138" s="30" t="s">
        <v>565</v>
      </c>
      <c r="C138" s="14">
        <v>6</v>
      </c>
      <c r="D138" s="14">
        <v>1</v>
      </c>
      <c r="E138" s="31">
        <v>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14</v>
      </c>
      <c r="D142" s="14">
        <v>11</v>
      </c>
      <c r="E142" s="31">
        <v>0.27272727272727298</v>
      </c>
      <c r="F142" s="14">
        <v>0</v>
      </c>
      <c r="G142" s="14">
        <v>0</v>
      </c>
      <c r="H142" s="14">
        <v>4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4</v>
      </c>
    </row>
    <row r="143" spans="1:16" ht="33.75" x14ac:dyDescent="0.25">
      <c r="A143" s="30" t="s">
        <v>574</v>
      </c>
      <c r="B143" s="30" t="s">
        <v>575</v>
      </c>
      <c r="C143" s="14">
        <v>5</v>
      </c>
      <c r="D143" s="14">
        <v>2</v>
      </c>
      <c r="E143" s="31">
        <v>1.5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25">
      <c r="A144" s="190" t="s">
        <v>576</v>
      </c>
      <c r="B144" s="191"/>
      <c r="C144" s="27">
        <v>0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577</v>
      </c>
      <c r="B145" s="30" t="s">
        <v>578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90" t="s">
        <v>581</v>
      </c>
      <c r="B147" s="191"/>
      <c r="C147" s="27">
        <v>44</v>
      </c>
      <c r="D147" s="27">
        <v>17</v>
      </c>
      <c r="E147" s="28">
        <v>1.5882352941176501</v>
      </c>
      <c r="F147" s="27">
        <v>0</v>
      </c>
      <c r="G147" s="27">
        <v>0</v>
      </c>
      <c r="H147" s="27">
        <v>5</v>
      </c>
      <c r="I147" s="27">
        <v>3</v>
      </c>
      <c r="J147" s="27">
        <v>0</v>
      </c>
      <c r="K147" s="27">
        <v>0</v>
      </c>
      <c r="L147" s="27">
        <v>0</v>
      </c>
      <c r="M147" s="27">
        <v>0</v>
      </c>
      <c r="N147" s="27">
        <v>5</v>
      </c>
      <c r="O147" s="27">
        <v>0</v>
      </c>
      <c r="P147" s="29">
        <v>4</v>
      </c>
    </row>
    <row r="148" spans="1:16" ht="22.5" x14ac:dyDescent="0.25">
      <c r="A148" s="30" t="s">
        <v>582</v>
      </c>
      <c r="B148" s="30" t="s">
        <v>583</v>
      </c>
      <c r="C148" s="14">
        <v>8</v>
      </c>
      <c r="D148" s="14">
        <v>3</v>
      </c>
      <c r="E148" s="31">
        <v>1.6666666666666701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0</v>
      </c>
      <c r="D149" s="14">
        <v>2</v>
      </c>
      <c r="E149" s="31">
        <v>-1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1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10</v>
      </c>
      <c r="D151" s="14">
        <v>0</v>
      </c>
      <c r="E151" s="31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1</v>
      </c>
    </row>
    <row r="152" spans="1:16" ht="33.75" x14ac:dyDescent="0.25">
      <c r="A152" s="30" t="s">
        <v>590</v>
      </c>
      <c r="B152" s="30" t="s">
        <v>591</v>
      </c>
      <c r="C152" s="14">
        <v>2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16</v>
      </c>
      <c r="D154" s="14">
        <v>10</v>
      </c>
      <c r="E154" s="31">
        <v>0.6</v>
      </c>
      <c r="F154" s="14">
        <v>0</v>
      </c>
      <c r="G154" s="14">
        <v>0</v>
      </c>
      <c r="H154" s="14">
        <v>4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0</v>
      </c>
    </row>
    <row r="155" spans="1:16" ht="22.5" x14ac:dyDescent="0.25">
      <c r="A155" s="30" t="s">
        <v>596</v>
      </c>
      <c r="B155" s="30" t="s">
        <v>597</v>
      </c>
      <c r="C155" s="14">
        <v>8</v>
      </c>
      <c r="D155" s="14">
        <v>2</v>
      </c>
      <c r="E155" s="31">
        <v>3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2</v>
      </c>
    </row>
    <row r="156" spans="1:16" x14ac:dyDescent="0.25">
      <c r="A156" s="190" t="s">
        <v>598</v>
      </c>
      <c r="B156" s="191"/>
      <c r="C156" s="27">
        <v>34</v>
      </c>
      <c r="D156" s="27">
        <v>5</v>
      </c>
      <c r="E156" s="28">
        <v>5.8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1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0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11</v>
      </c>
      <c r="D162" s="14">
        <v>5</v>
      </c>
      <c r="E162" s="31">
        <v>1.2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2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0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21</v>
      </c>
      <c r="D165" s="14">
        <v>0</v>
      </c>
      <c r="E165" s="31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90" t="s">
        <v>617</v>
      </c>
      <c r="B166" s="191"/>
      <c r="C166" s="27">
        <v>33</v>
      </c>
      <c r="D166" s="27">
        <v>28</v>
      </c>
      <c r="E166" s="28">
        <v>0.17857142857142899</v>
      </c>
      <c r="F166" s="27">
        <v>1</v>
      </c>
      <c r="G166" s="27">
        <v>0</v>
      </c>
      <c r="H166" s="27">
        <v>10</v>
      </c>
      <c r="I166" s="27">
        <v>6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3</v>
      </c>
      <c r="P166" s="29">
        <v>11</v>
      </c>
    </row>
    <row r="167" spans="1:16" ht="22.5" x14ac:dyDescent="0.25">
      <c r="A167" s="30" t="s">
        <v>618</v>
      </c>
      <c r="B167" s="30" t="s">
        <v>619</v>
      </c>
      <c r="C167" s="14">
        <v>0</v>
      </c>
      <c r="D167" s="14">
        <v>0</v>
      </c>
      <c r="E167" s="31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11</v>
      </c>
      <c r="D173" s="14">
        <v>4</v>
      </c>
      <c r="E173" s="31">
        <v>1.75</v>
      </c>
      <c r="F173" s="14">
        <v>0</v>
      </c>
      <c r="G173" s="14">
        <v>0</v>
      </c>
      <c r="H173" s="14">
        <v>2</v>
      </c>
      <c r="I173" s="14">
        <v>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4">
        <v>2</v>
      </c>
    </row>
    <row r="174" spans="1:16" ht="22.5" x14ac:dyDescent="0.25">
      <c r="A174" s="30" t="s">
        <v>632</v>
      </c>
      <c r="B174" s="30" t="s">
        <v>633</v>
      </c>
      <c r="C174" s="14">
        <v>21</v>
      </c>
      <c r="D174" s="14">
        <v>23</v>
      </c>
      <c r="E174" s="31">
        <v>-8.6956521739130405E-2</v>
      </c>
      <c r="F174" s="14">
        <v>1</v>
      </c>
      <c r="G174" s="14">
        <v>0</v>
      </c>
      <c r="H174" s="14">
        <v>8</v>
      </c>
      <c r="I174" s="14">
        <v>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9</v>
      </c>
    </row>
    <row r="175" spans="1:16" x14ac:dyDescent="0.25">
      <c r="A175" s="30" t="s">
        <v>634</v>
      </c>
      <c r="B175" s="30" t="s">
        <v>635</v>
      </c>
      <c r="C175" s="14">
        <v>0</v>
      </c>
      <c r="D175" s="14">
        <v>1</v>
      </c>
      <c r="E175" s="31">
        <v>-1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86</v>
      </c>
      <c r="D178" s="27">
        <v>62</v>
      </c>
      <c r="E178" s="28">
        <v>0.38709677419354799</v>
      </c>
      <c r="F178" s="27">
        <v>168</v>
      </c>
      <c r="G178" s="27">
        <v>142</v>
      </c>
      <c r="H178" s="27">
        <v>33</v>
      </c>
      <c r="I178" s="27">
        <v>31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1</v>
      </c>
      <c r="P178" s="29">
        <v>173</v>
      </c>
    </row>
    <row r="179" spans="1:16" ht="22.5" x14ac:dyDescent="0.25">
      <c r="A179" s="30" t="s">
        <v>641</v>
      </c>
      <c r="B179" s="30" t="s">
        <v>642</v>
      </c>
      <c r="C179" s="14">
        <v>0</v>
      </c>
      <c r="D179" s="14">
        <v>1</v>
      </c>
      <c r="E179" s="31">
        <v>-1</v>
      </c>
      <c r="F179" s="14">
        <v>1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</v>
      </c>
    </row>
    <row r="180" spans="1:16" ht="22.5" x14ac:dyDescent="0.25">
      <c r="A180" s="30" t="s">
        <v>643</v>
      </c>
      <c r="B180" s="30" t="s">
        <v>644</v>
      </c>
      <c r="C180" s="14">
        <v>43</v>
      </c>
      <c r="D180" s="14">
        <v>33</v>
      </c>
      <c r="E180" s="31">
        <v>0.30303030303030298</v>
      </c>
      <c r="F180" s="14">
        <v>88</v>
      </c>
      <c r="G180" s="14">
        <v>78</v>
      </c>
      <c r="H180" s="14">
        <v>17</v>
      </c>
      <c r="I180" s="14">
        <v>19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92</v>
      </c>
    </row>
    <row r="181" spans="1:16" x14ac:dyDescent="0.25">
      <c r="A181" s="30" t="s">
        <v>645</v>
      </c>
      <c r="B181" s="30" t="s">
        <v>646</v>
      </c>
      <c r="C181" s="14">
        <v>7</v>
      </c>
      <c r="D181" s="14">
        <v>8</v>
      </c>
      <c r="E181" s="31">
        <v>-0.125</v>
      </c>
      <c r="F181" s="14">
        <v>2</v>
      </c>
      <c r="G181" s="14">
        <v>2</v>
      </c>
      <c r="H181" s="14">
        <v>5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9</v>
      </c>
    </row>
    <row r="182" spans="1:16" ht="22.5" x14ac:dyDescent="0.25">
      <c r="A182" s="30" t="s">
        <v>647</v>
      </c>
      <c r="B182" s="30" t="s">
        <v>648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5</v>
      </c>
      <c r="D183" s="14">
        <v>2</v>
      </c>
      <c r="E183" s="31">
        <v>1.5</v>
      </c>
      <c r="F183" s="14">
        <v>10</v>
      </c>
      <c r="G183" s="14">
        <v>7</v>
      </c>
      <c r="H183" s="14">
        <v>5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10</v>
      </c>
    </row>
    <row r="184" spans="1:16" ht="22.5" x14ac:dyDescent="0.25">
      <c r="A184" s="30" t="s">
        <v>651</v>
      </c>
      <c r="B184" s="30" t="s">
        <v>652</v>
      </c>
      <c r="C184" s="14">
        <v>31</v>
      </c>
      <c r="D184" s="14">
        <v>17</v>
      </c>
      <c r="E184" s="31">
        <v>0.82352941176470595</v>
      </c>
      <c r="F184" s="14">
        <v>67</v>
      </c>
      <c r="G184" s="14">
        <v>54</v>
      </c>
      <c r="H184" s="14">
        <v>6</v>
      </c>
      <c r="I184" s="14">
        <v>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61</v>
      </c>
    </row>
    <row r="185" spans="1:16" ht="22.5" x14ac:dyDescent="0.25">
      <c r="A185" s="30" t="s">
        <v>653</v>
      </c>
      <c r="B185" s="30" t="s">
        <v>654</v>
      </c>
      <c r="C185" s="14">
        <v>0</v>
      </c>
      <c r="D185" s="14">
        <v>1</v>
      </c>
      <c r="E185" s="31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90" t="s">
        <v>655</v>
      </c>
      <c r="B186" s="191"/>
      <c r="C186" s="27">
        <v>37</v>
      </c>
      <c r="D186" s="27">
        <v>79</v>
      </c>
      <c r="E186" s="28">
        <v>-0.531645569620253</v>
      </c>
      <c r="F186" s="27">
        <v>0</v>
      </c>
      <c r="G186" s="27">
        <v>0</v>
      </c>
      <c r="H186" s="27">
        <v>9</v>
      </c>
      <c r="I186" s="27">
        <v>8</v>
      </c>
      <c r="J186" s="27">
        <v>0</v>
      </c>
      <c r="K186" s="27">
        <v>0</v>
      </c>
      <c r="L186" s="27">
        <v>0</v>
      </c>
      <c r="M186" s="27">
        <v>0</v>
      </c>
      <c r="N186" s="27">
        <v>1</v>
      </c>
      <c r="O186" s="27">
        <v>0</v>
      </c>
      <c r="P186" s="29">
        <v>10</v>
      </c>
    </row>
    <row r="187" spans="1:16" x14ac:dyDescent="0.25">
      <c r="A187" s="30" t="s">
        <v>656</v>
      </c>
      <c r="B187" s="30" t="s">
        <v>657</v>
      </c>
      <c r="C187" s="14">
        <v>1</v>
      </c>
      <c r="D187" s="14">
        <v>3</v>
      </c>
      <c r="E187" s="31">
        <v>-0.66666666666666696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0</v>
      </c>
      <c r="D189" s="14">
        <v>33</v>
      </c>
      <c r="E189" s="31">
        <v>-1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4">
        <v>0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13</v>
      </c>
      <c r="D191" s="14">
        <v>11</v>
      </c>
      <c r="E191" s="31">
        <v>0.18181818181818199</v>
      </c>
      <c r="F191" s="14">
        <v>0</v>
      </c>
      <c r="G191" s="14">
        <v>0</v>
      </c>
      <c r="H191" s="14">
        <v>8</v>
      </c>
      <c r="I191" s="14">
        <v>6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6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0</v>
      </c>
      <c r="D193" s="14">
        <v>3</v>
      </c>
      <c r="E193" s="31">
        <v>-1</v>
      </c>
      <c r="F193" s="14">
        <v>0</v>
      </c>
      <c r="G193" s="14">
        <v>0</v>
      </c>
      <c r="H193" s="14">
        <v>0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1</v>
      </c>
    </row>
    <row r="194" spans="1:16" x14ac:dyDescent="0.25">
      <c r="A194" s="30" t="s">
        <v>670</v>
      </c>
      <c r="B194" s="30" t="s">
        <v>671</v>
      </c>
      <c r="C194" s="14">
        <v>0</v>
      </c>
      <c r="D194" s="14">
        <v>1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2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</v>
      </c>
      <c r="D196" s="14">
        <v>2</v>
      </c>
      <c r="E196" s="31">
        <v>-0.5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21</v>
      </c>
      <c r="D197" s="14">
        <v>26</v>
      </c>
      <c r="E197" s="31">
        <v>-0.19230769230769201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4</v>
      </c>
      <c r="D201" s="27">
        <v>10</v>
      </c>
      <c r="E201" s="28">
        <v>-0.6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2</v>
      </c>
      <c r="O201" s="27">
        <v>0</v>
      </c>
      <c r="P201" s="29">
        <v>1</v>
      </c>
    </row>
    <row r="202" spans="1:16" x14ac:dyDescent="0.25">
      <c r="A202" s="30" t="s">
        <v>685</v>
      </c>
      <c r="B202" s="30" t="s">
        <v>686</v>
      </c>
      <c r="C202" s="14">
        <v>4</v>
      </c>
      <c r="D202" s="14">
        <v>9</v>
      </c>
      <c r="E202" s="31">
        <v>-0.55555555555555503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0</v>
      </c>
      <c r="D206" s="14">
        <v>0</v>
      </c>
      <c r="E206" s="31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0</v>
      </c>
      <c r="D214" s="14">
        <v>1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86</v>
      </c>
      <c r="D223" s="27">
        <v>63</v>
      </c>
      <c r="E223" s="28">
        <v>0.365079365079365</v>
      </c>
      <c r="F223" s="27">
        <v>38</v>
      </c>
      <c r="G223" s="27">
        <v>28</v>
      </c>
      <c r="H223" s="27">
        <v>31</v>
      </c>
      <c r="I223" s="27">
        <v>20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1</v>
      </c>
      <c r="P223" s="29">
        <v>47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6</v>
      </c>
      <c r="D231" s="14">
        <v>3</v>
      </c>
      <c r="E231" s="31">
        <v>1</v>
      </c>
      <c r="F231" s="14">
        <v>0</v>
      </c>
      <c r="G231" s="14">
        <v>0</v>
      </c>
      <c r="H231" s="14">
        <v>2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</v>
      </c>
    </row>
    <row r="232" spans="1:16" x14ac:dyDescent="0.25">
      <c r="A232" s="30" t="s">
        <v>744</v>
      </c>
      <c r="B232" s="30" t="s">
        <v>745</v>
      </c>
      <c r="C232" s="14">
        <v>3</v>
      </c>
      <c r="D232" s="14">
        <v>0</v>
      </c>
      <c r="E232" s="31">
        <v>0</v>
      </c>
      <c r="F232" s="14">
        <v>0</v>
      </c>
      <c r="G232" s="14">
        <v>0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</v>
      </c>
    </row>
    <row r="233" spans="1:16" x14ac:dyDescent="0.25">
      <c r="A233" s="30" t="s">
        <v>746</v>
      </c>
      <c r="B233" s="30" t="s">
        <v>747</v>
      </c>
      <c r="C233" s="14">
        <v>4</v>
      </c>
      <c r="D233" s="14">
        <v>0</v>
      </c>
      <c r="E233" s="31">
        <v>0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0</v>
      </c>
    </row>
    <row r="234" spans="1:16" ht="22.5" x14ac:dyDescent="0.25">
      <c r="A234" s="30" t="s">
        <v>748</v>
      </c>
      <c r="B234" s="30" t="s">
        <v>749</v>
      </c>
      <c r="C234" s="14">
        <v>0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5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68</v>
      </c>
      <c r="D238" s="14">
        <v>60</v>
      </c>
      <c r="E238" s="31">
        <v>0.133333333333333</v>
      </c>
      <c r="F238" s="14">
        <v>38</v>
      </c>
      <c r="G238" s="14">
        <v>28</v>
      </c>
      <c r="H238" s="14">
        <v>27</v>
      </c>
      <c r="I238" s="14">
        <v>17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1</v>
      </c>
      <c r="P238" s="24">
        <v>43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0</v>
      </c>
      <c r="D244" s="27">
        <v>1</v>
      </c>
      <c r="E244" s="28">
        <v>-1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2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44</v>
      </c>
      <c r="D271" s="27">
        <v>39</v>
      </c>
      <c r="E271" s="28">
        <v>0.128205128205128</v>
      </c>
      <c r="F271" s="27">
        <v>19</v>
      </c>
      <c r="G271" s="27">
        <v>16</v>
      </c>
      <c r="H271" s="27">
        <v>25</v>
      </c>
      <c r="I271" s="27">
        <v>25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42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11</v>
      </c>
      <c r="D273" s="14">
        <v>12</v>
      </c>
      <c r="E273" s="31">
        <v>-8.3333333333333301E-2</v>
      </c>
      <c r="F273" s="14">
        <v>6</v>
      </c>
      <c r="G273" s="14">
        <v>6</v>
      </c>
      <c r="H273" s="14">
        <v>10</v>
      </c>
      <c r="I273" s="14">
        <v>13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22</v>
      </c>
    </row>
    <row r="274" spans="1:16" ht="33.75" x14ac:dyDescent="0.25">
      <c r="A274" s="30" t="s">
        <v>826</v>
      </c>
      <c r="B274" s="30" t="s">
        <v>827</v>
      </c>
      <c r="C274" s="14">
        <v>31</v>
      </c>
      <c r="D274" s="14">
        <v>26</v>
      </c>
      <c r="E274" s="31">
        <v>0.19230769230769201</v>
      </c>
      <c r="F274" s="14">
        <v>13</v>
      </c>
      <c r="G274" s="14">
        <v>10</v>
      </c>
      <c r="H274" s="14">
        <v>15</v>
      </c>
      <c r="I274" s="14">
        <v>10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18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830</v>
      </c>
      <c r="B276" s="30" t="s">
        <v>831</v>
      </c>
      <c r="C276" s="14">
        <v>0</v>
      </c>
      <c r="D276" s="14">
        <v>1</v>
      </c>
      <c r="E276" s="31">
        <v>-1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0</v>
      </c>
      <c r="D277" s="14">
        <v>0</v>
      </c>
      <c r="E277" s="31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2</v>
      </c>
    </row>
    <row r="278" spans="1:16" ht="22.5" x14ac:dyDescent="0.25">
      <c r="A278" s="30" t="s">
        <v>834</v>
      </c>
      <c r="B278" s="30" t="s">
        <v>835</v>
      </c>
      <c r="C278" s="14">
        <v>2</v>
      </c>
      <c r="D278" s="14">
        <v>0</v>
      </c>
      <c r="E278" s="31">
        <v>0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0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2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2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1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1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841</v>
      </c>
      <c r="D323" s="27">
        <v>595</v>
      </c>
      <c r="E323" s="28">
        <v>0.41344537815125998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9">
        <v>0</v>
      </c>
    </row>
    <row r="324" spans="1:16" x14ac:dyDescent="0.25">
      <c r="A324" s="30" t="s">
        <v>920</v>
      </c>
      <c r="B324" s="30" t="s">
        <v>921</v>
      </c>
      <c r="C324" s="14">
        <v>841</v>
      </c>
      <c r="D324" s="14">
        <v>595</v>
      </c>
      <c r="E324" s="31">
        <v>0.41344537815125998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4">
        <v>0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3520</v>
      </c>
      <c r="D341" s="32">
        <v>2999</v>
      </c>
      <c r="E341" s="33">
        <v>0.17372457485828599</v>
      </c>
      <c r="F341" s="32">
        <v>408</v>
      </c>
      <c r="G341" s="32">
        <v>266</v>
      </c>
      <c r="H341" s="32">
        <v>327</v>
      </c>
      <c r="I341" s="32">
        <v>279</v>
      </c>
      <c r="J341" s="32">
        <v>6</v>
      </c>
      <c r="K341" s="32">
        <v>6</v>
      </c>
      <c r="L341" s="32">
        <v>3</v>
      </c>
      <c r="M341" s="32">
        <v>2</v>
      </c>
      <c r="N341" s="32">
        <v>26</v>
      </c>
      <c r="O341" s="32">
        <v>27</v>
      </c>
      <c r="P341" s="32">
        <v>559</v>
      </c>
    </row>
  </sheetData>
  <sheetProtection algorithmName="SHA-512" hashValue="1KL/fDnSjZjfjF84F2xmELXBQ9h0n3MYOBlYdPefmDaKBOWQxvK/mXM33QoUZlt/pnUkOdiJNpuszof7iVPtVw==" saltValue="nJI1PnSlnUhJ7xiB4KuxH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0</v>
      </c>
    </row>
    <row r="6" spans="1:3" x14ac:dyDescent="0.25">
      <c r="A6" s="181"/>
      <c r="B6" s="13" t="s">
        <v>329</v>
      </c>
      <c r="C6" s="24">
        <v>1</v>
      </c>
    </row>
    <row r="7" spans="1:3" x14ac:dyDescent="0.25">
      <c r="A7" s="181"/>
      <c r="B7" s="13" t="s">
        <v>956</v>
      </c>
      <c r="C7" s="24">
        <v>1</v>
      </c>
    </row>
    <row r="8" spans="1:3" x14ac:dyDescent="0.25">
      <c r="A8" s="181"/>
      <c r="B8" s="13" t="s">
        <v>957</v>
      </c>
      <c r="C8" s="24">
        <v>3</v>
      </c>
    </row>
    <row r="9" spans="1:3" x14ac:dyDescent="0.25">
      <c r="A9" s="181"/>
      <c r="B9" s="13" t="s">
        <v>958</v>
      </c>
      <c r="C9" s="24">
        <v>4</v>
      </c>
    </row>
    <row r="10" spans="1:3" x14ac:dyDescent="0.25">
      <c r="A10" s="181"/>
      <c r="B10" s="13" t="s">
        <v>959</v>
      </c>
      <c r="C10" s="24">
        <v>0</v>
      </c>
    </row>
    <row r="11" spans="1:3" x14ac:dyDescent="0.25">
      <c r="A11" s="181"/>
      <c r="B11" s="13" t="s">
        <v>960</v>
      </c>
      <c r="C11" s="24">
        <v>4</v>
      </c>
    </row>
    <row r="12" spans="1:3" x14ac:dyDescent="0.25">
      <c r="A12" s="181"/>
      <c r="B12" s="13" t="s">
        <v>513</v>
      </c>
      <c r="C12" s="24">
        <v>0</v>
      </c>
    </row>
    <row r="13" spans="1:3" x14ac:dyDescent="0.25">
      <c r="A13" s="181"/>
      <c r="B13" s="13" t="s">
        <v>961</v>
      </c>
      <c r="C13" s="24">
        <v>3</v>
      </c>
    </row>
    <row r="14" spans="1:3" x14ac:dyDescent="0.25">
      <c r="A14" s="181"/>
      <c r="B14" s="13" t="s">
        <v>962</v>
      </c>
      <c r="C14" s="24">
        <v>0</v>
      </c>
    </row>
    <row r="15" spans="1:3" x14ac:dyDescent="0.25">
      <c r="A15" s="181"/>
      <c r="B15" s="13" t="s">
        <v>646</v>
      </c>
      <c r="C15" s="24">
        <v>0</v>
      </c>
    </row>
    <row r="16" spans="1:3" x14ac:dyDescent="0.25">
      <c r="A16" s="181"/>
      <c r="B16" s="13" t="s">
        <v>963</v>
      </c>
      <c r="C16" s="24">
        <v>3</v>
      </c>
    </row>
    <row r="17" spans="1:3" x14ac:dyDescent="0.25">
      <c r="A17" s="181"/>
      <c r="B17" s="13" t="s">
        <v>964</v>
      </c>
      <c r="C17" s="24">
        <v>8</v>
      </c>
    </row>
    <row r="18" spans="1:3" x14ac:dyDescent="0.25">
      <c r="A18" s="181"/>
      <c r="B18" s="13" t="s">
        <v>965</v>
      </c>
      <c r="C18" s="24">
        <v>0</v>
      </c>
    </row>
    <row r="19" spans="1:3" x14ac:dyDescent="0.25">
      <c r="A19" s="182"/>
      <c r="B19" s="13" t="s">
        <v>106</v>
      </c>
      <c r="C19" s="24">
        <v>19</v>
      </c>
    </row>
    <row r="20" spans="1:3" x14ac:dyDescent="0.25">
      <c r="A20" s="180" t="s">
        <v>966</v>
      </c>
      <c r="B20" s="13" t="s">
        <v>967</v>
      </c>
      <c r="C20" s="24">
        <v>1</v>
      </c>
    </row>
    <row r="21" spans="1:3" x14ac:dyDescent="0.25">
      <c r="A21" s="182"/>
      <c r="B21" s="13" t="s">
        <v>968</v>
      </c>
      <c r="C21" s="24">
        <v>0</v>
      </c>
    </row>
    <row r="22" spans="1:3" x14ac:dyDescent="0.25">
      <c r="A22" s="180" t="s">
        <v>969</v>
      </c>
      <c r="B22" s="13" t="s">
        <v>970</v>
      </c>
      <c r="C22" s="24">
        <v>40</v>
      </c>
    </row>
    <row r="23" spans="1:3" x14ac:dyDescent="0.25">
      <c r="A23" s="181"/>
      <c r="B23" s="13" t="s">
        <v>971</v>
      </c>
      <c r="C23" s="24">
        <v>41</v>
      </c>
    </row>
    <row r="24" spans="1:3" x14ac:dyDescent="0.25">
      <c r="A24" s="182"/>
      <c r="B24" s="13" t="s">
        <v>972</v>
      </c>
      <c r="C24" s="24">
        <v>2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41</v>
      </c>
    </row>
    <row r="29" spans="1:3" x14ac:dyDescent="0.25">
      <c r="A29" s="180" t="s">
        <v>975</v>
      </c>
      <c r="B29" s="13" t="s">
        <v>976</v>
      </c>
      <c r="C29" s="24">
        <v>0</v>
      </c>
    </row>
    <row r="30" spans="1:3" x14ac:dyDescent="0.25">
      <c r="A30" s="181"/>
      <c r="B30" s="13" t="s">
        <v>977</v>
      </c>
      <c r="C30" s="24">
        <v>2</v>
      </c>
    </row>
    <row r="31" spans="1:3" x14ac:dyDescent="0.25">
      <c r="A31" s="181"/>
      <c r="B31" s="13" t="s">
        <v>978</v>
      </c>
      <c r="C31" s="24">
        <v>0</v>
      </c>
    </row>
    <row r="32" spans="1:3" x14ac:dyDescent="0.25">
      <c r="A32" s="182"/>
      <c r="B32" s="13" t="s">
        <v>979</v>
      </c>
      <c r="C32" s="24">
        <v>0</v>
      </c>
    </row>
    <row r="33" spans="1:3" x14ac:dyDescent="0.25">
      <c r="A33" s="12" t="s">
        <v>980</v>
      </c>
      <c r="B33" s="17"/>
      <c r="C33" s="24">
        <v>2</v>
      </c>
    </row>
    <row r="34" spans="1:3" x14ac:dyDescent="0.25">
      <c r="A34" s="12" t="s">
        <v>981</v>
      </c>
      <c r="B34" s="17"/>
      <c r="C34" s="24">
        <v>8</v>
      </c>
    </row>
    <row r="35" spans="1:3" x14ac:dyDescent="0.25">
      <c r="A35" s="12" t="s">
        <v>982</v>
      </c>
      <c r="B35" s="17"/>
      <c r="C35" s="24">
        <v>12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5</v>
      </c>
    </row>
    <row r="38" spans="1:3" x14ac:dyDescent="0.25">
      <c r="A38" s="12" t="s">
        <v>985</v>
      </c>
      <c r="B38" s="17"/>
      <c r="C38" s="24">
        <v>6</v>
      </c>
    </row>
    <row r="39" spans="1:3" x14ac:dyDescent="0.25">
      <c r="A39" s="12" t="s">
        <v>972</v>
      </c>
      <c r="B39" s="17"/>
      <c r="C39" s="24">
        <v>2</v>
      </c>
    </row>
    <row r="40" spans="1:3" x14ac:dyDescent="0.25">
      <c r="A40" s="180" t="s">
        <v>986</v>
      </c>
      <c r="B40" s="13" t="s">
        <v>987</v>
      </c>
      <c r="C40" s="24">
        <v>2</v>
      </c>
    </row>
    <row r="41" spans="1:3" x14ac:dyDescent="0.25">
      <c r="A41" s="181"/>
      <c r="B41" s="13" t="s">
        <v>988</v>
      </c>
      <c r="C41" s="24">
        <v>0</v>
      </c>
    </row>
    <row r="42" spans="1:3" x14ac:dyDescent="0.25">
      <c r="A42" s="181"/>
      <c r="B42" s="13" t="s">
        <v>989</v>
      </c>
      <c r="C42" s="24">
        <v>0</v>
      </c>
    </row>
    <row r="43" spans="1:3" x14ac:dyDescent="0.25">
      <c r="A43" s="181"/>
      <c r="B43" s="13" t="s">
        <v>990</v>
      </c>
      <c r="C43" s="24">
        <v>0</v>
      </c>
    </row>
    <row r="44" spans="1:3" x14ac:dyDescent="0.25">
      <c r="A44" s="182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4</v>
      </c>
    </row>
    <row r="49" spans="1:3" x14ac:dyDescent="0.25">
      <c r="A49" s="180" t="s">
        <v>76</v>
      </c>
      <c r="B49" s="13" t="s">
        <v>993</v>
      </c>
      <c r="C49" s="24">
        <v>13</v>
      </c>
    </row>
    <row r="50" spans="1:3" x14ac:dyDescent="0.25">
      <c r="A50" s="182"/>
      <c r="B50" s="13" t="s">
        <v>994</v>
      </c>
      <c r="C50" s="24">
        <v>25</v>
      </c>
    </row>
    <row r="51" spans="1:3" x14ac:dyDescent="0.25">
      <c r="A51" s="180" t="s">
        <v>995</v>
      </c>
      <c r="B51" s="13" t="s">
        <v>996</v>
      </c>
      <c r="C51" s="24">
        <v>0</v>
      </c>
    </row>
    <row r="52" spans="1:3" x14ac:dyDescent="0.25">
      <c r="A52" s="182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121</v>
      </c>
    </row>
    <row r="57" spans="1:3" x14ac:dyDescent="0.25">
      <c r="A57" s="181"/>
      <c r="B57" s="13" t="s">
        <v>999</v>
      </c>
      <c r="C57" s="24">
        <v>30</v>
      </c>
    </row>
    <row r="58" spans="1:3" x14ac:dyDescent="0.25">
      <c r="A58" s="181"/>
      <c r="B58" s="13" t="s">
        <v>1000</v>
      </c>
      <c r="C58" s="24">
        <v>29</v>
      </c>
    </row>
    <row r="59" spans="1:3" x14ac:dyDescent="0.25">
      <c r="A59" s="181"/>
      <c r="B59" s="13" t="s">
        <v>1001</v>
      </c>
      <c r="C59" s="24">
        <v>19</v>
      </c>
    </row>
    <row r="60" spans="1:3" x14ac:dyDescent="0.25">
      <c r="A60" s="182"/>
      <c r="B60" s="13" t="s">
        <v>1002</v>
      </c>
      <c r="C60" s="24">
        <v>9</v>
      </c>
    </row>
    <row r="61" spans="1:3" x14ac:dyDescent="0.25">
      <c r="A61" s="180" t="s">
        <v>1003</v>
      </c>
      <c r="B61" s="13" t="s">
        <v>1004</v>
      </c>
      <c r="C61" s="24">
        <v>39</v>
      </c>
    </row>
    <row r="62" spans="1:3" x14ac:dyDescent="0.25">
      <c r="A62" s="181"/>
      <c r="B62" s="13" t="s">
        <v>1005</v>
      </c>
      <c r="C62" s="24">
        <v>1</v>
      </c>
    </row>
    <row r="63" spans="1:3" x14ac:dyDescent="0.25">
      <c r="A63" s="181"/>
      <c r="B63" s="13" t="s">
        <v>1006</v>
      </c>
      <c r="C63" s="24">
        <v>0</v>
      </c>
    </row>
    <row r="64" spans="1:3" x14ac:dyDescent="0.25">
      <c r="A64" s="181"/>
      <c r="B64" s="13" t="s">
        <v>1007</v>
      </c>
      <c r="C64" s="24">
        <v>40</v>
      </c>
    </row>
    <row r="65" spans="1:3" x14ac:dyDescent="0.25">
      <c r="A65" s="182"/>
      <c r="B65" s="13" t="s">
        <v>1002</v>
      </c>
      <c r="C65" s="24">
        <v>11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19</v>
      </c>
    </row>
    <row r="70" spans="1:3" ht="22.5" x14ac:dyDescent="0.25">
      <c r="A70" s="12" t="s">
        <v>1010</v>
      </c>
      <c r="B70" s="17"/>
      <c r="C70" s="24">
        <v>12</v>
      </c>
    </row>
    <row r="71" spans="1:3" ht="22.5" x14ac:dyDescent="0.25">
      <c r="A71" s="12" t="s">
        <v>1011</v>
      </c>
      <c r="B71" s="17"/>
      <c r="C71" s="24">
        <v>46</v>
      </c>
    </row>
    <row r="72" spans="1:3" x14ac:dyDescent="0.25">
      <c r="A72" s="180" t="s">
        <v>1012</v>
      </c>
      <c r="B72" s="13" t="s">
        <v>1013</v>
      </c>
      <c r="C72" s="24">
        <v>0</v>
      </c>
    </row>
    <row r="73" spans="1:3" x14ac:dyDescent="0.25">
      <c r="A73" s="182"/>
      <c r="B73" s="13" t="s">
        <v>1014</v>
      </c>
      <c r="C73" s="24">
        <v>7</v>
      </c>
    </row>
    <row r="74" spans="1:3" x14ac:dyDescent="0.25">
      <c r="A74" s="12" t="s">
        <v>1015</v>
      </c>
      <c r="B74" s="17"/>
      <c r="C74" s="24">
        <v>0</v>
      </c>
    </row>
    <row r="75" spans="1:3" x14ac:dyDescent="0.25">
      <c r="A75" s="12" t="s">
        <v>1016</v>
      </c>
      <c r="B75" s="17"/>
      <c r="C75" s="24">
        <v>3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4">
        <v>4</v>
      </c>
    </row>
    <row r="78" spans="1:3" x14ac:dyDescent="0.25">
      <c r="A78" s="12" t="s">
        <v>1019</v>
      </c>
      <c r="B78" s="17"/>
      <c r="C78" s="24">
        <v>0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nLx4tZASqHVhu5fI3XqTCgvE04ndcM/lgPSqGAMFoX36Q0ShsF2MHyxdCAaXa9dzcv0FNBsdBCZhPwVBEigCuA==" saltValue="LK//RNKlkd7RSpQ1N/Q6A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3</v>
      </c>
    </row>
    <row r="6" spans="1:3" x14ac:dyDescent="0.25">
      <c r="A6" s="197"/>
      <c r="B6" s="39" t="s">
        <v>299</v>
      </c>
      <c r="C6" s="40">
        <v>63</v>
      </c>
    </row>
    <row r="7" spans="1:3" x14ac:dyDescent="0.25">
      <c r="A7" s="197"/>
      <c r="B7" s="39" t="s">
        <v>1025</v>
      </c>
      <c r="C7" s="40">
        <v>6</v>
      </c>
    </row>
    <row r="8" spans="1:3" x14ac:dyDescent="0.25">
      <c r="A8" s="197"/>
      <c r="B8" s="39" t="s">
        <v>1026</v>
      </c>
      <c r="C8" s="23"/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42</v>
      </c>
    </row>
    <row r="13" spans="1:3" x14ac:dyDescent="0.25">
      <c r="A13" s="197"/>
      <c r="B13" s="39" t="s">
        <v>1031</v>
      </c>
      <c r="C13" s="40">
        <v>5</v>
      </c>
    </row>
    <row r="14" spans="1:3" x14ac:dyDescent="0.25">
      <c r="A14" s="197"/>
      <c r="B14" s="39" t="s">
        <v>1032</v>
      </c>
      <c r="C14" s="40">
        <v>1</v>
      </c>
    </row>
    <row r="15" spans="1:3" x14ac:dyDescent="0.25">
      <c r="A15" s="198"/>
      <c r="B15" s="39" t="s">
        <v>1033</v>
      </c>
      <c r="C15" s="40">
        <v>4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2</v>
      </c>
    </row>
    <row r="20" spans="1:3" x14ac:dyDescent="0.25">
      <c r="A20" s="38" t="s">
        <v>1036</v>
      </c>
      <c r="B20" s="41"/>
      <c r="C20" s="40">
        <v>2</v>
      </c>
    </row>
    <row r="21" spans="1:3" x14ac:dyDescent="0.25">
      <c r="A21" s="38" t="s">
        <v>1037</v>
      </c>
      <c r="B21" s="41"/>
      <c r="C21" s="40">
        <v>2</v>
      </c>
    </row>
    <row r="22" spans="1:3" x14ac:dyDescent="0.25">
      <c r="A22" s="38" t="s">
        <v>1038</v>
      </c>
      <c r="B22" s="41"/>
      <c r="C22" s="40">
        <v>9</v>
      </c>
    </row>
    <row r="23" spans="1:3" x14ac:dyDescent="0.25">
      <c r="A23" s="38" t="s">
        <v>1039</v>
      </c>
      <c r="B23" s="41"/>
      <c r="C23" s="40">
        <v>21</v>
      </c>
    </row>
    <row r="24" spans="1:3" x14ac:dyDescent="0.25">
      <c r="A24" s="38" t="s">
        <v>1040</v>
      </c>
      <c r="B24" s="41"/>
      <c r="C24" s="40">
        <v>24</v>
      </c>
    </row>
    <row r="25" spans="1:3" x14ac:dyDescent="0.25">
      <c r="A25" s="38" t="s">
        <v>1041</v>
      </c>
      <c r="B25" s="41"/>
      <c r="C25" s="40">
        <v>6</v>
      </c>
    </row>
    <row r="26" spans="1:3" x14ac:dyDescent="0.25">
      <c r="A26" s="38" t="s">
        <v>1042</v>
      </c>
      <c r="B26" s="41"/>
      <c r="C26" s="40">
        <v>1</v>
      </c>
    </row>
    <row r="27" spans="1:3" x14ac:dyDescent="0.25">
      <c r="A27" s="38" t="s">
        <v>1043</v>
      </c>
      <c r="B27" s="41"/>
      <c r="C27" s="40">
        <v>1</v>
      </c>
    </row>
    <row r="28" spans="1:3" x14ac:dyDescent="0.25">
      <c r="A28" s="38" t="s">
        <v>1044</v>
      </c>
      <c r="B28" s="41"/>
      <c r="C28" s="40">
        <v>0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0</v>
      </c>
    </row>
    <row r="33" spans="1:6" x14ac:dyDescent="0.25">
      <c r="A33" s="38" t="s">
        <v>1047</v>
      </c>
      <c r="B33" s="41"/>
      <c r="C33" s="40">
        <v>10</v>
      </c>
    </row>
    <row r="34" spans="1:6" x14ac:dyDescent="0.25">
      <c r="A34" s="38" t="s">
        <v>1048</v>
      </c>
      <c r="B34" s="41"/>
      <c r="C34" s="40">
        <v>15</v>
      </c>
    </row>
    <row r="35" spans="1:6" x14ac:dyDescent="0.25">
      <c r="A35" s="38" t="s">
        <v>1049</v>
      </c>
      <c r="B35" s="41"/>
      <c r="C35" s="40">
        <v>12</v>
      </c>
    </row>
    <row r="36" spans="1:6" x14ac:dyDescent="0.25">
      <c r="A36" s="38" t="s">
        <v>1050</v>
      </c>
      <c r="B36" s="41"/>
      <c r="C36" s="40">
        <v>4</v>
      </c>
    </row>
    <row r="37" spans="1:6" x14ac:dyDescent="0.25">
      <c r="A37" s="38" t="s">
        <v>1051</v>
      </c>
      <c r="B37" s="41"/>
      <c r="C37" s="40">
        <v>7</v>
      </c>
    </row>
    <row r="38" spans="1:6" x14ac:dyDescent="0.25">
      <c r="A38" s="38" t="s">
        <v>1052</v>
      </c>
      <c r="B38" s="41"/>
      <c r="C38" s="40">
        <v>3</v>
      </c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4</v>
      </c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40">
        <v>2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200"/>
      <c r="B49" s="44" t="s">
        <v>1059</v>
      </c>
      <c r="C49" s="18"/>
      <c r="D49" s="18"/>
      <c r="E49" s="18"/>
      <c r="F49" s="23"/>
    </row>
    <row r="50" spans="1:6" x14ac:dyDescent="0.25">
      <c r="A50" s="200"/>
      <c r="B50" s="44" t="s">
        <v>1060</v>
      </c>
      <c r="C50" s="18"/>
      <c r="D50" s="18"/>
      <c r="E50" s="18"/>
      <c r="F50" s="23"/>
    </row>
    <row r="51" spans="1:6" x14ac:dyDescent="0.25">
      <c r="A51" s="200"/>
      <c r="B51" s="44" t="s">
        <v>1061</v>
      </c>
      <c r="C51" s="18"/>
      <c r="D51" s="18"/>
      <c r="E51" s="18"/>
      <c r="F51" s="23"/>
    </row>
    <row r="52" spans="1:6" x14ac:dyDescent="0.25">
      <c r="A52" s="200"/>
      <c r="B52" s="44" t="s">
        <v>329</v>
      </c>
      <c r="C52" s="45">
        <v>4</v>
      </c>
      <c r="D52" s="45">
        <v>2</v>
      </c>
      <c r="E52" s="45">
        <v>0</v>
      </c>
      <c r="F52" s="40">
        <v>1</v>
      </c>
    </row>
    <row r="53" spans="1:6" x14ac:dyDescent="0.25">
      <c r="A53" s="200"/>
      <c r="B53" s="44" t="s">
        <v>1062</v>
      </c>
      <c r="C53" s="45">
        <v>48</v>
      </c>
      <c r="D53" s="45">
        <v>15</v>
      </c>
      <c r="E53" s="45">
        <v>1</v>
      </c>
      <c r="F53" s="40">
        <v>1</v>
      </c>
    </row>
    <row r="54" spans="1:6" x14ac:dyDescent="0.25">
      <c r="A54" s="200"/>
      <c r="B54" s="44" t="s">
        <v>1063</v>
      </c>
      <c r="C54" s="45">
        <v>9</v>
      </c>
      <c r="D54" s="45">
        <v>4</v>
      </c>
      <c r="E54" s="45">
        <v>0</v>
      </c>
      <c r="F54" s="40">
        <v>1</v>
      </c>
    </row>
    <row r="55" spans="1:6" x14ac:dyDescent="0.25">
      <c r="A55" s="200"/>
      <c r="B55" s="44" t="s">
        <v>1064</v>
      </c>
      <c r="C55" s="45">
        <v>1</v>
      </c>
      <c r="D55" s="45">
        <v>1</v>
      </c>
      <c r="E55" s="45">
        <v>0</v>
      </c>
      <c r="F55" s="40">
        <v>1</v>
      </c>
    </row>
    <row r="56" spans="1:6" x14ac:dyDescent="0.25">
      <c r="A56" s="200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200"/>
      <c r="B57" s="44" t="s">
        <v>1066</v>
      </c>
      <c r="C57" s="45">
        <v>2</v>
      </c>
      <c r="D57" s="45">
        <v>1</v>
      </c>
      <c r="E57" s="45">
        <v>0</v>
      </c>
      <c r="F57" s="40">
        <v>1</v>
      </c>
    </row>
    <row r="58" spans="1:6" x14ac:dyDescent="0.25">
      <c r="A58" s="200"/>
      <c r="B58" s="44" t="s">
        <v>1067</v>
      </c>
      <c r="C58" s="18"/>
      <c r="D58" s="18"/>
      <c r="E58" s="18"/>
      <c r="F58" s="23"/>
    </row>
    <row r="59" spans="1:6" x14ac:dyDescent="0.25">
      <c r="A59" s="200"/>
      <c r="B59" s="44" t="s">
        <v>1068</v>
      </c>
      <c r="C59" s="18"/>
      <c r="D59" s="18"/>
      <c r="E59" s="18"/>
      <c r="F59" s="23"/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18"/>
      <c r="D61" s="18"/>
      <c r="E61" s="18"/>
      <c r="F61" s="23"/>
    </row>
    <row r="62" spans="1:6" x14ac:dyDescent="0.25">
      <c r="A62" s="200"/>
      <c r="B62" s="44" t="s">
        <v>1070</v>
      </c>
      <c r="C62" s="18"/>
      <c r="D62" s="18"/>
      <c r="E62" s="18"/>
      <c r="F62" s="23"/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3</v>
      </c>
      <c r="D64" s="45">
        <v>2</v>
      </c>
      <c r="E64" s="45">
        <v>1</v>
      </c>
      <c r="F64" s="40">
        <v>0</v>
      </c>
    </row>
    <row r="65" spans="1:6" x14ac:dyDescent="0.25">
      <c r="A65" s="200"/>
      <c r="B65" s="44" t="s">
        <v>1073</v>
      </c>
      <c r="C65" s="18"/>
      <c r="D65" s="18"/>
      <c r="E65" s="18"/>
      <c r="F65" s="23"/>
    </row>
    <row r="66" spans="1:6" x14ac:dyDescent="0.25">
      <c r="A66" s="201"/>
      <c r="B66" s="44" t="s">
        <v>1074</v>
      </c>
      <c r="C66" s="18"/>
      <c r="D66" s="18"/>
      <c r="E66" s="18"/>
      <c r="F66" s="23"/>
    </row>
    <row r="67" spans="1:6" x14ac:dyDescent="0.25">
      <c r="A67" s="194" t="s">
        <v>1075</v>
      </c>
      <c r="B67" s="195"/>
      <c r="C67" s="46">
        <v>67</v>
      </c>
      <c r="D67" s="46">
        <v>25</v>
      </c>
      <c r="E67" s="46">
        <v>2</v>
      </c>
      <c r="F67" s="46">
        <v>5</v>
      </c>
    </row>
    <row r="68" spans="1:6" x14ac:dyDescent="0.25">
      <c r="A68" s="199" t="s">
        <v>969</v>
      </c>
      <c r="B68" s="44" t="s">
        <v>1076</v>
      </c>
      <c r="C68" s="18"/>
      <c r="D68" s="18"/>
      <c r="E68" s="18"/>
      <c r="F68" s="23"/>
    </row>
    <row r="69" spans="1:6" x14ac:dyDescent="0.25">
      <c r="A69" s="200"/>
      <c r="B69" s="44" t="s">
        <v>1077</v>
      </c>
      <c r="C69" s="18"/>
      <c r="D69" s="18"/>
      <c r="E69" s="18"/>
      <c r="F69" s="23"/>
    </row>
    <row r="70" spans="1:6" x14ac:dyDescent="0.25">
      <c r="A70" s="201"/>
      <c r="B70" s="44" t="s">
        <v>106</v>
      </c>
      <c r="C70" s="18"/>
      <c r="D70" s="18"/>
      <c r="E70" s="18"/>
      <c r="F70" s="23"/>
    </row>
    <row r="71" spans="1:6" x14ac:dyDescent="0.25">
      <c r="A71" s="194" t="s">
        <v>1078</v>
      </c>
      <c r="B71" s="195"/>
      <c r="C71" s="47"/>
      <c r="D71" s="47"/>
      <c r="E71" s="47"/>
      <c r="F71" s="47"/>
    </row>
  </sheetData>
  <sheetProtection algorithmName="SHA-512" hashValue="hIjHWQ+quTq4gOzRKDE94I0iFO6R1hd9eNrdeOPMzbwBF+LxlOf+ETqDRNkxMJvSufn/Kf11t4VfHo5f6qbrWg==" saltValue="eEB42dVkcucKgnPYoyrmc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147</v>
      </c>
    </row>
    <row r="6" spans="1:3" x14ac:dyDescent="0.25">
      <c r="A6" s="188"/>
      <c r="B6" s="13" t="s">
        <v>1024</v>
      </c>
      <c r="C6" s="24">
        <v>34</v>
      </c>
    </row>
    <row r="7" spans="1:3" x14ac:dyDescent="0.25">
      <c r="A7" s="188"/>
      <c r="B7" s="13" t="s">
        <v>1083</v>
      </c>
      <c r="C7" s="24">
        <v>136</v>
      </c>
    </row>
    <row r="8" spans="1:3" x14ac:dyDescent="0.25">
      <c r="A8" s="188"/>
      <c r="B8" s="13" t="s">
        <v>1084</v>
      </c>
      <c r="C8" s="24">
        <v>22</v>
      </c>
    </row>
    <row r="9" spans="1:3" x14ac:dyDescent="0.25">
      <c r="A9" s="188"/>
      <c r="B9" s="13" t="s">
        <v>1026</v>
      </c>
      <c r="C9" s="24">
        <v>3</v>
      </c>
    </row>
    <row r="10" spans="1:3" x14ac:dyDescent="0.25">
      <c r="A10" s="188"/>
      <c r="B10" s="13" t="s">
        <v>1027</v>
      </c>
      <c r="C10" s="24">
        <v>1</v>
      </c>
    </row>
    <row r="11" spans="1:3" x14ac:dyDescent="0.25">
      <c r="A11" s="188"/>
      <c r="B11" s="13" t="s">
        <v>1085</v>
      </c>
      <c r="C11" s="24">
        <v>1</v>
      </c>
    </row>
    <row r="12" spans="1:3" x14ac:dyDescent="0.25">
      <c r="A12" s="189"/>
      <c r="B12" s="13" t="s">
        <v>1086</v>
      </c>
      <c r="C12" s="23"/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135</v>
      </c>
    </row>
    <row r="17" spans="1:3" x14ac:dyDescent="0.25">
      <c r="A17" s="22" t="s">
        <v>1089</v>
      </c>
      <c r="B17" s="17"/>
      <c r="C17" s="24">
        <v>42</v>
      </c>
    </row>
    <row r="18" spans="1:3" x14ac:dyDescent="0.25">
      <c r="A18" s="22" t="s">
        <v>1090</v>
      </c>
      <c r="B18" s="17"/>
      <c r="C18" s="24">
        <v>20</v>
      </c>
    </row>
    <row r="19" spans="1:3" x14ac:dyDescent="0.25">
      <c r="A19" s="22" t="s">
        <v>1091</v>
      </c>
      <c r="B19" s="17"/>
      <c r="C19" s="24">
        <v>16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2</v>
      </c>
    </row>
    <row r="24" spans="1:3" x14ac:dyDescent="0.25">
      <c r="A24" s="22" t="s">
        <v>1094</v>
      </c>
      <c r="B24" s="17"/>
      <c r="C24" s="24">
        <v>5</v>
      </c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6</v>
      </c>
    </row>
    <row r="38" spans="1:3" x14ac:dyDescent="0.25">
      <c r="A38" s="22" t="s">
        <v>1103</v>
      </c>
      <c r="B38" s="17"/>
      <c r="C38" s="24">
        <v>8</v>
      </c>
    </row>
    <row r="39" spans="1:3" x14ac:dyDescent="0.25">
      <c r="A39" s="22" t="s">
        <v>1104</v>
      </c>
      <c r="B39" s="17"/>
      <c r="C39" s="24">
        <v>92</v>
      </c>
    </row>
    <row r="40" spans="1:3" x14ac:dyDescent="0.25">
      <c r="A40" s="22" t="s">
        <v>1105</v>
      </c>
      <c r="B40" s="17"/>
      <c r="C40" s="24">
        <v>10</v>
      </c>
    </row>
    <row r="41" spans="1:3" x14ac:dyDescent="0.25">
      <c r="A41" s="22" t="s">
        <v>1106</v>
      </c>
      <c r="B41" s="17"/>
      <c r="C41" s="24">
        <v>62</v>
      </c>
    </row>
    <row r="42" spans="1:3" x14ac:dyDescent="0.25">
      <c r="A42" s="22" t="s">
        <v>1107</v>
      </c>
      <c r="B42" s="17"/>
      <c r="C42" s="24">
        <v>20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7"/>
      <c r="C46" s="23"/>
    </row>
    <row r="47" spans="1:3" x14ac:dyDescent="0.25">
      <c r="A47" s="22" t="s">
        <v>1110</v>
      </c>
      <c r="B47" s="17"/>
      <c r="C47" s="24">
        <v>9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4">
        <v>75</v>
      </c>
    </row>
    <row r="52" spans="1:6" x14ac:dyDescent="0.25">
      <c r="A52" s="188"/>
      <c r="B52" s="13" t="s">
        <v>1114</v>
      </c>
      <c r="C52" s="24">
        <v>19</v>
      </c>
    </row>
    <row r="53" spans="1:6" x14ac:dyDescent="0.25">
      <c r="A53" s="188"/>
      <c r="B53" s="13" t="s">
        <v>1115</v>
      </c>
      <c r="C53" s="24">
        <v>20</v>
      </c>
    </row>
    <row r="54" spans="1:6" x14ac:dyDescent="0.25">
      <c r="A54" s="189"/>
      <c r="B54" s="13" t="s">
        <v>1116</v>
      </c>
      <c r="C54" s="24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1</v>
      </c>
    </row>
    <row r="59" spans="1:6" x14ac:dyDescent="0.25">
      <c r="A59" s="22" t="s">
        <v>109</v>
      </c>
      <c r="B59" s="17"/>
      <c r="C59" s="23"/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4">
        <v>1</v>
      </c>
      <c r="D63" s="14">
        <v>0</v>
      </c>
      <c r="E63" s="14">
        <v>0</v>
      </c>
      <c r="F63" s="24">
        <v>0</v>
      </c>
    </row>
    <row r="64" spans="1:6" x14ac:dyDescent="0.25">
      <c r="A64" s="188"/>
      <c r="B64" s="13" t="s">
        <v>1059</v>
      </c>
      <c r="C64" s="18"/>
      <c r="D64" s="18"/>
      <c r="E64" s="18"/>
      <c r="F64" s="23"/>
    </row>
    <row r="65" spans="1:6" x14ac:dyDescent="0.25">
      <c r="A65" s="188"/>
      <c r="B65" s="13" t="s">
        <v>1060</v>
      </c>
      <c r="C65" s="14">
        <v>1</v>
      </c>
      <c r="D65" s="18"/>
      <c r="E65" s="18"/>
      <c r="F65" s="23"/>
    </row>
    <row r="66" spans="1:6" x14ac:dyDescent="0.25">
      <c r="A66" s="188"/>
      <c r="B66" s="13" t="s">
        <v>1061</v>
      </c>
      <c r="C66" s="18"/>
      <c r="D66" s="18"/>
      <c r="E66" s="18"/>
      <c r="F66" s="23"/>
    </row>
    <row r="67" spans="1:6" x14ac:dyDescent="0.25">
      <c r="A67" s="188"/>
      <c r="B67" s="13" t="s">
        <v>329</v>
      </c>
      <c r="C67" s="14">
        <v>6</v>
      </c>
      <c r="D67" s="14">
        <v>4</v>
      </c>
      <c r="E67" s="14">
        <v>0</v>
      </c>
      <c r="F67" s="24">
        <v>1</v>
      </c>
    </row>
    <row r="68" spans="1:6" x14ac:dyDescent="0.25">
      <c r="A68" s="188"/>
      <c r="B68" s="13" t="s">
        <v>1117</v>
      </c>
      <c r="C68" s="14">
        <v>252</v>
      </c>
      <c r="D68" s="14">
        <v>40</v>
      </c>
      <c r="E68" s="14">
        <v>3</v>
      </c>
      <c r="F68" s="24">
        <v>56</v>
      </c>
    </row>
    <row r="69" spans="1:6" x14ac:dyDescent="0.25">
      <c r="A69" s="188"/>
      <c r="B69" s="13" t="s">
        <v>1118</v>
      </c>
      <c r="C69" s="14">
        <v>75</v>
      </c>
      <c r="D69" s="14">
        <v>12</v>
      </c>
      <c r="E69" s="14">
        <v>2</v>
      </c>
      <c r="F69" s="24">
        <v>7</v>
      </c>
    </row>
    <row r="70" spans="1:6" x14ac:dyDescent="0.25">
      <c r="A70" s="188"/>
      <c r="B70" s="13" t="s">
        <v>1064</v>
      </c>
      <c r="C70" s="14">
        <v>0</v>
      </c>
      <c r="D70" s="14">
        <v>2</v>
      </c>
      <c r="E70" s="14">
        <v>0</v>
      </c>
      <c r="F70" s="24">
        <v>0</v>
      </c>
    </row>
    <row r="71" spans="1:6" x14ac:dyDescent="0.25">
      <c r="A71" s="188"/>
      <c r="B71" s="13" t="s">
        <v>1119</v>
      </c>
      <c r="C71" s="14">
        <v>1</v>
      </c>
      <c r="D71" s="14">
        <v>1</v>
      </c>
      <c r="E71" s="14">
        <v>0</v>
      </c>
      <c r="F71" s="24">
        <v>0</v>
      </c>
    </row>
    <row r="72" spans="1:6" x14ac:dyDescent="0.25">
      <c r="A72" s="188"/>
      <c r="B72" s="13" t="s">
        <v>1120</v>
      </c>
      <c r="C72" s="14">
        <v>8</v>
      </c>
      <c r="D72" s="14">
        <v>21</v>
      </c>
      <c r="E72" s="14">
        <v>0</v>
      </c>
      <c r="F72" s="24">
        <v>18</v>
      </c>
    </row>
    <row r="73" spans="1:6" x14ac:dyDescent="0.25">
      <c r="A73" s="188"/>
      <c r="B73" s="13" t="s">
        <v>1121</v>
      </c>
      <c r="C73" s="14">
        <v>3</v>
      </c>
      <c r="D73" s="14">
        <v>12</v>
      </c>
      <c r="E73" s="14">
        <v>0</v>
      </c>
      <c r="F73" s="24">
        <v>7</v>
      </c>
    </row>
    <row r="74" spans="1:6" x14ac:dyDescent="0.25">
      <c r="A74" s="188"/>
      <c r="B74" s="13" t="s">
        <v>1068</v>
      </c>
      <c r="C74" s="18"/>
      <c r="D74" s="18"/>
      <c r="E74" s="18"/>
      <c r="F74" s="23"/>
    </row>
    <row r="75" spans="1:6" x14ac:dyDescent="0.25">
      <c r="A75" s="188"/>
      <c r="B75" s="13" t="s">
        <v>400</v>
      </c>
      <c r="C75" s="18"/>
      <c r="D75" s="18"/>
      <c r="E75" s="18"/>
      <c r="F75" s="23"/>
    </row>
    <row r="76" spans="1:6" x14ac:dyDescent="0.25">
      <c r="A76" s="188"/>
      <c r="B76" s="13" t="s">
        <v>1069</v>
      </c>
      <c r="C76" s="18"/>
      <c r="D76" s="18"/>
      <c r="E76" s="18"/>
      <c r="F76" s="23"/>
    </row>
    <row r="77" spans="1:6" x14ac:dyDescent="0.25">
      <c r="A77" s="188"/>
      <c r="B77" s="13" t="s">
        <v>1070</v>
      </c>
      <c r="C77" s="14">
        <v>1</v>
      </c>
      <c r="D77" s="14">
        <v>0</v>
      </c>
      <c r="E77" s="14">
        <v>0</v>
      </c>
      <c r="F77" s="24">
        <v>0</v>
      </c>
    </row>
    <row r="78" spans="1:6" x14ac:dyDescent="0.25">
      <c r="A78" s="188"/>
      <c r="B78" s="13" t="s">
        <v>1071</v>
      </c>
      <c r="C78" s="18"/>
      <c r="D78" s="18"/>
      <c r="E78" s="18"/>
      <c r="F78" s="23"/>
    </row>
    <row r="79" spans="1:6" x14ac:dyDescent="0.25">
      <c r="A79" s="188"/>
      <c r="B79" s="13" t="s">
        <v>1072</v>
      </c>
      <c r="C79" s="14">
        <v>106</v>
      </c>
      <c r="D79" s="14">
        <v>45</v>
      </c>
      <c r="E79" s="14">
        <v>1</v>
      </c>
      <c r="F79" s="24">
        <v>43</v>
      </c>
    </row>
    <row r="80" spans="1:6" x14ac:dyDescent="0.25">
      <c r="A80" s="188"/>
      <c r="B80" s="13" t="s">
        <v>1073</v>
      </c>
      <c r="C80" s="18"/>
      <c r="D80" s="18"/>
      <c r="E80" s="18"/>
      <c r="F80" s="23"/>
    </row>
    <row r="81" spans="1:6" x14ac:dyDescent="0.25">
      <c r="A81" s="189"/>
      <c r="B81" s="13" t="s">
        <v>1074</v>
      </c>
      <c r="C81" s="14">
        <v>0</v>
      </c>
      <c r="D81" s="14">
        <v>1</v>
      </c>
      <c r="E81" s="14">
        <v>0</v>
      </c>
      <c r="F81" s="24">
        <v>1</v>
      </c>
    </row>
    <row r="82" spans="1:6" x14ac:dyDescent="0.25">
      <c r="A82" s="202" t="s">
        <v>1075</v>
      </c>
      <c r="B82" s="203"/>
      <c r="C82" s="32">
        <v>454</v>
      </c>
      <c r="D82" s="32">
        <v>138</v>
      </c>
      <c r="E82" s="32">
        <v>6</v>
      </c>
      <c r="F82" s="32">
        <v>133</v>
      </c>
    </row>
    <row r="83" spans="1:6" x14ac:dyDescent="0.25">
      <c r="A83" s="187" t="s">
        <v>1122</v>
      </c>
      <c r="B83" s="13" t="s">
        <v>1076</v>
      </c>
      <c r="C83" s="18"/>
      <c r="D83" s="18"/>
      <c r="E83" s="18"/>
      <c r="F83" s="23"/>
    </row>
    <row r="84" spans="1:6" x14ac:dyDescent="0.25">
      <c r="A84" s="188"/>
      <c r="B84" s="13" t="s">
        <v>1077</v>
      </c>
      <c r="C84" s="18"/>
      <c r="D84" s="18"/>
      <c r="E84" s="18"/>
      <c r="F84" s="23"/>
    </row>
    <row r="85" spans="1:6" x14ac:dyDescent="0.25">
      <c r="A85" s="189"/>
      <c r="B85" s="13" t="s">
        <v>106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202" t="s">
        <v>1123</v>
      </c>
      <c r="B86" s="203"/>
      <c r="C86" s="32">
        <v>1</v>
      </c>
      <c r="D86" s="32">
        <v>0</v>
      </c>
      <c r="E86" s="32">
        <v>0</v>
      </c>
      <c r="F86" s="32">
        <v>0</v>
      </c>
    </row>
  </sheetData>
  <sheetProtection algorithmName="SHA-512" hashValue="/hL0ikFeRKC5/XtU1U+ZTxgVWgrlpwMdr/4CIuJvD2Zb87YrdGLQBWdqgl4CXg0mxT9bfutm1IucNfqcK9zqvA==" saltValue="QJ5u2PNyYTV96c6MZGfpX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/>
    </row>
    <row r="6" spans="1:3" x14ac:dyDescent="0.25">
      <c r="A6" s="12" t="s">
        <v>1127</v>
      </c>
      <c r="B6" s="17"/>
      <c r="C6" s="24">
        <v>291</v>
      </c>
    </row>
    <row r="7" spans="1:3" x14ac:dyDescent="0.25">
      <c r="A7" s="12" t="s">
        <v>1128</v>
      </c>
      <c r="B7" s="17"/>
      <c r="C7" s="24">
        <v>12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2</v>
      </c>
    </row>
    <row r="14" spans="1:3" x14ac:dyDescent="0.25">
      <c r="A14" s="12" t="s">
        <v>1127</v>
      </c>
      <c r="B14" s="17"/>
      <c r="C14" s="24">
        <v>69</v>
      </c>
    </row>
    <row r="15" spans="1:3" x14ac:dyDescent="0.25">
      <c r="A15" s="12" t="s">
        <v>1132</v>
      </c>
      <c r="B15" s="17"/>
      <c r="C15" s="24">
        <v>8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/>
    </row>
    <row r="22" spans="1:3" x14ac:dyDescent="0.25">
      <c r="A22" s="12" t="s">
        <v>1134</v>
      </c>
      <c r="B22" s="17"/>
      <c r="C22" s="23"/>
    </row>
    <row r="23" spans="1:3" x14ac:dyDescent="0.25">
      <c r="A23" s="12" t="s">
        <v>1135</v>
      </c>
      <c r="B23" s="17"/>
      <c r="C23" s="23"/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6</v>
      </c>
    </row>
    <row r="29" spans="1:3" x14ac:dyDescent="0.25">
      <c r="A29" s="12" t="s">
        <v>1139</v>
      </c>
      <c r="B29" s="17"/>
      <c r="C29" s="24">
        <v>3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5</v>
      </c>
    </row>
    <row r="36" spans="1:3" x14ac:dyDescent="0.25">
      <c r="A36" s="12" t="s">
        <v>1144</v>
      </c>
      <c r="B36" s="17"/>
      <c r="C36" s="24">
        <v>1</v>
      </c>
    </row>
  </sheetData>
  <sheetProtection algorithmName="SHA-512" hashValue="kaF4yfG2V7zE33iDZeAAhNxM4nLG1dGVwcb+8WNnUtEHcvi4V7IjP9H6okHQIW0O3DgFiiLFnUAsGp+nuHBt/A==" saltValue="9XQj+mqebmNn3oI7QuJI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8</v>
      </c>
    </row>
    <row r="6" spans="1:3" x14ac:dyDescent="0.25">
      <c r="A6" s="12" t="s">
        <v>1148</v>
      </c>
      <c r="B6" s="17"/>
      <c r="C6" s="24">
        <v>3</v>
      </c>
    </row>
    <row r="7" spans="1:3" x14ac:dyDescent="0.25">
      <c r="A7" s="12" t="s">
        <v>1149</v>
      </c>
      <c r="B7" s="17"/>
      <c r="C7" s="24">
        <v>2</v>
      </c>
    </row>
    <row r="8" spans="1:3" x14ac:dyDescent="0.25">
      <c r="A8" s="12" t="s">
        <v>1150</v>
      </c>
      <c r="B8" s="17"/>
      <c r="C8" s="24">
        <v>3</v>
      </c>
    </row>
    <row r="9" spans="1:3" x14ac:dyDescent="0.25">
      <c r="A9" s="12" t="s">
        <v>1151</v>
      </c>
      <c r="B9" s="17"/>
      <c r="C9" s="23"/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4</v>
      </c>
    </row>
    <row r="15" spans="1:3" x14ac:dyDescent="0.25">
      <c r="A15" s="12" t="s">
        <v>1155</v>
      </c>
      <c r="B15" s="17"/>
      <c r="C15" s="24">
        <v>1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2</v>
      </c>
    </row>
    <row r="21" spans="1:3" x14ac:dyDescent="0.25">
      <c r="A21" s="12" t="s">
        <v>1159</v>
      </c>
      <c r="B21" s="17"/>
      <c r="C21" s="24">
        <v>1</v>
      </c>
    </row>
    <row r="22" spans="1:3" x14ac:dyDescent="0.25">
      <c r="A22" s="12" t="s">
        <v>1160</v>
      </c>
      <c r="B22" s="17"/>
      <c r="C22" s="24">
        <v>2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3"/>
    </row>
    <row r="37" spans="1:3" x14ac:dyDescent="0.25">
      <c r="A37" s="12" t="s">
        <v>1088</v>
      </c>
      <c r="B37" s="17"/>
      <c r="C37" s="23"/>
    </row>
    <row r="38" spans="1:3" x14ac:dyDescent="0.25">
      <c r="A38" s="12" t="s">
        <v>1171</v>
      </c>
      <c r="B38" s="17"/>
      <c r="C38" s="23"/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3"/>
    </row>
    <row r="46" spans="1:3" x14ac:dyDescent="0.25">
      <c r="A46" s="12" t="s">
        <v>1088</v>
      </c>
      <c r="B46" s="17"/>
      <c r="C46" s="23"/>
    </row>
    <row r="47" spans="1:3" x14ac:dyDescent="0.25">
      <c r="A47" s="12" t="s">
        <v>1171</v>
      </c>
      <c r="B47" s="17"/>
      <c r="C47" s="23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4">
        <v>6</v>
      </c>
    </row>
    <row r="54" spans="1:3" x14ac:dyDescent="0.25">
      <c r="A54" s="12" t="s">
        <v>1088</v>
      </c>
      <c r="B54" s="17"/>
      <c r="C54" s="23"/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3"/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pFeEHHFD6w6SPjBjI0c+eeRgarFHuDbmiUGsFTfsXFO8Zkbse3O4Y/u5zsUntKO567I0+fmyv5GKdS+OrBVlCw==" saltValue="+8Fy8eidt6txrPb09kDN4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86</v>
      </c>
      <c r="D4" s="32">
        <v>62</v>
      </c>
      <c r="E4" s="33">
        <v>0</v>
      </c>
      <c r="F4" s="32">
        <v>168</v>
      </c>
      <c r="G4" s="32">
        <v>142</v>
      </c>
      <c r="H4" s="32">
        <v>33</v>
      </c>
      <c r="I4" s="32">
        <v>31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173</v>
      </c>
    </row>
    <row r="5" spans="1:16" ht="45" x14ac:dyDescent="0.25">
      <c r="A5" s="49" t="s">
        <v>641</v>
      </c>
      <c r="B5" s="49" t="s">
        <v>642</v>
      </c>
      <c r="C5" s="14">
        <v>0</v>
      </c>
      <c r="D5" s="14">
        <v>1</v>
      </c>
      <c r="E5" s="31">
        <v>-1</v>
      </c>
      <c r="F5" s="14">
        <v>1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</v>
      </c>
    </row>
    <row r="6" spans="1:16" ht="33.75" x14ac:dyDescent="0.25">
      <c r="A6" s="49" t="s">
        <v>643</v>
      </c>
      <c r="B6" s="49" t="s">
        <v>644</v>
      </c>
      <c r="C6" s="14">
        <v>43</v>
      </c>
      <c r="D6" s="14">
        <v>33</v>
      </c>
      <c r="E6" s="31">
        <v>0</v>
      </c>
      <c r="F6" s="14">
        <v>88</v>
      </c>
      <c r="G6" s="14">
        <v>78</v>
      </c>
      <c r="H6" s="14">
        <v>17</v>
      </c>
      <c r="I6" s="14">
        <v>19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92</v>
      </c>
    </row>
    <row r="7" spans="1:16" ht="22.5" x14ac:dyDescent="0.25">
      <c r="A7" s="49" t="s">
        <v>645</v>
      </c>
      <c r="B7" s="49" t="s">
        <v>646</v>
      </c>
      <c r="C7" s="14">
        <v>7</v>
      </c>
      <c r="D7" s="14">
        <v>8</v>
      </c>
      <c r="E7" s="31">
        <v>-1</v>
      </c>
      <c r="F7" s="14">
        <v>2</v>
      </c>
      <c r="G7" s="14">
        <v>2</v>
      </c>
      <c r="H7" s="14">
        <v>5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9</v>
      </c>
    </row>
    <row r="8" spans="1:16" ht="33.75" x14ac:dyDescent="0.25">
      <c r="A8" s="49" t="s">
        <v>647</v>
      </c>
      <c r="B8" s="49" t="s">
        <v>648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9" t="s">
        <v>649</v>
      </c>
      <c r="B9" s="49" t="s">
        <v>650</v>
      </c>
      <c r="C9" s="14">
        <v>5</v>
      </c>
      <c r="D9" s="14">
        <v>2</v>
      </c>
      <c r="E9" s="31">
        <v>1</v>
      </c>
      <c r="F9" s="14">
        <v>10</v>
      </c>
      <c r="G9" s="14">
        <v>7</v>
      </c>
      <c r="H9" s="14">
        <v>5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10</v>
      </c>
    </row>
    <row r="10" spans="1:16" ht="33.75" x14ac:dyDescent="0.25">
      <c r="A10" s="49" t="s">
        <v>651</v>
      </c>
      <c r="B10" s="49" t="s">
        <v>652</v>
      </c>
      <c r="C10" s="14">
        <v>31</v>
      </c>
      <c r="D10" s="14">
        <v>17</v>
      </c>
      <c r="E10" s="31">
        <v>0</v>
      </c>
      <c r="F10" s="14">
        <v>67</v>
      </c>
      <c r="G10" s="14">
        <v>54</v>
      </c>
      <c r="H10" s="14">
        <v>6</v>
      </c>
      <c r="I10" s="14">
        <v>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61</v>
      </c>
    </row>
    <row r="11" spans="1:16" ht="45" x14ac:dyDescent="0.25">
      <c r="A11" s="49" t="s">
        <v>653</v>
      </c>
      <c r="B11" s="49" t="s">
        <v>654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vhdXM/CkEb6FHSLkV4bb6ahu0Mkpv2yKiYBcUBbQT/bklJTmarGVQZLLub2RqeniRPdeTMwXIycQY0ejYP7JbQ==" saltValue="DxVdJOtIYem1bYn5PYFWx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5A547-9AC2-41E1-8515-14A5B1FA5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03F17E-9A18-4CBE-AD88-A1F9918F2FEE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E2DFCA51-F642-405E-9FAF-C8B01F56A0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2023-04-13T08:29:02Z</dcterms:created>
  <dcterms:modified xsi:type="dcterms:W3CDTF">2023-05-31T10:32:38Z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